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SZETO\Downloads\"/>
    </mc:Choice>
  </mc:AlternateContent>
  <xr:revisionPtr revIDLastSave="0" documentId="8_{81AAA564-E1FF-446F-8EC2-40864C1334F0}" xr6:coauthVersionLast="47" xr6:coauthVersionMax="47" xr10:uidLastSave="{00000000-0000-0000-0000-000000000000}"/>
  <bookViews>
    <workbookView xWindow="-96" yWindow="-96" windowWidth="23232" windowHeight="13992" xr2:uid="{00000000-000D-0000-FFFF-FFFF00000000}"/>
  </bookViews>
  <sheets>
    <sheet name="Life Insurer KMR" sheetId="13" r:id="rId1"/>
    <sheet name="Updated (Solid First Draft)" sheetId="15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l">#N/A</definedName>
    <definedName name="\p">#N/A</definedName>
    <definedName name="\Q" localSheetId="1">[1]table!#REF!</definedName>
    <definedName name="\Q">[1]table!#REF!</definedName>
    <definedName name="\R" localSheetId="1">[1]table!#REF!</definedName>
    <definedName name="\R">[1]table!#REF!</definedName>
    <definedName name="\Z">[1]table!#REF!</definedName>
    <definedName name="_____________CAR1">#N/A</definedName>
    <definedName name="_____________CAR2">#N/A</definedName>
    <definedName name="_____________CAR3">#N/A</definedName>
    <definedName name="_____________CAR4">#N/A</definedName>
    <definedName name="_____________CAR5">#N/A</definedName>
    <definedName name="____________CAR1">#N/A</definedName>
    <definedName name="____________CAR2">#N/A</definedName>
    <definedName name="____________CAR3">#N/A</definedName>
    <definedName name="____________CAR4">#N/A</definedName>
    <definedName name="____________CAR5">#N/A</definedName>
    <definedName name="___________CAR1">#N/A</definedName>
    <definedName name="___________CAR2">#N/A</definedName>
    <definedName name="___________CAR3">#N/A</definedName>
    <definedName name="___________CAR4">#N/A</definedName>
    <definedName name="___________CAR5">#N/A</definedName>
    <definedName name="__________CAR1">#N/A</definedName>
    <definedName name="__________CAR2">#N/A</definedName>
    <definedName name="__________CAR3">#N/A</definedName>
    <definedName name="__________CAR4">#N/A</definedName>
    <definedName name="__________CAR5">#N/A</definedName>
    <definedName name="_________CAR1">#N/A</definedName>
    <definedName name="_________CAR2">#N/A</definedName>
    <definedName name="_________CAR3">#N/A</definedName>
    <definedName name="_________CAR4">#N/A</definedName>
    <definedName name="_________CAR5">#N/A</definedName>
    <definedName name="________CAR1">#N/A</definedName>
    <definedName name="________CAR2">#N/A</definedName>
    <definedName name="________CAR3">#N/A</definedName>
    <definedName name="________CAR4">#N/A</definedName>
    <definedName name="________CAR5">#N/A</definedName>
    <definedName name="_______CAR1">#N/A</definedName>
    <definedName name="_______CAR2">#N/A</definedName>
    <definedName name="_______CAR3">#N/A</definedName>
    <definedName name="_______CAR4">#N/A</definedName>
    <definedName name="_______CAR5">#N/A</definedName>
    <definedName name="______CAR1">#N/A</definedName>
    <definedName name="______CAR2">#N/A</definedName>
    <definedName name="______CAR3">#N/A</definedName>
    <definedName name="______CAR4">#N/A</definedName>
    <definedName name="______CAR5">#N/A</definedName>
    <definedName name="_____CAR1">#N/A</definedName>
    <definedName name="_____CAR2">#N/A</definedName>
    <definedName name="_____CAR3">#N/A</definedName>
    <definedName name="_____CAR4">#N/A</definedName>
    <definedName name="_____CAR5">#N/A</definedName>
    <definedName name="____CAR1">#N/A</definedName>
    <definedName name="____CAR2">#N/A</definedName>
    <definedName name="____CAR3">#N/A</definedName>
    <definedName name="____CAR4">#N/A</definedName>
    <definedName name="____CAR5">#N/A</definedName>
    <definedName name="___CAR1">#N/A</definedName>
    <definedName name="___CAR2">#N/A</definedName>
    <definedName name="___CAR3">#N/A</definedName>
    <definedName name="___CAR4">#N/A</definedName>
    <definedName name="___CAR5">#N/A</definedName>
    <definedName name="___PG94040">#REF!</definedName>
    <definedName name="___PG940400">#REF!</definedName>
    <definedName name="__CAR1">#N/A</definedName>
    <definedName name="__CAR2">#N/A</definedName>
    <definedName name="__CAR3">#N/A</definedName>
    <definedName name="__CAR4">#N/A</definedName>
    <definedName name="__CAR5">#N/A</definedName>
    <definedName name="_CAR1">#N/A</definedName>
    <definedName name="_CAR2">#N/A</definedName>
    <definedName name="_CAR3">#N/A</definedName>
    <definedName name="_CAR4">#N/A</definedName>
    <definedName name="_CAR5">#N/A</definedName>
    <definedName name="_DATE">#N/A</definedName>
    <definedName name="_Fil" hidden="1">#REF!</definedName>
    <definedName name="_Fill" hidden="1">#REF!</definedName>
    <definedName name="_Filll" hidden="1">#REF!</definedName>
    <definedName name="_FOOTER">#N/A</definedName>
    <definedName name="_Key1" hidden="1">#REF!</definedName>
    <definedName name="_key2" hidden="1">#REF!</definedName>
    <definedName name="_keys" hidden="1">#REF!</definedName>
    <definedName name="_NAME">#N/A</definedName>
    <definedName name="_Order1" hidden="1">255</definedName>
    <definedName name="_Order2" hidden="1">255</definedName>
    <definedName name="_Parse_In" hidden="1">#REF!</definedName>
    <definedName name="_Parse_In2" hidden="1">#REF!</definedName>
    <definedName name="_Sort" hidden="1">#REF!</definedName>
    <definedName name="_Sort2" hidden="1">#REF!</definedName>
    <definedName name="abd">'[2]Matrix (all or red_int) Test #1'!#REF!</definedName>
    <definedName name="ads">'[2]Matrix (all or red_int) Test #1'!#REF!</definedName>
    <definedName name="ALL_PAGES">'[3]GWL CANADA:CIINP'!$A$1:$I$24</definedName>
    <definedName name="angie">#N/A</definedName>
    <definedName name="anscount" hidden="1">1</definedName>
    <definedName name="asd">#REF!</definedName>
    <definedName name="Asset">#REF!</definedName>
    <definedName name="Asset2">'[2]Matrix (all or red_int) Test #1'!#REF!</definedName>
    <definedName name="AssetNP">#REF!</definedName>
    <definedName name="C_1_Ci">'[4]50010'!#REF!</definedName>
    <definedName name="C_1_Cii">'[4]50010'!#REF!</definedName>
    <definedName name="Capital_Subs">#REF!</definedName>
    <definedName name="CAR3_1_3">#N/A</definedName>
    <definedName name="CAR3_2_3">#N/A</definedName>
    <definedName name="CAR3_3_3">#N/A</definedName>
    <definedName name="CAR4APPI">#N/A</definedName>
    <definedName name="CAR4APPII">#N/A</definedName>
    <definedName name="CAR4APPIII">#N/A</definedName>
    <definedName name="CAR4APPIV">#N/A</definedName>
    <definedName name="Claim">#REF!</definedName>
    <definedName name="ClaimNP">#REF!</definedName>
    <definedName name="Company_Name">#REF!</definedName>
    <definedName name="COVER">#N/A</definedName>
    <definedName name="D2040010121">#REF!</definedName>
    <definedName name="data">[5]data!$A$2:$D$466</definedName>
    <definedName name="dataAMF">[5]dataAMF!$A$2:$D$93</definedName>
    <definedName name="DataMR">#REF!</definedName>
    <definedName name="DataRange">#REF!</definedName>
    <definedName name="DataRange2">#REF!</definedName>
    <definedName name="Date">#REF!</definedName>
    <definedName name="Derivatives">#REF!</definedName>
    <definedName name="ExpenseNP">#REF!</definedName>
    <definedName name="f" hidden="1">#REF!</definedName>
    <definedName name="f_2" hidden="1">#REF!</definedName>
    <definedName name="fffff" hidden="1">#REF!</definedName>
    <definedName name="fffff2" hidden="1">#REF!</definedName>
    <definedName name="FICode">#REF!</definedName>
    <definedName name="FileLinks">#REF!</definedName>
    <definedName name="FT15.Areas">'[6]FT15.Tables'!$C$21:$C$26</definedName>
    <definedName name="FT15.ICS.NLSegm">'[6]FT15.Tables'!$C$104:$C$110</definedName>
    <definedName name="FT15.IndexSheet">'[6]FT15.Index'!$A$1</definedName>
    <definedName name="FT15.LSegm">'[6]FT15.Tables'!$C$66:$C$81</definedName>
    <definedName name="FT15.ReportingPhases">'[6]FT15.Tables'!$C$10:$C$12</definedName>
    <definedName name="FT15.ReportingUnits">'[6]FT15.Tables'!$C$4:$C$7</definedName>
    <definedName name="FT15.SpecificCurrencies">'[6]FT15.Tables'!$C$29:$C$63</definedName>
    <definedName name="helen">#N/A</definedName>
    <definedName name="hj">'[2]Matrix (all or red_int) Test #1'!#REF!</definedName>
    <definedName name="ICS.Market.Corr">'[6]ICS.Market risk'!$P$12:$V$18</definedName>
    <definedName name="Insurer">#REF!</definedName>
    <definedName name="karen">#N/A</definedName>
    <definedName name="Lapse_Risk_A">#REF!</definedName>
    <definedName name="Lapse_Risk_B">#REF!</definedName>
    <definedName name="Lapse_Risk_C">#REF!</definedName>
    <definedName name="Lapse_Risk_D">#REF!</definedName>
    <definedName name="LapseSupport">#REF!</definedName>
    <definedName name="LapseSupportNP">#REF!</definedName>
    <definedName name="line_A_2B">'[4]25010'!#REF!</definedName>
    <definedName name="line_B_2B">'[4]25010'!#REF!</definedName>
    <definedName name="line_C_2B">'[4]25010'!#REF!</definedName>
    <definedName name="line_D_2B">'[4]25010'!#REF!</definedName>
    <definedName name="line_E_2B">'[4]25010'!#REF!</definedName>
    <definedName name="line_F_2B">'[4]25010'!#REF!</definedName>
    <definedName name="line_G_2B">'[4]25010'!#REF!</definedName>
    <definedName name="line_L">'[4]25010'!#REF!</definedName>
    <definedName name="line_M">'[7]20.020'!#REF!</definedName>
    <definedName name="line_p">'[4]25010'!#REF!</definedName>
    <definedName name="line_U">'[7]20.020'!#REF!</definedName>
    <definedName name="line_V">'[7]20.020'!#REF!</definedName>
    <definedName name="LongevityNP">#REF!</definedName>
    <definedName name="LYTB">'[8]Carry Forward'!#REF!</definedName>
    <definedName name="MODEL">'[8]Cover page:95000A'!$A$1:$V$242</definedName>
    <definedName name="morb_index" localSheetId="1">MATCH([9]!morb_req_comp,#REF!,1)</definedName>
    <definedName name="morb_index">MATCH([9]!morb_req_comp,#REF!,1)</definedName>
    <definedName name="morb_req_comp">#REF!</definedName>
    <definedName name="mort_index">MATCH([9]!mort_req_comp,#REF!,1)</definedName>
    <definedName name="mort_req_comp">#REF!+#REF!</definedName>
    <definedName name="MortalityNP">#REF!</definedName>
    <definedName name="nancy">MATCH([9]!mort_req_comp,#REF!,1)</definedName>
    <definedName name="NewLinks">#REF!</definedName>
    <definedName name="NonLapseSupport">#REF!</definedName>
    <definedName name="NonLapseSupportNP">#REF!</definedName>
    <definedName name="PAGE1000">#REF!</definedName>
    <definedName name="PAGE1001">'[10]10001'!#REF!</definedName>
    <definedName name="PAGE1002">'[11]1002'!#REF!</definedName>
    <definedName name="PAGE1010">'[12]10010'!#REF!</definedName>
    <definedName name="PAGE1020">#REF!</definedName>
    <definedName name="PAGE1030">#REF!</definedName>
    <definedName name="PAGE1040">#REF!</definedName>
    <definedName name="PAGE1070">#REF!</definedName>
    <definedName name="PAGE1081">#REF!</definedName>
    <definedName name="PAGE2045">'[13]20046'!#REF!</definedName>
    <definedName name="PAGE2050">#REF!</definedName>
    <definedName name="PAGE2056">#REF!</definedName>
    <definedName name="PAGE2071">#REF!</definedName>
    <definedName name="PAGE3050">#REF!</definedName>
    <definedName name="PAGE4011">#REF!</definedName>
    <definedName name="PAGE4030">#REF!</definedName>
    <definedName name="PAGE4040">#REF!</definedName>
    <definedName name="PAGE4041">#REF!</definedName>
    <definedName name="PAGE4042">#REF!</definedName>
    <definedName name="PAGE4043">#REF!</definedName>
    <definedName name="PAGE4044">#REF!</definedName>
    <definedName name="PAGE5041">#REF!</definedName>
    <definedName name="PAGE5051">#REF!</definedName>
    <definedName name="PAGE5053">#REF!</definedName>
    <definedName name="PAGE5060">#REF!</definedName>
    <definedName name="PAGE5061">#REF!</definedName>
    <definedName name="PAGE5062">#REF!</definedName>
    <definedName name="PAGE5063">#REF!</definedName>
    <definedName name="PAGE5064">#REF!</definedName>
    <definedName name="PAGE5065">#REF!</definedName>
    <definedName name="PAGE5066">#REF!</definedName>
    <definedName name="PAGE5067">#REF!</definedName>
    <definedName name="PAGE5071">#REF!</definedName>
    <definedName name="PAGE6010">#REF!</definedName>
    <definedName name="PAGE6020">#REF!</definedName>
    <definedName name="PAGE6021">#REF!</definedName>
    <definedName name="PAGE6030">#REF!</definedName>
    <definedName name="PAGE7001">#REF!</definedName>
    <definedName name="PAGE7002">#REF!</definedName>
    <definedName name="PAGE7003">#REF!</definedName>
    <definedName name="PAGE7004">#REF!</definedName>
    <definedName name="PAGE7005">#REF!</definedName>
    <definedName name="PAGE7006">#REF!</definedName>
    <definedName name="PAGE7007">#REF!</definedName>
    <definedName name="PAGE7010">#REF!</definedName>
    <definedName name="PAGE7011">#REF!</definedName>
    <definedName name="PAGE7012">#REF!</definedName>
    <definedName name="PAGE7013">#REF!</definedName>
    <definedName name="PAGE7020">#REF!</definedName>
    <definedName name="PAGE7021">#REF!</definedName>
    <definedName name="PAGE7022">#REF!</definedName>
    <definedName name="PAGE7023">#REF!</definedName>
    <definedName name="PAGE7024">#REF!</definedName>
    <definedName name="PAGE7030">#REF!</definedName>
    <definedName name="PAGE7031">#REF!</definedName>
    <definedName name="PAGE7032">#REF!</definedName>
    <definedName name="PAGE7035">#REF!</definedName>
    <definedName name="PAGE7036">#REF!</definedName>
    <definedName name="PAGE7037">#REF!</definedName>
    <definedName name="PAGE7038">#REF!</definedName>
    <definedName name="PAGE7039">#REF!</definedName>
    <definedName name="PAGE7050">#REF!</definedName>
    <definedName name="PAGE7060">#REF!</definedName>
    <definedName name="PAGES">'[8]Cover page:87080'!$A$1</definedName>
    <definedName name="PrincipalLossAbsorbency">#REF!</definedName>
    <definedName name="_xlnm.Print_Area" localSheetId="0">'Life Insurer KMR'!$A$1:$N$55</definedName>
    <definedName name="_xlnm.Print_Area" localSheetId="1">'Updated (Solid First Draft)'!$A$1:$N$55</definedName>
    <definedName name="_xlnm.Print_Titles" localSheetId="0">'Life Insurer KMR'!$1:$4</definedName>
    <definedName name="_xlnm.Print_Titles" localSheetId="1">'Updated (Solid First Draft)'!$1:$4</definedName>
    <definedName name="PriorLinks">#REF!</definedName>
    <definedName name="Quarter">[14]Input!$B$2</definedName>
    <definedName name="Ratio_and_ACM_Calculation">'[15]1 Ratio and ACM Cal''n'!$A$1</definedName>
    <definedName name="renee">#N/A</definedName>
    <definedName name="RetrieveDate">#REF!</definedName>
    <definedName name="RF20200101">[16]LIABILITIES!#REF!</definedName>
    <definedName name="RF20200103">[16]LIABILITIES!#REF!</definedName>
    <definedName name="RF20200201">[16]LIABILITIES!#REF!</definedName>
    <definedName name="RF20200203">[16]LIABILITIES!#REF!</definedName>
    <definedName name="RF20200301">[16]LIABILITIES!#REF!</definedName>
    <definedName name="RF20200303">[16]LIABILITIES!#REF!</definedName>
    <definedName name="RF20200401">[16]LIABILITIES!#REF!</definedName>
    <definedName name="RF20200403">[16]LIABILITIES!#REF!</definedName>
    <definedName name="RF20200501">[16]LIABILITIES!#REF!</definedName>
    <definedName name="RF20200503">[16]LIABILITIES!#REF!</definedName>
    <definedName name="RF20200601">[16]LIABILITIES!#REF!</definedName>
    <definedName name="RF20200603">[16]LIABILITIES!#REF!</definedName>
    <definedName name="RF20200701">[16]LIABILITIES!#REF!</definedName>
    <definedName name="RF20200703">[16]LIABILITIES!#REF!</definedName>
    <definedName name="RF20200801">[16]LIABILITIES!#REF!</definedName>
    <definedName name="RF20200803">[16]LIABILITIES!#REF!</definedName>
    <definedName name="RF20200901">[16]LIABILITIES!#REF!</definedName>
    <definedName name="RF20200903">[16]LIABILITIES!#REF!</definedName>
    <definedName name="RF20201001">[16]LIABILITIES!#REF!</definedName>
    <definedName name="RF20201003">[16]LIABILITIES!#REF!</definedName>
    <definedName name="RF20201101">[16]LIABILITIES!#REF!</definedName>
    <definedName name="RF20201103">[16]LIABILITIES!#REF!</definedName>
    <definedName name="RF20201201">[16]LIABILITIES!#REF!</definedName>
    <definedName name="RF20201203">[16]LIABILITIES!#REF!</definedName>
    <definedName name="RF20201301">[16]LIABILITIES!#REF!</definedName>
    <definedName name="RF20201303">[16]LIABILITIES!#REF!</definedName>
    <definedName name="RF20201401">[16]LIABILITIES!#REF!</definedName>
    <definedName name="RF20201403">[16]LIABILITIES!#REF!</definedName>
    <definedName name="RF20201501">[16]LIABILITIES!#REF!</definedName>
    <definedName name="RF20201503">[16]LIABILITIES!#REF!</definedName>
    <definedName name="RF20201601">[16]LIABILITIES!#REF!</definedName>
    <definedName name="RF20201603">[16]LIABILITIES!#REF!</definedName>
    <definedName name="RF20202101">[16]LIABILITIES!#REF!</definedName>
    <definedName name="RF20202103">[16]LIABILITIES!#REF!</definedName>
    <definedName name="RF20202801">[16]LIABILITIES!#REF!</definedName>
    <definedName name="RF20202803">[16]LIABILITIES!#REF!</definedName>
    <definedName name="RF20202901">[16]LIABILITIES!#REF!</definedName>
    <definedName name="RF20202903">[16]LIABILITIES!#REF!</definedName>
    <definedName name="RF20203001">[16]LIABILITIES!#REF!</definedName>
    <definedName name="RF20203003">[16]LIABILITIES!#REF!</definedName>
    <definedName name="RF20203101">[16]LIABILITIES!#REF!</definedName>
    <definedName name="RF20203103">[16]LIABILITIES!#REF!</definedName>
    <definedName name="RF20204001">[16]LIABILITIES!#REF!</definedName>
    <definedName name="RF20204003">[16]LIABILITIES!#REF!</definedName>
    <definedName name="RF20204101">[16]LIABILITIES!#REF!</definedName>
    <definedName name="RF20204103">[16]LIABILITIES!#REF!</definedName>
    <definedName name="RF20204201">[16]LIABILITIES!#REF!</definedName>
    <definedName name="RF20204203">[16]LIABILITIES!#REF!</definedName>
    <definedName name="RF20204301">[16]LIABILITIES!#REF!</definedName>
    <definedName name="RF20204303">[16]LIABILITIES!#REF!</definedName>
    <definedName name="RF20204401">[16]LIABILITIES!#REF!</definedName>
    <definedName name="RF20204403">[16]LIABILITIES!#REF!</definedName>
    <definedName name="RF20204501">[16]LIABILITIES!#REF!</definedName>
    <definedName name="RF20204503">[16]LIABILITIES!#REF!</definedName>
    <definedName name="RF20204901">[16]LIABILITIES!#REF!</definedName>
    <definedName name="RF20204903">[16]LIABILITIES!#REF!</definedName>
    <definedName name="RF20208901">[16]LIABILITIES!#REF!</definedName>
    <definedName name="RF20208903">[16]LIABILITIES!#REF!</definedName>
    <definedName name="sdas">#REF!</definedName>
    <definedName name="sds">#REF!</definedName>
    <definedName name="SFF">#REF!</definedName>
    <definedName name="SourceRange">#REF!</definedName>
    <definedName name="SourceSheet">#REF!</definedName>
    <definedName name="Termination">#REF!</definedName>
    <definedName name="TerminationNP">#REF!</definedName>
    <definedName name="test">#REF!</definedName>
    <definedName name="TimePeriod">#REF!</definedName>
    <definedName name="US_FX">[17]Summary!$C$35</definedName>
    <definedName name="Validation">#REF!</definedName>
    <definedName name="Version">'[6]Read-Me'!$A$1</definedName>
    <definedName name="ww">'[2]Matrix (all or red_int) Test #1'!#REF!</definedName>
    <definedName name="Year">[14]Input!$B$3</definedName>
    <definedName name="Zone_impres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4" i="15" l="1"/>
  <c r="F53" i="15"/>
  <c r="J47" i="15"/>
  <c r="F52" i="15" s="1"/>
  <c r="F46" i="15"/>
  <c r="J41" i="15"/>
  <c r="F37" i="15"/>
  <c r="H38" i="15" s="1"/>
  <c r="L36" i="15"/>
  <c r="F36" i="15"/>
  <c r="H36" i="15" s="1"/>
  <c r="H33" i="15"/>
  <c r="J32" i="15"/>
  <c r="F32" i="15"/>
  <c r="J24" i="15"/>
  <c r="L24" i="15" s="1"/>
  <c r="H24" i="15"/>
  <c r="F15" i="15"/>
  <c r="F12" i="15"/>
  <c r="F9" i="15"/>
  <c r="F55" i="15" l="1"/>
  <c r="J55" i="15"/>
  <c r="J27" i="15"/>
  <c r="L27" i="15" s="1"/>
</calcChain>
</file>

<file path=xl/sharedStrings.xml><?xml version="1.0" encoding="utf-8"?>
<sst xmlns="http://schemas.openxmlformats.org/spreadsheetml/2006/main" count="408" uniqueCount="190">
  <si>
    <t>$</t>
  </si>
  <si>
    <t>01</t>
  </si>
  <si>
    <t>02</t>
  </si>
  <si>
    <t>03</t>
  </si>
  <si>
    <t>04</t>
  </si>
  <si>
    <t>07</t>
  </si>
  <si>
    <t>08</t>
  </si>
  <si>
    <t>09</t>
  </si>
  <si>
    <t>16</t>
  </si>
  <si>
    <t>17</t>
  </si>
  <si>
    <t>18</t>
  </si>
  <si>
    <t>19</t>
  </si>
  <si>
    <t>21</t>
  </si>
  <si>
    <t>22</t>
  </si>
  <si>
    <t>23</t>
  </si>
  <si>
    <t>(01)</t>
  </si>
  <si>
    <t>(02)</t>
  </si>
  <si>
    <t>(03)</t>
  </si>
  <si>
    <t>(04)</t>
  </si>
  <si>
    <t>(05)</t>
  </si>
  <si>
    <t>(06)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</si>
  <si>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</si>
  <si>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</si>
  <si>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</si>
  <si>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</si>
  <si>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</si>
  <si>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</si>
  <si>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</si>
  <si>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</si>
  <si>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</si>
  <si>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</si>
  <si>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</si>
  <si>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</si>
  <si>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</si>
  <si>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Internal Target</t>
  </si>
  <si>
    <t>30</t>
  </si>
  <si>
    <t>38</t>
  </si>
  <si>
    <t>39</t>
  </si>
  <si>
    <t>40</t>
  </si>
  <si>
    <t>41</t>
  </si>
  <si>
    <t>05</t>
  </si>
  <si>
    <t>10</t>
  </si>
  <si>
    <t>11</t>
  </si>
  <si>
    <t>12</t>
  </si>
  <si>
    <t>13</t>
  </si>
  <si>
    <t>14</t>
  </si>
  <si>
    <t>15</t>
  </si>
  <si>
    <t>20</t>
  </si>
  <si>
    <t>42</t>
  </si>
  <si>
    <t>Core Ratio = [M ÷ D]</t>
  </si>
  <si>
    <t xml:space="preserve">   Credit Risk</t>
  </si>
  <si>
    <t xml:space="preserve">   Market Risk</t>
  </si>
  <si>
    <t xml:space="preserve">   Insurance Risk</t>
  </si>
  <si>
    <t xml:space="preserve">   Diversification Credit</t>
  </si>
  <si>
    <t xml:space="preserve">   Operational Risk</t>
  </si>
  <si>
    <t>43</t>
  </si>
  <si>
    <t>44</t>
  </si>
  <si>
    <t>45</t>
  </si>
  <si>
    <t xml:space="preserve">   ORSA Adjustments - Other</t>
  </si>
  <si>
    <t xml:space="preserve">   ORSA Adjustments - Varying Nature &amp; Severity Scenarios</t>
  </si>
  <si>
    <t xml:space="preserve">  ORSA Adjustments - Other</t>
  </si>
  <si>
    <t xml:space="preserve">  ORSA Adjustments - Extremely Severe Scenarios</t>
  </si>
  <si>
    <t>Please enter date of the ORSA</t>
  </si>
  <si>
    <t>46</t>
  </si>
  <si>
    <t>Please enter name of Life insurer</t>
  </si>
  <si>
    <t>LICAT Credits</t>
  </si>
  <si>
    <t>% (of Regulatory D)</t>
  </si>
  <si>
    <t xml:space="preserve">   Segregated Fund Guarantee Risk</t>
  </si>
  <si>
    <r>
      <t xml:space="preserve">Reconciliation of Capital (Margin) Resources </t>
    </r>
    <r>
      <rPr>
        <b/>
        <i/>
        <sz val="14"/>
        <rFont val="Times New Roman"/>
        <family val="1"/>
      </rPr>
      <t>('000)</t>
    </r>
  </si>
  <si>
    <t>LICAT Capital (Margin) Requirements: Non-Diversified Risks</t>
  </si>
  <si>
    <r>
      <t>LICAT Capital (</t>
    </r>
    <r>
      <rPr>
        <b/>
        <i/>
        <sz val="11"/>
        <rFont val="Times New Roman"/>
        <family val="1"/>
      </rPr>
      <t>Margin</t>
    </r>
    <r>
      <rPr>
        <b/>
        <sz val="11"/>
        <rFont val="Times New Roman"/>
        <family val="1"/>
      </rPr>
      <t>) Requirements: BEFORE Credits and Non-Diversified Risks</t>
    </r>
  </si>
  <si>
    <t>ORSA Capital
(Margin)</t>
  </si>
  <si>
    <t xml:space="preserve">   LICAT Tier 1 (Available Margin - Other Admitted Assets) vs ORSA Core capital (margin) resources</t>
  </si>
  <si>
    <t xml:space="preserve">   LICAT Tier 2 (Non-Core) vs ORSA Non-Core capital (margin) resources</t>
  </si>
  <si>
    <t>ORSA Core capital (margin) resources [must equal (F) above]</t>
  </si>
  <si>
    <t>ORSA Non-Core capital (margin) resources [must equal (G) above]</t>
  </si>
  <si>
    <t>LICAT Tier 1 (Available Margin - Other Admitted Assets) [must equal (F) above]</t>
  </si>
  <si>
    <t>LICAT Tier 2 (Non-Core) [must equal (G) above]</t>
  </si>
  <si>
    <t>Total Ratio = [J ÷ D]</t>
  </si>
  <si>
    <t>Regulatory Capital 
(Margin)</t>
  </si>
  <si>
    <t>LICAT Capital (Margin) Resources = [F + G + H + I] vs ORSA Capital (margin) resources = [F + G]</t>
  </si>
  <si>
    <t>LICAT Core Capital (Margin) Resources = [F + (70% of SA) + (70% of ED)] vs ORSA Core capital (margin) resources = [F]</t>
  </si>
  <si>
    <t>Capital (Margin) ('000)</t>
  </si>
  <si>
    <t>LICAT Core Supervisory Target = [70% x D] vs ORSA Core Internal Target</t>
  </si>
  <si>
    <t xml:space="preserve">    LICAT Surplus Allowance [(H) above]</t>
  </si>
  <si>
    <t xml:space="preserve">    LICAT Eligible Deposits [(I) above]</t>
  </si>
  <si>
    <t>LICAT Capital (Margin) Resources vs ORSA Capital (margin) resources [must equal (J) above]</t>
  </si>
  <si>
    <t xml:space="preserve">   LICAT Surplus Allowance (SA)</t>
  </si>
  <si>
    <t xml:space="preserve">   LICAT Eligible Deposits (ED)</t>
  </si>
  <si>
    <t>Core Capital (Margin) ('000)</t>
  </si>
  <si>
    <t>0102</t>
  </si>
  <si>
    <t>0302</t>
  </si>
  <si>
    <t>0402</t>
  </si>
  <si>
    <t>0502</t>
  </si>
  <si>
    <t>0602</t>
  </si>
  <si>
    <t>0702</t>
  </si>
  <si>
    <t>0802</t>
  </si>
  <si>
    <t>0902</t>
  </si>
  <si>
    <t>1002</t>
  </si>
  <si>
    <t>1902</t>
  </si>
  <si>
    <t>2302</t>
  </si>
  <si>
    <t>0202</t>
  </si>
  <si>
    <t>Other ORSA Risks (write in) Add or (Deduct)</t>
  </si>
  <si>
    <t>Methodology and References</t>
  </si>
  <si>
    <t>Key Metrics Report (KMR) for Life Insurers and Foreign Life Insurers operating in Canada on a branch basis 
(enter text and data in white cells only)</t>
  </si>
  <si>
    <t>1903</t>
  </si>
  <si>
    <t>1904</t>
  </si>
  <si>
    <t>1905</t>
  </si>
  <si>
    <t>2803</t>
  </si>
  <si>
    <t>2704</t>
  </si>
  <si>
    <t>2402</t>
  </si>
  <si>
    <t>2502</t>
  </si>
  <si>
    <t>2602</t>
  </si>
  <si>
    <t>2702</t>
  </si>
  <si>
    <t>2004</t>
  </si>
  <si>
    <t>2104</t>
  </si>
  <si>
    <t>2204</t>
  </si>
  <si>
    <t>2304</t>
  </si>
  <si>
    <t>2404</t>
  </si>
  <si>
    <t>2205</t>
  </si>
  <si>
    <t>0104</t>
  </si>
  <si>
    <t>0204</t>
  </si>
  <si>
    <t>0304</t>
  </si>
  <si>
    <t>0504</t>
  </si>
  <si>
    <t>0604</t>
  </si>
  <si>
    <t>0804</t>
  </si>
  <si>
    <t>0904</t>
  </si>
  <si>
    <t>1104</t>
  </si>
  <si>
    <t>1204</t>
  </si>
  <si>
    <t>1304</t>
  </si>
  <si>
    <t>1404</t>
  </si>
  <si>
    <t>1504</t>
  </si>
  <si>
    <t>1604</t>
  </si>
  <si>
    <t>1704</t>
  </si>
  <si>
    <t>1804</t>
  </si>
  <si>
    <t>0106</t>
  </si>
  <si>
    <t>0206</t>
  </si>
  <si>
    <t>0306</t>
  </si>
  <si>
    <t>0506</t>
  </si>
  <si>
    <t>0606</t>
  </si>
  <si>
    <t>0806</t>
  </si>
  <si>
    <t>0906</t>
  </si>
  <si>
    <t>1106</t>
  </si>
  <si>
    <t>1206</t>
  </si>
  <si>
    <t>1306</t>
  </si>
  <si>
    <t>1406</t>
  </si>
  <si>
    <t>1506</t>
  </si>
  <si>
    <t>1606</t>
  </si>
  <si>
    <t>1706</t>
  </si>
  <si>
    <t>1806</t>
  </si>
  <si>
    <t>2006</t>
  </si>
  <si>
    <t>2106</t>
  </si>
  <si>
    <t>2506</t>
  </si>
  <si>
    <t>2606</t>
  </si>
  <si>
    <t>2706</t>
  </si>
  <si>
    <t>2902</t>
  </si>
  <si>
    <t>3002</t>
  </si>
  <si>
    <t>2903</t>
  </si>
  <si>
    <t>3103</t>
  </si>
  <si>
    <t>2904</t>
  </si>
  <si>
    <t>3004</t>
  </si>
  <si>
    <t>2906</t>
  </si>
  <si>
    <t>3006</t>
  </si>
  <si>
    <t>ORSA Core capital (margin) resources reconciling item (write in)  Add or (Deduct)</t>
  </si>
  <si>
    <t>ORSA Non-Core capital (margin) resources reconciling item (write in)  Add or (Deduct)</t>
  </si>
  <si>
    <t>3204</t>
  </si>
  <si>
    <t>3304</t>
  </si>
  <si>
    <t>3404</t>
  </si>
  <si>
    <t>3504</t>
  </si>
  <si>
    <t>3604</t>
  </si>
  <si>
    <t>3804</t>
  </si>
  <si>
    <t>3904</t>
  </si>
  <si>
    <t>4004</t>
  </si>
  <si>
    <t>4104</t>
  </si>
  <si>
    <t>4204</t>
  </si>
  <si>
    <t>4604</t>
  </si>
  <si>
    <t>3306</t>
  </si>
  <si>
    <t>3406</t>
  </si>
  <si>
    <t>3506</t>
  </si>
  <si>
    <t>3606</t>
  </si>
  <si>
    <t>3906</t>
  </si>
  <si>
    <t>4006</t>
  </si>
  <si>
    <t>4106</t>
  </si>
  <si>
    <t>4206</t>
  </si>
  <si>
    <r>
      <t xml:space="preserve">LICAT Base Solvency Buffer (Required Margin) at Supervisory Target Level </t>
    </r>
    <r>
      <rPr>
        <b/>
        <strike/>
        <sz val="11"/>
        <color rgb="FFFF0000"/>
        <rFont val="Times New Roman"/>
        <family val="1"/>
      </rPr>
      <t>= [(A-B+C) x Scalar (1.05)]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vs ORSA Own Capital (Margin) Needs          (D)</t>
    </r>
  </si>
  <si>
    <r>
      <t xml:space="preserve">   Participating, Adjustable and Policyholder Deposits and Group </t>
    </r>
    <r>
      <rPr>
        <strike/>
        <sz val="11"/>
        <color rgb="FFFF0000"/>
        <rFont val="Times New Roman"/>
        <family val="1"/>
      </rPr>
      <t>b</t>
    </r>
    <r>
      <rPr>
        <sz val="11"/>
        <color rgb="FFFF0000"/>
        <rFont val="Times New Roman"/>
        <family val="1"/>
      </rPr>
      <t>B</t>
    </r>
    <r>
      <rPr>
        <sz val="11"/>
        <rFont val="Times New Roman"/>
        <family val="1"/>
      </rPr>
      <t>usiness Credits</t>
    </r>
  </si>
  <si>
    <r>
      <t xml:space="preserve">   Segregated Fund Guarantee</t>
    </r>
    <r>
      <rPr>
        <sz val="11"/>
        <color rgb="FFFF0000"/>
        <rFont val="Times New Roman"/>
        <family val="1"/>
      </rPr>
      <t>s</t>
    </r>
    <r>
      <rPr>
        <sz val="11"/>
        <rFont val="Times New Roman"/>
        <family val="1"/>
      </rPr>
      <t xml:space="preserve"> Risk</t>
    </r>
  </si>
  <si>
    <t>06</t>
  </si>
  <si>
    <t xml:space="preserve">   Participating, Adjustable and Policyholder Deposits and Group Business Credits</t>
  </si>
  <si>
    <t>LICAT Base Solvency Buffer (Required Margin) at Supervisory Target Level = [(A-B+C) x Scalar] vs ORSA Own Capital (Margin)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</si>
</sst>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[$-F800]dddd\,\ mmmm\ dd\,\ yyyy"/>
    <numFmt numFmtId="165" formatCode="@* &quot;(A)&quot;"/>
    <numFmt numFmtId="166" formatCode="@* &quot;(B)&quot;"/>
    <numFmt numFmtId="167" formatCode="@* &quot;(C)&quot;"/>
    <numFmt numFmtId="168" formatCode="@* &quot;(D)&quot;"/>
    <numFmt numFmtId="169" formatCode="@* &quot;(E)&quot;"/>
    <numFmt numFmtId="170" formatCode="@* &quot;(F)&quot;"/>
    <numFmt numFmtId="171" formatCode="@* &quot;(G)&quot;"/>
    <numFmt numFmtId="172" formatCode="@* &quot;(H)&quot;"/>
    <numFmt numFmtId="173" formatCode="@* &quot;(I)&quot;"/>
    <numFmt numFmtId="174" formatCode="@* &quot;(J)&quot;"/>
    <numFmt numFmtId="175" formatCode="@* &quot;(K)&quot;"/>
    <numFmt numFmtId="176" formatCode="@* &quot;(L)&quot;"/>
    <numFmt numFmtId="177" formatCode="@* &quot;(M)&quot;"/>
    <numFmt numFmtId="178" formatCode="@* &quot;(N)&quot;"/>
    <numFmt numFmtId="179" formatCode="General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Calibri"/>
      <family val="2"/>
      <scheme val="minor"/>
    </font>
    <font>
      <i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i/>
      <sz val="14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name val="Calibri"/>
      <family val="2"/>
      <scheme val="minor"/>
    </font>
    <font>
      <i/>
      <sz val="9"/>
      <name val="Times New Roman"/>
      <family val="1"/>
    </font>
    <font>
      <b/>
      <sz val="11"/>
      <color rgb="FFFF0000"/>
      <name val="Times New Roman"/>
      <family val="1"/>
    </font>
    <font>
      <b/>
      <strike/>
      <sz val="11"/>
      <color rgb="FFFF0000"/>
      <name val="Times New Roman"/>
      <family val="1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strike/>
      <sz val="11"/>
      <color rgb="FFFF0000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79" fontId="22" fillId="0" borderId="0"/>
  </cellStyleXfs>
  <cellXfs count="30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10" fillId="0" borderId="0" xfId="0" applyFont="1" applyProtection="1">
      <protection locked="0"/>
    </xf>
    <xf numFmtId="0" fontId="5" fillId="0" borderId="4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164" fontId="11" fillId="5" borderId="10" xfId="0" applyNumberFormat="1" applyFont="1" applyFill="1" applyBorder="1" applyAlignment="1" applyProtection="1">
      <alignment horizontal="center" vertical="center"/>
      <protection locked="0"/>
    </xf>
    <xf numFmtId="3" fontId="3" fillId="0" borderId="23" xfId="0" applyNumberFormat="1" applyFont="1" applyBorder="1" applyAlignment="1" applyProtection="1">
      <alignment vertical="center"/>
      <protection locked="0"/>
    </xf>
    <xf numFmtId="3" fontId="3" fillId="0" borderId="24" xfId="0" applyNumberFormat="1" applyFont="1" applyBorder="1" applyAlignment="1" applyProtection="1">
      <alignment vertical="center"/>
      <protection locked="0"/>
    </xf>
    <xf numFmtId="3" fontId="3" fillId="0" borderId="27" xfId="0" applyNumberFormat="1" applyFont="1" applyBorder="1" applyAlignment="1" applyProtection="1">
      <alignment vertical="center"/>
      <protection locked="0"/>
    </xf>
    <xf numFmtId="3" fontId="3" fillId="0" borderId="39" xfId="0" applyNumberFormat="1" applyFont="1" applyBorder="1" applyAlignment="1" applyProtection="1">
      <alignment vertical="center"/>
      <protection locked="0"/>
    </xf>
    <xf numFmtId="3" fontId="3" fillId="0" borderId="40" xfId="0" applyNumberFormat="1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49" fontId="17" fillId="0" borderId="32" xfId="1" applyNumberFormat="1" applyFont="1" applyFill="1" applyBorder="1" applyAlignment="1" applyProtection="1">
      <alignment horizontal="center" vertical="center"/>
    </xf>
    <xf numFmtId="49" fontId="15" fillId="0" borderId="31" xfId="1" applyNumberFormat="1" applyFont="1" applyFill="1" applyBorder="1" applyAlignment="1" applyProtection="1">
      <alignment horizontal="center" vertical="center"/>
    </xf>
    <xf numFmtId="49" fontId="15" fillId="7" borderId="31" xfId="0" quotePrefix="1" applyNumberFormat="1" applyFont="1" applyFill="1" applyBorder="1" applyAlignment="1" applyProtection="1">
      <alignment horizontal="center" vertical="center"/>
      <protection locked="0"/>
    </xf>
    <xf numFmtId="3" fontId="17" fillId="7" borderId="45" xfId="0" applyNumberFormat="1" applyFont="1" applyFill="1" applyBorder="1" applyAlignment="1" applyProtection="1">
      <alignment horizontal="center" vertical="center"/>
      <protection locked="0"/>
    </xf>
    <xf numFmtId="3" fontId="17" fillId="7" borderId="39" xfId="0" applyNumberFormat="1" applyFont="1" applyFill="1" applyBorder="1" applyAlignment="1" applyProtection="1">
      <alignment horizontal="center" vertical="center"/>
      <protection locked="0"/>
    </xf>
    <xf numFmtId="3" fontId="17" fillId="7" borderId="48" xfId="0" applyNumberFormat="1" applyFont="1" applyFill="1" applyBorder="1" applyAlignment="1" applyProtection="1">
      <alignment vertical="center"/>
      <protection locked="0"/>
    </xf>
    <xf numFmtId="3" fontId="17" fillId="7" borderId="39" xfId="0" applyNumberFormat="1" applyFont="1" applyFill="1" applyBorder="1" applyAlignment="1" applyProtection="1">
      <alignment vertical="center"/>
      <protection locked="0"/>
    </xf>
    <xf numFmtId="3" fontId="17" fillId="7" borderId="45" xfId="0" applyNumberFormat="1" applyFont="1" applyFill="1" applyBorder="1" applyAlignment="1" applyProtection="1">
      <alignment vertical="center"/>
      <protection locked="0"/>
    </xf>
    <xf numFmtId="49" fontId="17" fillId="7" borderId="35" xfId="0" applyNumberFormat="1" applyFont="1" applyFill="1" applyBorder="1" applyAlignment="1" applyProtection="1">
      <alignment vertical="center"/>
      <protection locked="0"/>
    </xf>
    <xf numFmtId="49" fontId="17" fillId="7" borderId="36" xfId="0" applyNumberFormat="1" applyFont="1" applyFill="1" applyBorder="1" applyAlignment="1" applyProtection="1">
      <alignment vertical="center"/>
      <protection locked="0"/>
    </xf>
    <xf numFmtId="49" fontId="15" fillId="7" borderId="35" xfId="0" applyNumberFormat="1" applyFont="1" applyFill="1" applyBorder="1" applyAlignment="1" applyProtection="1">
      <alignment vertical="center"/>
      <protection locked="0"/>
    </xf>
    <xf numFmtId="49" fontId="17" fillId="7" borderId="32" xfId="1" applyNumberFormat="1" applyFont="1" applyFill="1" applyBorder="1" applyAlignment="1" applyProtection="1">
      <alignment horizontal="center" vertical="center"/>
    </xf>
    <xf numFmtId="49" fontId="17" fillId="7" borderId="37" xfId="0" applyNumberFormat="1" applyFont="1" applyFill="1" applyBorder="1" applyAlignment="1" applyProtection="1">
      <alignment vertical="center"/>
      <protection locked="0"/>
    </xf>
    <xf numFmtId="49" fontId="17" fillId="7" borderId="39" xfId="0" applyNumberFormat="1" applyFont="1" applyFill="1" applyBorder="1" applyAlignment="1" applyProtection="1">
      <alignment vertical="center"/>
      <protection locked="0"/>
    </xf>
    <xf numFmtId="49" fontId="17" fillId="7" borderId="39" xfId="0" applyNumberFormat="1" applyFont="1" applyFill="1" applyBorder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/>
      <protection locked="0"/>
    </xf>
    <xf numFmtId="49" fontId="15" fillId="3" borderId="0" xfId="1" applyNumberFormat="1" applyFont="1" applyFill="1" applyBorder="1" applyAlignment="1" applyProtection="1">
      <alignment horizontal="center" vertical="center"/>
    </xf>
    <xf numFmtId="0" fontId="9" fillId="0" borderId="50" xfId="0" quotePrefix="1" applyFont="1" applyBorder="1" applyAlignment="1" applyProtection="1">
      <alignment vertical="center"/>
      <protection locked="0"/>
    </xf>
    <xf numFmtId="0" fontId="9" fillId="0" borderId="60" xfId="0" quotePrefix="1" applyFont="1" applyBorder="1" applyAlignment="1" applyProtection="1">
      <alignment vertical="center"/>
      <protection locked="0"/>
    </xf>
    <xf numFmtId="49" fontId="15" fillId="0" borderId="32" xfId="1" applyNumberFormat="1" applyFont="1" applyFill="1" applyBorder="1" applyAlignment="1" applyProtection="1">
      <alignment horizontal="center" vertical="center"/>
    </xf>
    <xf numFmtId="49" fontId="15" fillId="7" borderId="30" xfId="1" applyNumberFormat="1" applyFont="1" applyFill="1" applyBorder="1" applyAlignment="1" applyProtection="1">
      <alignment horizontal="center" vertical="center"/>
    </xf>
    <xf numFmtId="49" fontId="15" fillId="0" borderId="42" xfId="1" applyNumberFormat="1" applyFont="1" applyFill="1" applyBorder="1" applyAlignment="1" applyProtection="1">
      <alignment horizontal="center" vertical="center"/>
    </xf>
    <xf numFmtId="3" fontId="5" fillId="4" borderId="40" xfId="0" applyNumberFormat="1" applyFont="1" applyFill="1" applyBorder="1" applyAlignment="1">
      <alignment vertical="center"/>
    </xf>
    <xf numFmtId="3" fontId="3" fillId="3" borderId="39" xfId="0" applyNumberFormat="1" applyFont="1" applyFill="1" applyBorder="1" applyAlignment="1" applyProtection="1">
      <alignment vertical="center"/>
      <protection locked="0"/>
    </xf>
    <xf numFmtId="3" fontId="3" fillId="3" borderId="40" xfId="0" applyNumberFormat="1" applyFont="1" applyFill="1" applyBorder="1" applyAlignment="1" applyProtection="1">
      <alignment vertical="center"/>
      <protection locked="0"/>
    </xf>
    <xf numFmtId="0" fontId="19" fillId="7" borderId="13" xfId="0" quotePrefix="1" applyFont="1" applyFill="1" applyBorder="1" applyAlignment="1" applyProtection="1">
      <alignment horizontal="center" vertical="center"/>
      <protection locked="0"/>
    </xf>
    <xf numFmtId="49" fontId="15" fillId="0" borderId="24" xfId="1" applyNumberFormat="1" applyFont="1" applyFill="1" applyBorder="1" applyAlignment="1" applyProtection="1">
      <alignment horizontal="center" vertical="center"/>
    </xf>
    <xf numFmtId="49" fontId="15" fillId="0" borderId="25" xfId="1" applyNumberFormat="1" applyFont="1" applyFill="1" applyBorder="1" applyAlignment="1" applyProtection="1">
      <alignment horizontal="center" vertical="center"/>
    </xf>
    <xf numFmtId="9" fontId="3" fillId="7" borderId="4" xfId="0" applyNumberFormat="1" applyFont="1" applyFill="1" applyBorder="1" applyAlignment="1" applyProtection="1">
      <alignment vertical="center"/>
      <protection locked="0"/>
    </xf>
    <xf numFmtId="49" fontId="15" fillId="7" borderId="24" xfId="1" applyNumberFormat="1" applyFont="1" applyFill="1" applyBorder="1" applyAlignment="1" applyProtection="1">
      <alignment horizontal="center" vertical="center"/>
    </xf>
    <xf numFmtId="49" fontId="15" fillId="7" borderId="13" xfId="1" applyNumberFormat="1" applyFont="1" applyFill="1" applyBorder="1" applyAlignment="1" applyProtection="1">
      <alignment horizontal="center" vertical="center"/>
    </xf>
    <xf numFmtId="49" fontId="15" fillId="7" borderId="0" xfId="1" applyNumberFormat="1" applyFont="1" applyFill="1" applyBorder="1" applyAlignment="1" applyProtection="1">
      <alignment horizontal="center" vertical="center"/>
    </xf>
    <xf numFmtId="3" fontId="15" fillId="7" borderId="40" xfId="0" applyNumberFormat="1" applyFont="1" applyFill="1" applyBorder="1" applyAlignment="1">
      <alignment horizontal="center" vertical="center"/>
    </xf>
    <xf numFmtId="3" fontId="17" fillId="7" borderId="40" xfId="0" applyNumberFormat="1" applyFont="1" applyFill="1" applyBorder="1" applyAlignment="1" applyProtection="1">
      <alignment vertical="center"/>
      <protection locked="0"/>
    </xf>
    <xf numFmtId="0" fontId="9" fillId="3" borderId="50" xfId="0" quotePrefix="1" applyFont="1" applyFill="1" applyBorder="1" applyAlignment="1" applyProtection="1">
      <alignment vertical="center"/>
      <protection locked="0"/>
    </xf>
    <xf numFmtId="0" fontId="9" fillId="3" borderId="60" xfId="0" quotePrefix="1" applyFont="1" applyFill="1" applyBorder="1" applyAlignment="1" applyProtection="1">
      <alignment vertical="center"/>
      <protection locked="0"/>
    </xf>
    <xf numFmtId="0" fontId="15" fillId="0" borderId="57" xfId="0" quotePrefix="1" applyFont="1" applyBorder="1" applyAlignment="1" applyProtection="1">
      <alignment horizontal="center" vertical="center"/>
      <protection locked="0"/>
    </xf>
    <xf numFmtId="0" fontId="15" fillId="0" borderId="55" xfId="0" quotePrefix="1" applyFont="1" applyBorder="1" applyAlignment="1" applyProtection="1">
      <alignment horizontal="center" vertical="center"/>
      <protection locked="0"/>
    </xf>
    <xf numFmtId="0" fontId="15" fillId="3" borderId="55" xfId="0" quotePrefix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15" fillId="0" borderId="42" xfId="0" quotePrefix="1" applyNumberFormat="1" applyFont="1" applyBorder="1" applyAlignment="1">
      <alignment horizontal="center" vertical="center"/>
    </xf>
    <xf numFmtId="9" fontId="3" fillId="7" borderId="24" xfId="0" applyNumberFormat="1" applyFont="1" applyFill="1" applyBorder="1" applyAlignment="1">
      <alignment vertical="center"/>
    </xf>
    <xf numFmtId="49" fontId="17" fillId="0" borderId="31" xfId="0" applyNumberFormat="1" applyFont="1" applyBorder="1" applyAlignment="1">
      <alignment horizontal="center" vertical="center"/>
    </xf>
    <xf numFmtId="3" fontId="3" fillId="7" borderId="21" xfId="0" applyNumberFormat="1" applyFont="1" applyFill="1" applyBorder="1" applyAlignment="1">
      <alignment vertical="center"/>
    </xf>
    <xf numFmtId="49" fontId="17" fillId="0" borderId="4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15" fillId="0" borderId="31" xfId="0" quotePrefix="1" applyNumberFormat="1" applyFont="1" applyBorder="1" applyAlignment="1">
      <alignment horizontal="center" vertical="center"/>
    </xf>
    <xf numFmtId="3" fontId="3" fillId="7" borderId="4" xfId="0" applyNumberFormat="1" applyFont="1" applyFill="1" applyBorder="1" applyAlignment="1">
      <alignment vertical="center"/>
    </xf>
    <xf numFmtId="49" fontId="10" fillId="0" borderId="0" xfId="0" applyNumberFormat="1" applyFont="1" applyAlignment="1">
      <alignment vertical="center"/>
    </xf>
    <xf numFmtId="3" fontId="4" fillId="4" borderId="24" xfId="0" applyNumberFormat="1" applyFont="1" applyFill="1" applyBorder="1" applyAlignment="1">
      <alignment vertical="center"/>
    </xf>
    <xf numFmtId="3" fontId="17" fillId="7" borderId="39" xfId="0" applyNumberFormat="1" applyFont="1" applyFill="1" applyBorder="1" applyAlignment="1">
      <alignment horizontal="center" vertical="center"/>
    </xf>
    <xf numFmtId="49" fontId="17" fillId="7" borderId="31" xfId="0" applyNumberFormat="1" applyFont="1" applyFill="1" applyBorder="1" applyAlignment="1">
      <alignment horizontal="center" vertical="center"/>
    </xf>
    <xf numFmtId="3" fontId="4" fillId="7" borderId="24" xfId="0" applyNumberFormat="1" applyFont="1" applyFill="1" applyBorder="1" applyAlignment="1">
      <alignment vertical="center"/>
    </xf>
    <xf numFmtId="3" fontId="17" fillId="7" borderId="39" xfId="0" applyNumberFormat="1" applyFont="1" applyFill="1" applyBorder="1" applyAlignment="1">
      <alignment vertical="center"/>
    </xf>
    <xf numFmtId="0" fontId="4" fillId="7" borderId="4" xfId="0" applyFont="1" applyFill="1" applyBorder="1"/>
    <xf numFmtId="0" fontId="10" fillId="0" borderId="0" xfId="0" applyFont="1"/>
    <xf numFmtId="49" fontId="17" fillId="0" borderId="32" xfId="0" applyNumberFormat="1" applyFont="1" applyBorder="1" applyAlignment="1">
      <alignment horizontal="center" vertical="center"/>
    </xf>
    <xf numFmtId="49" fontId="0" fillId="0" borderId="0" xfId="0" quotePrefix="1" applyNumberFormat="1" applyAlignment="1">
      <alignment vertical="center"/>
    </xf>
    <xf numFmtId="0" fontId="5" fillId="2" borderId="6" xfId="0" quotePrefix="1" applyFont="1" applyFill="1" applyBorder="1" applyAlignment="1">
      <alignment horizontal="left" vertical="center"/>
    </xf>
    <xf numFmtId="0" fontId="5" fillId="2" borderId="15" xfId="0" quotePrefix="1" applyFont="1" applyFill="1" applyBorder="1" applyAlignment="1">
      <alignment horizontal="left" vertical="center"/>
    </xf>
    <xf numFmtId="0" fontId="5" fillId="2" borderId="58" xfId="0" quotePrefix="1" applyFont="1" applyFill="1" applyBorder="1" applyAlignment="1">
      <alignment horizontal="left" vertical="center"/>
    </xf>
    <xf numFmtId="49" fontId="10" fillId="0" borderId="0" xfId="0" quotePrefix="1" applyNumberFormat="1" applyFont="1" applyAlignment="1">
      <alignment vertical="center"/>
    </xf>
    <xf numFmtId="49" fontId="17" fillId="7" borderId="39" xfId="0" applyNumberFormat="1" applyFont="1" applyFill="1" applyBorder="1" applyAlignment="1">
      <alignment horizontal="center" vertical="center"/>
    </xf>
    <xf numFmtId="3" fontId="4" fillId="7" borderId="46" xfId="0" applyNumberFormat="1" applyFont="1" applyFill="1" applyBorder="1" applyAlignment="1">
      <alignment vertical="center"/>
    </xf>
    <xf numFmtId="49" fontId="17" fillId="7" borderId="39" xfId="0" applyNumberFormat="1" applyFont="1" applyFill="1" applyBorder="1" applyAlignment="1">
      <alignment vertical="center"/>
    </xf>
    <xf numFmtId="3" fontId="3" fillId="7" borderId="24" xfId="0" applyNumberFormat="1" applyFont="1" applyFill="1" applyBorder="1" applyAlignment="1">
      <alignment vertical="center"/>
    </xf>
    <xf numFmtId="49" fontId="15" fillId="7" borderId="31" xfId="0" quotePrefix="1" applyNumberFormat="1" applyFont="1" applyFill="1" applyBorder="1" applyAlignment="1">
      <alignment horizontal="center" vertical="center"/>
    </xf>
    <xf numFmtId="3" fontId="5" fillId="7" borderId="24" xfId="0" applyNumberFormat="1" applyFont="1" applyFill="1" applyBorder="1" applyAlignment="1">
      <alignment vertical="center"/>
    </xf>
    <xf numFmtId="49" fontId="15" fillId="7" borderId="39" xfId="0" applyNumberFormat="1" applyFont="1" applyFill="1" applyBorder="1" applyAlignment="1">
      <alignment horizontal="center" vertical="center"/>
    </xf>
    <xf numFmtId="9" fontId="5" fillId="7" borderId="24" xfId="0" applyNumberFormat="1" applyFont="1" applyFill="1" applyBorder="1" applyAlignment="1">
      <alignment vertical="center"/>
    </xf>
    <xf numFmtId="49" fontId="15" fillId="0" borderId="31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 applyProtection="1">
      <alignment vertical="center"/>
      <protection locked="0"/>
    </xf>
    <xf numFmtId="3" fontId="6" fillId="4" borderId="24" xfId="0" applyNumberFormat="1" applyFont="1" applyFill="1" applyBorder="1" applyAlignment="1">
      <alignment vertical="center"/>
    </xf>
    <xf numFmtId="49" fontId="15" fillId="0" borderId="39" xfId="0" applyNumberFormat="1" applyFont="1" applyBorder="1" applyAlignment="1">
      <alignment horizontal="center" vertical="center"/>
    </xf>
    <xf numFmtId="9" fontId="6" fillId="4" borderId="24" xfId="1" applyFont="1" applyFill="1" applyBorder="1" applyAlignment="1" applyProtection="1">
      <alignment vertical="center"/>
    </xf>
    <xf numFmtId="3" fontId="6" fillId="4" borderId="39" xfId="0" applyNumberFormat="1" applyFont="1" applyFill="1" applyBorder="1" applyAlignment="1">
      <alignment vertical="center"/>
    </xf>
    <xf numFmtId="49" fontId="15" fillId="0" borderId="37" xfId="0" applyNumberFormat="1" applyFont="1" applyBorder="1" applyAlignment="1">
      <alignment vertical="center"/>
    </xf>
    <xf numFmtId="9" fontId="4" fillId="4" borderId="7" xfId="1" applyFont="1" applyFill="1" applyBorder="1" applyAlignment="1" applyProtection="1">
      <alignment vertical="center"/>
    </xf>
    <xf numFmtId="0" fontId="5" fillId="7" borderId="4" xfId="0" applyFont="1" applyFill="1" applyBorder="1" applyAlignment="1">
      <alignment vertical="center"/>
    </xf>
    <xf numFmtId="9" fontId="3" fillId="7" borderId="7" xfId="1" applyFont="1" applyFill="1" applyBorder="1" applyAlignment="1" applyProtection="1">
      <alignment vertical="center"/>
    </xf>
    <xf numFmtId="49" fontId="15" fillId="7" borderId="31" xfId="0" applyNumberFormat="1" applyFont="1" applyFill="1" applyBorder="1" applyAlignment="1">
      <alignment horizontal="center" vertical="center"/>
    </xf>
    <xf numFmtId="0" fontId="5" fillId="7" borderId="4" xfId="0" applyFont="1" applyFill="1" applyBorder="1"/>
    <xf numFmtId="3" fontId="5" fillId="0" borderId="24" xfId="0" applyNumberFormat="1" applyFont="1" applyBorder="1" applyAlignment="1">
      <alignment vertical="center"/>
    </xf>
    <xf numFmtId="3" fontId="5" fillId="0" borderId="39" xfId="0" applyNumberFormat="1" applyFont="1" applyBorder="1" applyAlignment="1">
      <alignment vertical="center"/>
    </xf>
    <xf numFmtId="49" fontId="15" fillId="7" borderId="35" xfId="0" applyNumberFormat="1" applyFont="1" applyFill="1" applyBorder="1" applyAlignment="1">
      <alignment vertical="center"/>
    </xf>
    <xf numFmtId="9" fontId="5" fillId="7" borderId="4" xfId="0" applyNumberFormat="1" applyFont="1" applyFill="1" applyBorder="1" applyAlignment="1">
      <alignment vertical="center"/>
    </xf>
    <xf numFmtId="3" fontId="5" fillId="7" borderId="39" xfId="0" applyNumberFormat="1" applyFont="1" applyFill="1" applyBorder="1" applyAlignment="1">
      <alignment vertical="center"/>
    </xf>
    <xf numFmtId="49" fontId="15" fillId="7" borderId="36" xfId="0" applyNumberFormat="1" applyFont="1" applyFill="1" applyBorder="1" applyAlignment="1">
      <alignment vertical="center"/>
    </xf>
    <xf numFmtId="9" fontId="5" fillId="7" borderId="18" xfId="0" applyNumberFormat="1" applyFont="1" applyFill="1" applyBorder="1" applyAlignment="1">
      <alignment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1" xfId="0" quotePrefix="1" applyNumberFormat="1" applyFont="1" applyBorder="1" applyAlignment="1">
      <alignment horizontal="center" vertical="center" wrapText="1"/>
    </xf>
    <xf numFmtId="3" fontId="6" fillId="0" borderId="39" xfId="0" applyNumberFormat="1" applyFont="1" applyBorder="1" applyAlignment="1">
      <alignment vertical="center"/>
    </xf>
    <xf numFmtId="49" fontId="15" fillId="7" borderId="30" xfId="0" quotePrefix="1" applyNumberFormat="1" applyFont="1" applyFill="1" applyBorder="1" applyAlignment="1">
      <alignment horizontal="center" vertical="center"/>
    </xf>
    <xf numFmtId="3" fontId="3" fillId="7" borderId="20" xfId="0" applyNumberFormat="1" applyFont="1" applyFill="1" applyBorder="1" applyAlignment="1">
      <alignment vertical="center"/>
    </xf>
    <xf numFmtId="49" fontId="17" fillId="0" borderId="34" xfId="0" applyNumberFormat="1" applyFont="1" applyBorder="1" applyAlignment="1">
      <alignment horizontal="center" vertical="center"/>
    </xf>
    <xf numFmtId="9" fontId="6" fillId="4" borderId="20" xfId="0" applyNumberFormat="1" applyFont="1" applyFill="1" applyBorder="1" applyAlignment="1">
      <alignment horizontal="center" vertical="center"/>
    </xf>
    <xf numFmtId="49" fontId="15" fillId="7" borderId="30" xfId="0" applyNumberFormat="1" applyFont="1" applyFill="1" applyBorder="1" applyAlignment="1">
      <alignment horizontal="center" vertical="center"/>
    </xf>
    <xf numFmtId="3" fontId="5" fillId="7" borderId="34" xfId="0" applyNumberFormat="1" applyFont="1" applyFill="1" applyBorder="1" applyAlignment="1">
      <alignment vertical="center"/>
    </xf>
    <xf numFmtId="49" fontId="15" fillId="7" borderId="38" xfId="0" applyNumberFormat="1" applyFont="1" applyFill="1" applyBorder="1" applyAlignment="1">
      <alignment vertical="center"/>
    </xf>
    <xf numFmtId="9" fontId="5" fillId="7" borderId="5" xfId="0" applyNumberFormat="1" applyFont="1" applyFill="1" applyBorder="1" applyAlignment="1">
      <alignment vertical="center"/>
    </xf>
    <xf numFmtId="0" fontId="5" fillId="7" borderId="5" xfId="0" applyFont="1" applyFill="1" applyBorder="1"/>
    <xf numFmtId="0" fontId="5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vertical="center"/>
    </xf>
    <xf numFmtId="3" fontId="15" fillId="3" borderId="0" xfId="0" applyNumberFormat="1" applyFont="1" applyFill="1" applyAlignment="1">
      <alignment horizontal="center" vertical="center"/>
    </xf>
    <xf numFmtId="9" fontId="5" fillId="3" borderId="0" xfId="1" applyFont="1" applyFill="1" applyBorder="1" applyAlignment="1" applyProtection="1">
      <alignment vertical="center"/>
    </xf>
    <xf numFmtId="3" fontId="15" fillId="3" borderId="0" xfId="0" applyNumberFormat="1" applyFont="1" applyFill="1" applyAlignment="1">
      <alignment vertical="center"/>
    </xf>
    <xf numFmtId="9" fontId="5" fillId="3" borderId="0" xfId="0" applyNumberFormat="1" applyFont="1" applyFill="1" applyAlignment="1">
      <alignment vertical="center"/>
    </xf>
    <xf numFmtId="49" fontId="15" fillId="3" borderId="0" xfId="0" applyNumberFormat="1" applyFont="1" applyFill="1" applyAlignment="1">
      <alignment horizontal="center" vertical="center"/>
    </xf>
    <xf numFmtId="0" fontId="5" fillId="3" borderId="0" xfId="0" applyFont="1" applyFill="1"/>
    <xf numFmtId="3" fontId="6" fillId="4" borderId="48" xfId="0" applyNumberFormat="1" applyFont="1" applyFill="1" applyBorder="1" applyAlignment="1">
      <alignment vertical="center"/>
    </xf>
    <xf numFmtId="49" fontId="15" fillId="0" borderId="24" xfId="0" applyNumberFormat="1" applyFont="1" applyBorder="1" applyAlignment="1">
      <alignment horizontal="center" vertical="center"/>
    </xf>
    <xf numFmtId="9" fontId="6" fillId="4" borderId="14" xfId="1" applyFont="1" applyFill="1" applyBorder="1" applyAlignment="1" applyProtection="1">
      <alignment vertical="center"/>
    </xf>
    <xf numFmtId="3" fontId="4" fillId="0" borderId="45" xfId="0" applyNumberFormat="1" applyFont="1" applyBorder="1" applyAlignment="1" applyProtection="1">
      <alignment vertical="center"/>
      <protection locked="0"/>
    </xf>
    <xf numFmtId="49" fontId="17" fillId="0" borderId="23" xfId="0" applyNumberFormat="1" applyFont="1" applyBorder="1" applyAlignment="1" applyProtection="1">
      <alignment horizontal="center" vertical="center"/>
      <protection locked="0"/>
    </xf>
    <xf numFmtId="9" fontId="6" fillId="4" borderId="1" xfId="1" applyFont="1" applyFill="1" applyBorder="1" applyAlignment="1" applyProtection="1">
      <alignment vertical="center"/>
    </xf>
    <xf numFmtId="49" fontId="15" fillId="7" borderId="24" xfId="0" applyNumberFormat="1" applyFont="1" applyFill="1" applyBorder="1" applyAlignment="1">
      <alignment horizontal="center" vertical="center"/>
    </xf>
    <xf numFmtId="9" fontId="5" fillId="7" borderId="14" xfId="0" applyNumberFormat="1" applyFont="1" applyFill="1" applyBorder="1" applyAlignment="1">
      <alignment vertical="center"/>
    </xf>
    <xf numFmtId="3" fontId="15" fillId="7" borderId="24" xfId="0" applyNumberFormat="1" applyFont="1" applyFill="1" applyBorder="1" applyAlignment="1">
      <alignment vertical="center"/>
    </xf>
    <xf numFmtId="9" fontId="6" fillId="7" borderId="1" xfId="0" applyNumberFormat="1" applyFont="1" applyFill="1" applyBorder="1" applyAlignment="1">
      <alignment vertical="center"/>
    </xf>
    <xf numFmtId="49" fontId="15" fillId="0" borderId="32" xfId="0" applyNumberFormat="1" applyFont="1" applyBorder="1" applyAlignment="1">
      <alignment horizontal="center" vertical="center"/>
    </xf>
    <xf numFmtId="0" fontId="4" fillId="0" borderId="7" xfId="0" applyFont="1" applyBorder="1" applyProtection="1">
      <protection locked="0"/>
    </xf>
    <xf numFmtId="3" fontId="3" fillId="7" borderId="34" xfId="0" applyNumberFormat="1" applyFont="1" applyFill="1" applyBorder="1" applyAlignment="1">
      <alignment vertical="center"/>
    </xf>
    <xf numFmtId="49" fontId="17" fillId="0" borderId="20" xfId="0" applyNumberFormat="1" applyFont="1" applyBorder="1" applyAlignment="1">
      <alignment horizontal="center" vertical="center"/>
    </xf>
    <xf numFmtId="9" fontId="6" fillId="4" borderId="20" xfId="1" applyFont="1" applyFill="1" applyBorder="1" applyAlignment="1" applyProtection="1">
      <alignment horizontal="center" vertical="center"/>
    </xf>
    <xf numFmtId="3" fontId="15" fillId="7" borderId="20" xfId="0" applyNumberFormat="1" applyFont="1" applyFill="1" applyBorder="1" applyAlignment="1">
      <alignment vertical="center"/>
    </xf>
    <xf numFmtId="9" fontId="5" fillId="7" borderId="19" xfId="0" applyNumberFormat="1" applyFont="1" applyFill="1" applyBorder="1" applyAlignment="1">
      <alignment vertical="center"/>
    </xf>
    <xf numFmtId="0" fontId="6" fillId="7" borderId="5" xfId="0" applyFont="1" applyFill="1" applyBorder="1"/>
    <xf numFmtId="0" fontId="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vertical="center"/>
    </xf>
    <xf numFmtId="0" fontId="8" fillId="0" borderId="0" xfId="0" applyFont="1"/>
    <xf numFmtId="0" fontId="15" fillId="7" borderId="28" xfId="0" quotePrefix="1" applyFont="1" applyFill="1" applyBorder="1" applyAlignment="1">
      <alignment horizontal="center" vertical="center"/>
    </xf>
    <xf numFmtId="3" fontId="6" fillId="7" borderId="48" xfId="0" applyNumberFormat="1" applyFont="1" applyFill="1" applyBorder="1" applyAlignment="1">
      <alignment vertical="center"/>
    </xf>
    <xf numFmtId="3" fontId="15" fillId="7" borderId="48" xfId="0" applyNumberFormat="1" applyFont="1" applyFill="1" applyBorder="1" applyAlignment="1">
      <alignment horizontal="center" vertical="center"/>
    </xf>
    <xf numFmtId="9" fontId="6" fillId="7" borderId="4" xfId="1" applyFont="1" applyFill="1" applyBorder="1" applyAlignment="1" applyProtection="1">
      <alignment vertical="center"/>
    </xf>
    <xf numFmtId="3" fontId="15" fillId="7" borderId="48" xfId="0" applyNumberFormat="1" applyFont="1" applyFill="1" applyBorder="1" applyAlignment="1">
      <alignment vertical="center"/>
    </xf>
    <xf numFmtId="9" fontId="4" fillId="7" borderId="4" xfId="0" applyNumberFormat="1" applyFont="1" applyFill="1" applyBorder="1" applyAlignment="1">
      <alignment vertical="center"/>
    </xf>
    <xf numFmtId="49" fontId="17" fillId="7" borderId="42" xfId="0" applyNumberFormat="1" applyFont="1" applyFill="1" applyBorder="1" applyAlignment="1">
      <alignment horizontal="center" vertical="center"/>
    </xf>
    <xf numFmtId="0" fontId="6" fillId="7" borderId="4" xfId="0" applyFont="1" applyFill="1" applyBorder="1"/>
    <xf numFmtId="3" fontId="15" fillId="7" borderId="39" xfId="0" applyNumberFormat="1" applyFont="1" applyFill="1" applyBorder="1" applyAlignment="1">
      <alignment horizontal="center" vertical="center"/>
    </xf>
    <xf numFmtId="9" fontId="5" fillId="7" borderId="4" xfId="1" applyFont="1" applyFill="1" applyBorder="1" applyAlignment="1" applyProtection="1">
      <alignment vertical="center"/>
    </xf>
    <xf numFmtId="49" fontId="17" fillId="0" borderId="31" xfId="0" applyNumberFormat="1" applyFont="1" applyBorder="1" applyAlignment="1" applyProtection="1">
      <alignment horizontal="center" vertical="center"/>
      <protection locked="0"/>
    </xf>
    <xf numFmtId="0" fontId="15" fillId="0" borderId="13" xfId="0" quotePrefix="1" applyFont="1" applyBorder="1" applyAlignment="1">
      <alignment horizontal="center" vertical="center" wrapText="1"/>
    </xf>
    <xf numFmtId="3" fontId="4" fillId="4" borderId="39" xfId="0" applyNumberFormat="1" applyFont="1" applyFill="1" applyBorder="1" applyAlignment="1">
      <alignment vertical="center"/>
    </xf>
    <xf numFmtId="3" fontId="4" fillId="7" borderId="39" xfId="0" applyNumberFormat="1" applyFont="1" applyFill="1" applyBorder="1" applyAlignment="1">
      <alignment vertical="center"/>
    </xf>
    <xf numFmtId="0" fontId="15" fillId="7" borderId="13" xfId="0" quotePrefix="1" applyFont="1" applyFill="1" applyBorder="1" applyAlignment="1">
      <alignment horizontal="center" vertical="center"/>
    </xf>
    <xf numFmtId="3" fontId="6" fillId="7" borderId="39" xfId="0" applyNumberFormat="1" applyFont="1" applyFill="1" applyBorder="1" applyAlignment="1">
      <alignment vertical="center"/>
    </xf>
    <xf numFmtId="0" fontId="15" fillId="0" borderId="13" xfId="0" quotePrefix="1" applyFont="1" applyBorder="1" applyAlignment="1">
      <alignment horizontal="center" vertical="center"/>
    </xf>
    <xf numFmtId="3" fontId="5" fillId="4" borderId="39" xfId="0" applyNumberFormat="1" applyFont="1" applyFill="1" applyBorder="1" applyAlignment="1">
      <alignment vertical="center"/>
    </xf>
    <xf numFmtId="9" fontId="6" fillId="7" borderId="18" xfId="1" applyFont="1" applyFill="1" applyBorder="1" applyAlignment="1" applyProtection="1">
      <alignment vertical="center"/>
    </xf>
    <xf numFmtId="9" fontId="4" fillId="7" borderId="18" xfId="0" applyNumberFormat="1" applyFont="1" applyFill="1" applyBorder="1" applyAlignment="1">
      <alignment vertical="center"/>
    </xf>
    <xf numFmtId="49" fontId="17" fillId="7" borderId="33" xfId="0" applyNumberFormat="1" applyFont="1" applyFill="1" applyBorder="1" applyAlignment="1">
      <alignment horizontal="center" vertical="center"/>
    </xf>
    <xf numFmtId="0" fontId="6" fillId="7" borderId="18" xfId="0" applyFont="1" applyFill="1" applyBorder="1"/>
    <xf numFmtId="3" fontId="4" fillId="7" borderId="62" xfId="0" applyNumberFormat="1" applyFont="1" applyFill="1" applyBorder="1" applyAlignment="1">
      <alignment vertical="center"/>
    </xf>
    <xf numFmtId="3" fontId="17" fillId="7" borderId="62" xfId="0" applyNumberFormat="1" applyFont="1" applyFill="1" applyBorder="1" applyAlignment="1">
      <alignment vertical="center"/>
    </xf>
    <xf numFmtId="0" fontId="15" fillId="0" borderId="29" xfId="0" applyFont="1" applyBorder="1" applyAlignment="1">
      <alignment horizontal="center" vertical="center" wrapText="1"/>
    </xf>
    <xf numFmtId="3" fontId="6" fillId="4" borderId="34" xfId="0" applyNumberFormat="1" applyFont="1" applyFill="1" applyBorder="1" applyAlignment="1">
      <alignment vertical="center"/>
    </xf>
    <xf numFmtId="3" fontId="15" fillId="7" borderId="34" xfId="0" applyNumberFormat="1" applyFont="1" applyFill="1" applyBorder="1" applyAlignment="1">
      <alignment horizontal="center" vertical="center"/>
    </xf>
    <xf numFmtId="9" fontId="6" fillId="7" borderId="5" xfId="0" applyNumberFormat="1" applyFont="1" applyFill="1" applyBorder="1" applyAlignment="1">
      <alignment vertical="center"/>
    </xf>
    <xf numFmtId="49" fontId="15" fillId="0" borderId="20" xfId="0" applyNumberFormat="1" applyFont="1" applyBorder="1" applyAlignment="1">
      <alignment horizontal="center" vertical="center"/>
    </xf>
    <xf numFmtId="3" fontId="15" fillId="7" borderId="34" xfId="0" applyNumberFormat="1" applyFont="1" applyFill="1" applyBorder="1" applyAlignment="1">
      <alignment vertical="center"/>
    </xf>
    <xf numFmtId="49" fontId="12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3" fontId="6" fillId="8" borderId="24" xfId="0" applyNumberFormat="1" applyFont="1" applyFill="1" applyBorder="1" applyAlignment="1">
      <alignment vertical="center"/>
    </xf>
    <xf numFmtId="49" fontId="23" fillId="8" borderId="0" xfId="0" quotePrefix="1" applyNumberFormat="1" applyFont="1" applyFill="1" applyAlignment="1">
      <alignment vertical="center"/>
    </xf>
    <xf numFmtId="3" fontId="6" fillId="0" borderId="24" xfId="0" applyNumberFormat="1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 applyProtection="1">
      <alignment horizontal="left" vertical="center"/>
      <protection locked="0"/>
    </xf>
    <xf numFmtId="0" fontId="11" fillId="5" borderId="12" xfId="0" applyFont="1" applyFill="1" applyBorder="1" applyAlignment="1" applyProtection="1">
      <alignment horizontal="left" vertical="center"/>
      <protection locked="0"/>
    </xf>
    <xf numFmtId="0" fontId="11" fillId="5" borderId="16" xfId="0" applyFont="1" applyFill="1" applyBorder="1" applyAlignment="1" applyProtection="1">
      <alignment horizontal="left" vertical="center"/>
      <protection locked="0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52" xfId="0" applyNumberFormat="1" applyFont="1" applyFill="1" applyBorder="1" applyAlignment="1">
      <alignment horizontal="center" vertical="center"/>
    </xf>
    <xf numFmtId="49" fontId="2" fillId="2" borderId="54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left" vertical="center"/>
    </xf>
    <xf numFmtId="0" fontId="5" fillId="2" borderId="56" xfId="0" quotePrefix="1" applyFont="1" applyFill="1" applyBorder="1" applyAlignment="1">
      <alignment horizontal="left" vertical="center"/>
    </xf>
    <xf numFmtId="0" fontId="5" fillId="2" borderId="50" xfId="0" quotePrefix="1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65" fontId="6" fillId="2" borderId="3" xfId="0" quotePrefix="1" applyNumberFormat="1" applyFont="1" applyFill="1" applyBorder="1" applyAlignment="1">
      <alignment horizontal="left" vertical="center"/>
    </xf>
    <xf numFmtId="165" fontId="6" fillId="2" borderId="56" xfId="0" quotePrefix="1" applyNumberFormat="1" applyFont="1" applyFill="1" applyBorder="1" applyAlignment="1">
      <alignment horizontal="left" vertical="center"/>
    </xf>
    <xf numFmtId="165" fontId="6" fillId="2" borderId="50" xfId="0" quotePrefix="1" applyNumberFormat="1" applyFont="1" applyFill="1" applyBorder="1" applyAlignment="1">
      <alignment horizontal="left" vertical="center"/>
    </xf>
    <xf numFmtId="49" fontId="17" fillId="2" borderId="8" xfId="0" applyNumberFormat="1" applyFont="1" applyFill="1" applyBorder="1" applyAlignment="1">
      <alignment horizontal="center" vertical="center" wrapText="1"/>
    </xf>
    <xf numFmtId="49" fontId="17" fillId="2" borderId="9" xfId="0" applyNumberFormat="1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177" fontId="6" fillId="2" borderId="3" xfId="0" quotePrefix="1" applyNumberFormat="1" applyFont="1" applyFill="1" applyBorder="1" applyAlignment="1">
      <alignment horizontal="left" vertical="center" wrapText="1"/>
    </xf>
    <xf numFmtId="177" fontId="6" fillId="2" borderId="56" xfId="0" quotePrefix="1" applyNumberFormat="1" applyFont="1" applyFill="1" applyBorder="1" applyAlignment="1">
      <alignment horizontal="left" vertical="center" wrapText="1"/>
    </xf>
    <xf numFmtId="177" fontId="6" fillId="2" borderId="50" xfId="0" quotePrefix="1" applyNumberFormat="1" applyFont="1" applyFill="1" applyBorder="1" applyAlignment="1">
      <alignment horizontal="left" vertical="center" wrapText="1"/>
    </xf>
    <xf numFmtId="172" fontId="5" fillId="2" borderId="3" xfId="0" quotePrefix="1" applyNumberFormat="1" applyFont="1" applyFill="1" applyBorder="1" applyAlignment="1">
      <alignment horizontal="left" vertical="center"/>
    </xf>
    <xf numFmtId="172" fontId="5" fillId="2" borderId="56" xfId="0" quotePrefix="1" applyNumberFormat="1" applyFont="1" applyFill="1" applyBorder="1" applyAlignment="1">
      <alignment horizontal="left" vertical="center"/>
    </xf>
    <xf numFmtId="172" fontId="5" fillId="2" borderId="50" xfId="0" quotePrefix="1" applyNumberFormat="1" applyFont="1" applyFill="1" applyBorder="1" applyAlignment="1">
      <alignment horizontal="left" vertical="center"/>
    </xf>
    <xf numFmtId="173" fontId="5" fillId="2" borderId="3" xfId="0" quotePrefix="1" applyNumberFormat="1" applyFont="1" applyFill="1" applyBorder="1" applyAlignment="1">
      <alignment horizontal="left" vertical="center"/>
    </xf>
    <xf numFmtId="173" fontId="5" fillId="2" borderId="56" xfId="0" quotePrefix="1" applyNumberFormat="1" applyFont="1" applyFill="1" applyBorder="1" applyAlignment="1">
      <alignment horizontal="left" vertical="center"/>
    </xf>
    <xf numFmtId="173" fontId="5" fillId="2" borderId="50" xfId="0" quotePrefix="1" applyNumberFormat="1" applyFont="1" applyFill="1" applyBorder="1" applyAlignment="1">
      <alignment horizontal="left" vertical="center"/>
    </xf>
    <xf numFmtId="174" fontId="6" fillId="2" borderId="3" xfId="0" quotePrefix="1" applyNumberFormat="1" applyFont="1" applyFill="1" applyBorder="1" applyAlignment="1">
      <alignment horizontal="left" vertical="center" wrapText="1"/>
    </xf>
    <xf numFmtId="174" fontId="6" fillId="2" borderId="56" xfId="0" quotePrefix="1" applyNumberFormat="1" applyFont="1" applyFill="1" applyBorder="1" applyAlignment="1">
      <alignment horizontal="left" vertical="center" wrapText="1"/>
    </xf>
    <xf numFmtId="174" fontId="6" fillId="2" borderId="50" xfId="0" quotePrefix="1" applyNumberFormat="1" applyFont="1" applyFill="1" applyBorder="1" applyAlignment="1">
      <alignment horizontal="left" vertical="center" wrapText="1"/>
    </xf>
    <xf numFmtId="175" fontId="6" fillId="2" borderId="2" xfId="0" quotePrefix="1" applyNumberFormat="1" applyFont="1" applyFill="1" applyBorder="1" applyAlignment="1">
      <alignment horizontal="left" vertical="center"/>
    </xf>
    <xf numFmtId="175" fontId="6" fillId="2" borderId="59" xfId="0" quotePrefix="1" applyNumberFormat="1" applyFont="1" applyFill="1" applyBorder="1" applyAlignment="1">
      <alignment horizontal="left" vertical="center"/>
    </xf>
    <xf numFmtId="175" fontId="6" fillId="2" borderId="51" xfId="0" quotePrefix="1" applyNumberFormat="1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171" fontId="5" fillId="2" borderId="3" xfId="0" quotePrefix="1" applyNumberFormat="1" applyFont="1" applyFill="1" applyBorder="1" applyAlignment="1">
      <alignment horizontal="left" vertical="center"/>
    </xf>
    <xf numFmtId="171" fontId="5" fillId="2" borderId="56" xfId="0" quotePrefix="1" applyNumberFormat="1" applyFont="1" applyFill="1" applyBorder="1" applyAlignment="1">
      <alignment horizontal="left" vertical="center"/>
    </xf>
    <xf numFmtId="171" fontId="5" fillId="2" borderId="50" xfId="0" quotePrefix="1" applyNumberFormat="1" applyFont="1" applyFill="1" applyBorder="1" applyAlignment="1">
      <alignment horizontal="left" vertical="center"/>
    </xf>
    <xf numFmtId="166" fontId="6" fillId="2" borderId="3" xfId="0" quotePrefix="1" applyNumberFormat="1" applyFont="1" applyFill="1" applyBorder="1" applyAlignment="1">
      <alignment horizontal="left" vertical="center"/>
    </xf>
    <xf numFmtId="166" fontId="6" fillId="2" borderId="56" xfId="0" quotePrefix="1" applyNumberFormat="1" applyFont="1" applyFill="1" applyBorder="1" applyAlignment="1">
      <alignment horizontal="left" vertical="center"/>
    </xf>
    <xf numFmtId="166" fontId="6" fillId="2" borderId="50" xfId="0" quotePrefix="1" applyNumberFormat="1" applyFont="1" applyFill="1" applyBorder="1" applyAlignment="1">
      <alignment horizontal="left" vertical="center"/>
    </xf>
    <xf numFmtId="167" fontId="6" fillId="2" borderId="3" xfId="0" quotePrefix="1" applyNumberFormat="1" applyFont="1" applyFill="1" applyBorder="1" applyAlignment="1">
      <alignment horizontal="left" vertical="center"/>
    </xf>
    <xf numFmtId="167" fontId="6" fillId="2" borderId="56" xfId="0" quotePrefix="1" applyNumberFormat="1" applyFont="1" applyFill="1" applyBorder="1" applyAlignment="1">
      <alignment horizontal="left" vertical="center"/>
    </xf>
    <xf numFmtId="167" fontId="6" fillId="2" borderId="50" xfId="0" quotePrefix="1" applyNumberFormat="1" applyFont="1" applyFill="1" applyBorder="1" applyAlignment="1">
      <alignment horizontal="left" vertical="center"/>
    </xf>
    <xf numFmtId="168" fontId="6" fillId="2" borderId="3" xfId="0" applyNumberFormat="1" applyFont="1" applyFill="1" applyBorder="1" applyAlignment="1">
      <alignment horizontal="left" vertical="center"/>
    </xf>
    <xf numFmtId="168" fontId="6" fillId="2" borderId="56" xfId="0" applyNumberFormat="1" applyFont="1" applyFill="1" applyBorder="1" applyAlignment="1">
      <alignment horizontal="left" vertical="center"/>
    </xf>
    <xf numFmtId="168" fontId="6" fillId="2" borderId="50" xfId="0" applyNumberFormat="1" applyFont="1" applyFill="1" applyBorder="1" applyAlignment="1">
      <alignment horizontal="left" vertical="center"/>
    </xf>
    <xf numFmtId="169" fontId="6" fillId="2" borderId="3" xfId="0" applyNumberFormat="1" applyFont="1" applyFill="1" applyBorder="1" applyAlignment="1">
      <alignment horizontal="left" vertical="center"/>
    </xf>
    <xf numFmtId="169" fontId="6" fillId="2" borderId="56" xfId="0" applyNumberFormat="1" applyFont="1" applyFill="1" applyBorder="1" applyAlignment="1">
      <alignment horizontal="left" vertical="center"/>
    </xf>
    <xf numFmtId="169" fontId="6" fillId="2" borderId="50" xfId="0" applyNumberFormat="1" applyFont="1" applyFill="1" applyBorder="1" applyAlignment="1">
      <alignment horizontal="left" vertical="center"/>
    </xf>
    <xf numFmtId="170" fontId="5" fillId="2" borderId="3" xfId="0" quotePrefix="1" applyNumberFormat="1" applyFont="1" applyFill="1" applyBorder="1" applyAlignment="1">
      <alignment horizontal="center" vertical="center"/>
    </xf>
    <xf numFmtId="170" fontId="5" fillId="2" borderId="56" xfId="0" quotePrefix="1" applyNumberFormat="1" applyFont="1" applyFill="1" applyBorder="1" applyAlignment="1">
      <alignment horizontal="center" vertical="center"/>
    </xf>
    <xf numFmtId="170" fontId="5" fillId="2" borderId="50" xfId="0" quotePrefix="1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left" vertical="center"/>
    </xf>
    <xf numFmtId="176" fontId="4" fillId="2" borderId="56" xfId="0" applyNumberFormat="1" applyFont="1" applyFill="1" applyBorder="1" applyAlignment="1">
      <alignment horizontal="left" vertical="center"/>
    </xf>
    <xf numFmtId="176" fontId="4" fillId="2" borderId="50" xfId="0" applyNumberFormat="1" applyFont="1" applyFill="1" applyBorder="1" applyAlignment="1">
      <alignment horizontal="left" vertical="center"/>
    </xf>
    <xf numFmtId="178" fontId="6" fillId="2" borderId="17" xfId="0" applyNumberFormat="1" applyFont="1" applyFill="1" applyBorder="1" applyAlignment="1">
      <alignment horizontal="left" vertical="center"/>
    </xf>
    <xf numFmtId="178" fontId="6" fillId="2" borderId="52" xfId="0" applyNumberFormat="1" applyFont="1" applyFill="1" applyBorder="1" applyAlignment="1">
      <alignment horizontal="left" vertical="center"/>
    </xf>
    <xf numFmtId="178" fontId="6" fillId="2" borderId="54" xfId="0" applyNumberFormat="1" applyFont="1" applyFill="1" applyBorder="1" applyAlignment="1">
      <alignment horizontal="left" vertical="center"/>
    </xf>
    <xf numFmtId="0" fontId="13" fillId="6" borderId="22" xfId="0" applyFont="1" applyFill="1" applyBorder="1" applyAlignment="1">
      <alignment horizontal="center" vertical="center"/>
    </xf>
    <xf numFmtId="0" fontId="13" fillId="6" borderId="49" xfId="0" applyFont="1" applyFill="1" applyBorder="1" applyAlignment="1">
      <alignment horizontal="center" vertical="center"/>
    </xf>
    <xf numFmtId="0" fontId="13" fillId="6" borderId="61" xfId="0" applyFont="1" applyFill="1" applyBorder="1" applyAlignment="1">
      <alignment horizontal="center" vertical="center"/>
    </xf>
    <xf numFmtId="3" fontId="19" fillId="2" borderId="8" xfId="0" applyNumberFormat="1" applyFont="1" applyFill="1" applyBorder="1" applyAlignment="1">
      <alignment horizontal="center" vertical="center"/>
    </xf>
    <xf numFmtId="3" fontId="19" fillId="2" borderId="43" xfId="0" applyNumberFormat="1" applyFont="1" applyFill="1" applyBorder="1" applyAlignment="1">
      <alignment horizontal="center" vertical="center"/>
    </xf>
    <xf numFmtId="3" fontId="19" fillId="2" borderId="26" xfId="0" applyNumberFormat="1" applyFont="1" applyFill="1" applyBorder="1" applyAlignment="1">
      <alignment horizontal="center" vertical="center"/>
    </xf>
    <xf numFmtId="3" fontId="19" fillId="2" borderId="9" xfId="0" applyNumberFormat="1" applyFont="1" applyFill="1" applyBorder="1" applyAlignment="1">
      <alignment horizontal="center" vertical="center"/>
    </xf>
    <xf numFmtId="49" fontId="19" fillId="2" borderId="8" xfId="0" applyNumberFormat="1" applyFont="1" applyFill="1" applyBorder="1" applyAlignment="1">
      <alignment horizontal="center" vertical="center"/>
    </xf>
    <xf numFmtId="49" fontId="19" fillId="2" borderId="43" xfId="0" applyNumberFormat="1" applyFont="1" applyFill="1" applyBorder="1" applyAlignment="1">
      <alignment horizontal="center" vertical="center"/>
    </xf>
    <xf numFmtId="0" fontId="5" fillId="2" borderId="55" xfId="0" quotePrefix="1" applyFont="1" applyFill="1" applyBorder="1" applyAlignment="1">
      <alignment horizontal="left" vertical="center"/>
    </xf>
    <xf numFmtId="0" fontId="5" fillId="2" borderId="53" xfId="0" quotePrefix="1" applyFont="1" applyFill="1" applyBorder="1" applyAlignment="1">
      <alignment horizontal="left" vertical="center"/>
    </xf>
    <xf numFmtId="0" fontId="5" fillId="2" borderId="65" xfId="0" quotePrefix="1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left" vertical="center" wrapText="1"/>
    </xf>
    <xf numFmtId="0" fontId="6" fillId="2" borderId="53" xfId="0" applyFont="1" applyFill="1" applyBorder="1" applyAlignment="1">
      <alignment horizontal="left" vertical="center" wrapText="1"/>
    </xf>
    <xf numFmtId="0" fontId="6" fillId="2" borderId="6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49" fontId="19" fillId="2" borderId="9" xfId="0" applyNumberFormat="1" applyFont="1" applyFill="1" applyBorder="1" applyAlignment="1">
      <alignment horizontal="center" vertical="center"/>
    </xf>
    <xf numFmtId="0" fontId="6" fillId="2" borderId="57" xfId="0" quotePrefix="1" applyFont="1" applyFill="1" applyBorder="1" applyAlignment="1">
      <alignment horizontal="left" vertical="center"/>
    </xf>
    <xf numFmtId="0" fontId="6" fillId="2" borderId="63" xfId="0" quotePrefix="1" applyFont="1" applyFill="1" applyBorder="1" applyAlignment="1">
      <alignment horizontal="left" vertical="center"/>
    </xf>
    <xf numFmtId="0" fontId="6" fillId="2" borderId="64" xfId="0" quotePrefix="1" applyFont="1" applyFill="1" applyBorder="1" applyAlignment="1">
      <alignment horizontal="left" vertical="center"/>
    </xf>
    <xf numFmtId="0" fontId="6" fillId="2" borderId="55" xfId="0" quotePrefix="1" applyFont="1" applyFill="1" applyBorder="1" applyAlignment="1">
      <alignment horizontal="left" vertical="center" wrapText="1"/>
    </xf>
    <xf numFmtId="0" fontId="6" fillId="2" borderId="53" xfId="0" quotePrefix="1" applyFont="1" applyFill="1" applyBorder="1" applyAlignment="1">
      <alignment horizontal="left" vertical="center" wrapText="1"/>
    </xf>
    <xf numFmtId="0" fontId="6" fillId="2" borderId="65" xfId="0" quotePrefix="1" applyFont="1" applyFill="1" applyBorder="1" applyAlignment="1">
      <alignment horizontal="left" vertical="center" wrapText="1"/>
    </xf>
    <xf numFmtId="0" fontId="6" fillId="2" borderId="55" xfId="0" quotePrefix="1" applyFont="1" applyFill="1" applyBorder="1" applyAlignment="1">
      <alignment horizontal="left" vertical="center"/>
    </xf>
    <xf numFmtId="0" fontId="6" fillId="2" borderId="53" xfId="0" quotePrefix="1" applyFont="1" applyFill="1" applyBorder="1" applyAlignment="1">
      <alignment horizontal="left" vertical="center"/>
    </xf>
    <xf numFmtId="0" fontId="6" fillId="2" borderId="65" xfId="0" quotePrefix="1" applyFont="1" applyFill="1" applyBorder="1" applyAlignment="1">
      <alignment horizontal="left" vertical="center"/>
    </xf>
    <xf numFmtId="0" fontId="5" fillId="8" borderId="3" xfId="0" quotePrefix="1" applyFont="1" applyFill="1" applyBorder="1" applyAlignment="1">
      <alignment horizontal="left" vertical="center"/>
    </xf>
    <xf numFmtId="0" fontId="5" fillId="8" borderId="56" xfId="0" quotePrefix="1" applyFont="1" applyFill="1" applyBorder="1" applyAlignment="1">
      <alignment horizontal="left" vertical="center"/>
    </xf>
    <xf numFmtId="0" fontId="5" fillId="8" borderId="50" xfId="0" quotePrefix="1" applyFont="1" applyFill="1" applyBorder="1" applyAlignment="1">
      <alignment horizontal="left" vertical="center"/>
    </xf>
    <xf numFmtId="0" fontId="6" fillId="8" borderId="3" xfId="0" applyFont="1" applyFill="1" applyBorder="1" applyAlignment="1">
      <alignment horizontal="left" vertical="center"/>
    </xf>
    <xf numFmtId="0" fontId="6" fillId="8" borderId="56" xfId="0" applyFont="1" applyFill="1" applyBorder="1" applyAlignment="1">
      <alignment horizontal="left" vertical="center"/>
    </xf>
    <xf numFmtId="0" fontId="6" fillId="8" borderId="50" xfId="0" applyFont="1" applyFill="1" applyBorder="1" applyAlignment="1">
      <alignment horizontal="left" vertical="center"/>
    </xf>
  </cellXfs>
  <cellStyles count="3">
    <cellStyle name="Normal" xfId="0" builtinId="0"/>
    <cellStyle name="Normal 9" xfId="2" xr:uid="{9C303229-FD21-4A71-A8D9-18979F1623AD}"/>
    <cellStyle name="Percent" xfId="1" builtinId="5"/>
  </cellStyles>
  <dxfs count="0"/>
  <tableStyles count="0" defaultTableStyle="TableStyleMedium2" defaultPivotStyle="PivotStyleLight16"/>
  <colors>
    <mruColors>
      <color rgb="FFD8C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28" Type="http://schemas.openxmlformats.org/officeDocument/2006/relationships/customXml" Target="../customXml/item5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SFI56\L5696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Detection/Detection%20Collaboration/0%20Detection%20Projects/2.%20QIS/Test%20Run%201/Par%20Credit%20for%20Test%20Run%20#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sfi-bsif.gc.ca/Documents%20and%20Settings/meckleb/Local%20Settings/Temporary%20Internet%20Files/OLK177/2004%20MCCSR%20Mortality%20suvey%202%20blan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sfinet-bsifnet/WINDOWS/Profiles/brobins/Local%20Settings/Temporary%20Internet%20Files/OLKE255/LMSE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Users/rhok/AppData/Local/Microsoft/Windows/Temporary%20Internet%20Files/Content.Outlook/EDQOR6U6/Premium%20Par-NonPar%20Al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Users/cthibau/Desktop/Docs%20for%20Livelink/IAIS2015_FT_P1_CA_MAN_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MENDC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Lawrie%20Savage/My%20Documents/life%20pro/LI55E02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Users/hboudre/AppData/Local/Microsoft/Windows/Temporary%20Internet%20Files/Content.Outlook/GARAX3OX/Pref%20Shares%20-%20moved%20from%20Credit%20Risk%20to%20Market%20Risk-Equit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30DA53.0/osfi77_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55FRE96\BSIF559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cgagnon/OTLocal/OSFILI~1/Workbin/1408B84.0/OSFI77_Annual%20Return_FINAL_2009_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nts%20and%20Settings/dalsu1/Local%20Settings/Temporary%20Internet%20Files/OLK501/bsif54annuelf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corp/actuarial/Capital/MCCSR%202014/14q2/100%25ventures/ConsMCCSRStatement%20-%20Q2%202014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Documents%20and%20Settings/parscott/My%20Documents/1%20Ratio%20and%20ACM%20Cal'n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filink/DOCUME~1/kstothe/OTLocal/OSFILI~1/Workbin/6BBDC2.0/27%20FEB%202006%20-%20PROPOSED%20PC%20STATEMENT%20CHANGES%20(3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sfi-bsif.gc.ca/OSFI%20Test%20Run%201%20Q4%202015/Adjustable%20Credits/Working%20Files/Adjusted%20Cred%20Template%20(14%20products)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40050"/>
      <sheetName val="Example"/>
      <sheetName val="Matrix (all or red_int) Test #1"/>
      <sheetName val="GWL CANADA"/>
      <sheetName val="CIINP"/>
      <sheetName val="Matrix - Canada"/>
      <sheetName val="50010"/>
      <sheetName val="data"/>
      <sheetName val="dataAMF"/>
      <sheetName val="FT15.Tables"/>
      <sheetName val="FT15.Index"/>
      <sheetName val="ICS.Market risk"/>
      <sheetName val="25010"/>
      <sheetName val="20.020"/>
      <sheetName val="Carry Forward"/>
      <sheetName val="Cover page"/>
      <sheetName val="95000A"/>
      <sheetName val="L5696E"/>
      <sheetName val="10001"/>
      <sheetName val="1002"/>
      <sheetName val="10010"/>
      <sheetName val="20046"/>
      <sheetName val="87080"/>
      <sheetName val="Input"/>
      <sheetName val="1 Ratio and ACM Cal'n"/>
      <sheetName val="LIABILITIES"/>
      <sheetName val="Summary"/>
      <sheetName val="Read-M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Calc"/>
      <sheetName val="Matrix (all or red_int) Test #1"/>
      <sheetName val="Matrix (floor) Test #1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MCCSR Mortality suvey 2 bl"/>
      <sheetName val="GWL CANADA"/>
      <sheetName val="CIIN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010"/>
      <sheetName val="50010"/>
      <sheetName val="70010 (2)"/>
      <sheetName val="70010"/>
      <sheetName val="COVER"/>
      <sheetName val="12000"/>
      <sheetName val="25011"/>
      <sheetName val="25012"/>
      <sheetName val="30010"/>
      <sheetName val="30020"/>
      <sheetName val="30025"/>
      <sheetName val="40021"/>
      <sheetName val="40025 "/>
      <sheetName val="#REF"/>
      <sheetName val="Misc"/>
      <sheetName val="Assumptions"/>
      <sheetName val="Summary"/>
      <sheetName val="LMS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category"/>
      <sheetName val="summ % (cdn)"/>
      <sheetName val="summ $ (cdn)"/>
      <sheetName val="summ % (AMF)"/>
      <sheetName val="summ $ (AMF)"/>
      <sheetName val="summ % (branches)"/>
      <sheetName val="summ $ (branches)"/>
      <sheetName val="data"/>
      <sheetName val="dataAMF"/>
      <sheetName val="Big3-Heatmap"/>
      <sheetName val="Big12"/>
      <sheetName val="TAR&amp;BEL"/>
      <sheetName val="SB"/>
      <sheetName val="Market"/>
      <sheetName val="Insurance"/>
      <sheetName val="MCCSR_Q42012"/>
      <sheetName val="Metric (No proprotion redu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ACE INA Life Insurance (F018)PREMIUMS DIRECT SUBTOTAL - DIRECT NON-PARTICIPATING TOTAL NON-PAR (10 45.010.049.41)</v>
          </cell>
          <cell r="B2" t="str">
            <v>ACE INA Life Insurance (F018)</v>
          </cell>
          <cell r="C2" t="str">
            <v>PREMIUMS DIRECT SUBTOTAL - DIRECT NON-PARTICIPATING TOTAL NON-PAR (10 45.010.049.41)</v>
          </cell>
          <cell r="D2">
            <v>129673</v>
          </cell>
        </row>
        <row r="3">
          <cell r="A3" t="str">
            <v>ACE INA Life Insurance (F018)PREMIUMS REINSURANCE ASSUMED SUBTOTAL - ASSUMED NON-PARTICIPATING TOTAL NON-PAR (10 45.010.149.41)</v>
          </cell>
          <cell r="B3" t="str">
            <v>ACE INA Life Insurance (F018)</v>
          </cell>
          <cell r="C3" t="str">
            <v>PREMIUMS REINSURANCE ASSUMED SUBTOTAL - ASSUMED NON-PARTICIPATING TOTAL NON-PAR (10 45.010.149.41)</v>
          </cell>
          <cell r="D3">
            <v>1344</v>
          </cell>
        </row>
        <row r="4">
          <cell r="A4" t="str">
            <v>ACE INA Life Insurance (F018)PREMIUMS REINSURANCE CEDED SUBTOTAL - CEDED NON-PARTICIPATING TOTAL NON-PAR (10 45.010.249.41)</v>
          </cell>
          <cell r="B4" t="str">
            <v>ACE INA Life Insurance (F018)</v>
          </cell>
          <cell r="C4" t="str">
            <v>PREMIUMS REINSURANCE CEDED SUBTOTAL - CEDED NON-PARTICIPATING TOTAL NON-PAR (10 45.010.249.41)</v>
          </cell>
          <cell r="D4">
            <v>53393</v>
          </cell>
        </row>
        <row r="5">
          <cell r="A5" t="str">
            <v>ACTRA Fraternal Benefit Society (J005)PREMIUMS DIRECT SUBTOTAL - DIRECT NON-PARTICIPATING TOTAL NON-PAR (10 45.010.049.41)</v>
          </cell>
          <cell r="B5" t="str">
            <v>ACTRA Fraternal Benefit Society (J005)</v>
          </cell>
          <cell r="C5" t="str">
            <v>PREMIUMS DIRECT SUBTOTAL - DIRECT NON-PARTICIPATING TOTAL NON-PAR (10 45.010.049.41)</v>
          </cell>
          <cell r="D5">
            <v>12818</v>
          </cell>
        </row>
        <row r="6">
          <cell r="A6" t="str">
            <v>ACTRA Fraternal Benefit Society (J005)PREMIUMS REINSURANCE CEDED SUBTOTAL - CEDED NON-PARTICIPATING TOTAL NON-PAR (10 45.010.249.41)</v>
          </cell>
          <cell r="B6" t="str">
            <v>ACTRA Fraternal Benefit Society (J005)</v>
          </cell>
          <cell r="C6" t="str">
            <v>PREMIUMS REINSURANCE CEDED SUBTOTAL - CEDED NON-PARTICIPATING TOTAL NON-PAR (10 45.010.249.41)</v>
          </cell>
          <cell r="D6">
            <v>660</v>
          </cell>
        </row>
        <row r="7">
          <cell r="A7" t="str">
            <v>Assurant Life of Canada (F056)PREMIUMS DIRECT SUBTOTAL - DIRECT NON-PARTICIPATING ANNUITY INDIVIDUAL (10 45.010.049.11)</v>
          </cell>
          <cell r="B7" t="str">
            <v>Assurant Life of Canada (F056)</v>
          </cell>
          <cell r="C7" t="str">
            <v>PREMIUMS DIRECT SUBTOTAL - DIRECT NON-PARTICIPATING ANNUITY INDIVIDUAL (10 45.010.049.11)</v>
          </cell>
          <cell r="D7">
            <v>26980</v>
          </cell>
        </row>
        <row r="8">
          <cell r="A8" t="str">
            <v>Assurant Life of Canada (F056)PREMIUMS DIRECT SUBTOTAL - DIRECT NON-PARTICIPATING ANNUITY GROUP (10 45.010.049.12)</v>
          </cell>
          <cell r="B8" t="str">
            <v>Assurant Life of Canada (F056)</v>
          </cell>
          <cell r="C8" t="str">
            <v>PREMIUMS DIRECT SUBTOTAL - DIRECT NON-PARTICIPATING ANNUITY GROUP (10 45.010.049.12)</v>
          </cell>
          <cell r="D8">
            <v>70347</v>
          </cell>
        </row>
        <row r="9">
          <cell r="A9" t="str">
            <v>Assurant Life of Canada (F056)PREMIUMS DIRECT SUBTOTAL - DIRECT NON-PARTICIPATING TOTAL NON-PAR (10 45.010.049.41)</v>
          </cell>
          <cell r="B9" t="str">
            <v>Assurant Life of Canada (F056)</v>
          </cell>
          <cell r="C9" t="str">
            <v>PREMIUMS DIRECT SUBTOTAL - DIRECT NON-PARTICIPATING TOTAL NON-PAR (10 45.010.049.41)</v>
          </cell>
          <cell r="D9">
            <v>166598</v>
          </cell>
        </row>
        <row r="10">
          <cell r="A10" t="str">
            <v>Aurigen Reinsurance Company (F062)PREMIUMS REINSURANCE ASSUMED SUBTOTAL - ASSUMED NON-PARTICIPATING TOTAL NON-PAR (10 45.010.149.41)</v>
          </cell>
          <cell r="B10" t="str">
            <v>Aurigen Reinsurance Company (F062)</v>
          </cell>
          <cell r="C10" t="str">
            <v>PREMIUMS REINSURANCE ASSUMED SUBTOTAL - ASSUMED NON-PARTICIPATING TOTAL NON-PAR (10 45.010.149.41)</v>
          </cell>
          <cell r="D10">
            <v>69710</v>
          </cell>
        </row>
        <row r="11">
          <cell r="A11" t="str">
            <v>Aurigen Reinsurance Company (F062)PREMIUMS REINSURANCE CEDED SUBTOTAL - CEDED NON-PARTICIPATING TOTAL NON-PAR (10 45.010.249.41)</v>
          </cell>
          <cell r="B11" t="str">
            <v>Aurigen Reinsurance Company (F062)</v>
          </cell>
          <cell r="C11" t="str">
            <v>PREMIUMS REINSURANCE CEDED SUBTOTAL - CEDED NON-PARTICIPATING TOTAL NON-PAR (10 45.010.249.41)</v>
          </cell>
          <cell r="D11">
            <v>34402</v>
          </cell>
        </row>
        <row r="12">
          <cell r="A12" t="str">
            <v>Blue Cross Life Insurance Company of Canada (F060)PREMIUMS DIRECT SUBTOTAL - DIRECT NON-PARTICIPATING TOTAL NON-PAR (10 45.010.049.41)</v>
          </cell>
          <cell r="B12" t="str">
            <v>Blue Cross Life Insurance Company of Canada (F060)</v>
          </cell>
          <cell r="C12" t="str">
            <v>PREMIUMS DIRECT SUBTOTAL - DIRECT NON-PARTICIPATING TOTAL NON-PAR (10 45.010.049.41)</v>
          </cell>
          <cell r="D12">
            <v>213572</v>
          </cell>
        </row>
        <row r="13">
          <cell r="A13" t="str">
            <v>Blue Cross Life Insurance Company of Canada (F060)PREMIUMS REINSURANCE ASSUMED SUBTOTAL - ASSUMED NON-PARTICIPATING TOTAL NON-PAR (10 45.010.149.41)</v>
          </cell>
          <cell r="B13" t="str">
            <v>Blue Cross Life Insurance Company of Canada (F060)</v>
          </cell>
          <cell r="C13" t="str">
            <v>PREMIUMS REINSURANCE ASSUMED SUBTOTAL - ASSUMED NON-PARTICIPATING TOTAL NON-PAR (10 45.010.149.41)</v>
          </cell>
          <cell r="D13">
            <v>318</v>
          </cell>
        </row>
        <row r="14">
          <cell r="A14" t="str">
            <v>Blue Cross Life Insurance Company of Canada (F060)PREMIUMS REINSURANCE CEDED SUBTOTAL - CEDED NON-PARTICIPATING TOTAL NON-PAR (10 45.010.249.41)</v>
          </cell>
          <cell r="B14" t="str">
            <v>Blue Cross Life Insurance Company of Canada (F060)</v>
          </cell>
          <cell r="C14" t="str">
            <v>PREMIUMS REINSURANCE CEDED SUBTOTAL - CEDED NON-PARTICIPATING TOTAL NON-PAR (10 45.010.249.41)</v>
          </cell>
          <cell r="D14">
            <v>25443</v>
          </cell>
        </row>
        <row r="15">
          <cell r="A15" t="str">
            <v>BMO Life Assurance Company (F035)PREMIUMS DIRECT SUBTOTAL - DIRECT NON-PARTICIPATING ANNUITY INDIVIDUAL (10 45.010.049.11)</v>
          </cell>
          <cell r="B15" t="str">
            <v>BMO Life Assurance Company (F035)</v>
          </cell>
          <cell r="C15" t="str">
            <v>PREMIUMS DIRECT SUBTOTAL - DIRECT NON-PARTICIPATING ANNUITY INDIVIDUAL (10 45.010.049.11)</v>
          </cell>
          <cell r="D15">
            <v>321243</v>
          </cell>
        </row>
        <row r="16">
          <cell r="A16" t="str">
            <v>BMO Life Assurance Company (F035)PREMIUMS DIRECT SUBTOTAL - DIRECT NON-PARTICIPATING ANNUITY GROUP (10 45.010.049.12)</v>
          </cell>
          <cell r="B16" t="str">
            <v>BMO Life Assurance Company (F035)</v>
          </cell>
          <cell r="C16" t="str">
            <v>PREMIUMS DIRECT SUBTOTAL - DIRECT NON-PARTICIPATING ANNUITY GROUP (10 45.010.049.12)</v>
          </cell>
          <cell r="D16">
            <v>143687</v>
          </cell>
        </row>
        <row r="17">
          <cell r="A17" t="str">
            <v>BMO Life Assurance Company (F035)PREMIUMS DIRECT SUBTOTAL - DIRECT NON-PARTICIPATING TOTAL NON-PAR (10 45.010.049.41)</v>
          </cell>
          <cell r="B17" t="str">
            <v>BMO Life Assurance Company (F035)</v>
          </cell>
          <cell r="C17" t="str">
            <v>PREMIUMS DIRECT SUBTOTAL - DIRECT NON-PARTICIPATING TOTAL NON-PAR (10 45.010.049.41)</v>
          </cell>
          <cell r="D17">
            <v>846243</v>
          </cell>
        </row>
        <row r="18">
          <cell r="A18" t="str">
            <v>BMO Life Assurance Company (F035)PREMIUMS DIRECT SUBTOTAL - DIRECT TOTAL PAR (10 45.010.049.51)</v>
          </cell>
          <cell r="B18" t="str">
            <v>BMO Life Assurance Company (F035)</v>
          </cell>
          <cell r="C18" t="str">
            <v>PREMIUMS DIRECT SUBTOTAL - DIRECT TOTAL PAR (10 45.010.049.51)</v>
          </cell>
          <cell r="D18">
            <v>17236</v>
          </cell>
        </row>
        <row r="19">
          <cell r="A19" t="str">
            <v>BMO Life Assurance Company (F035)PREMIUMS REINSURANCE ASSUMED SUBTOTAL - ASSUMED NON-PARTICIPATING ANNUITY GROUP (10 45.010.149.12)</v>
          </cell>
          <cell r="B19" t="str">
            <v>BMO Life Assurance Company (F035)</v>
          </cell>
          <cell r="C19" t="str">
            <v>PREMIUMS REINSURANCE ASSUMED SUBTOTAL - ASSUMED NON-PARTICIPATING ANNUITY GROUP (10 45.010.149.12)</v>
          </cell>
          <cell r="D19">
            <v>9055</v>
          </cell>
        </row>
        <row r="20">
          <cell r="A20" t="str">
            <v>BMO Life Assurance Company (F035)PREMIUMS REINSURANCE ASSUMED SUBTOTAL - ASSUMED NON-PARTICIPATING TOTAL NON-PAR (10 45.010.149.41)</v>
          </cell>
          <cell r="B20" t="str">
            <v>BMO Life Assurance Company (F035)</v>
          </cell>
          <cell r="C20" t="str">
            <v>PREMIUMS REINSURANCE ASSUMED SUBTOTAL - ASSUMED NON-PARTICIPATING TOTAL NON-PAR (10 45.010.149.41)</v>
          </cell>
          <cell r="D20">
            <v>17520</v>
          </cell>
        </row>
        <row r="21">
          <cell r="A21" t="str">
            <v>BMO Life Assurance Company (F035)PREMIUMS REINSURANCE CEDED SUBTOTAL - CEDED NON-PARTICIPATING ANNUITY INDIVIDUAL (10 45.010.249.11)</v>
          </cell>
          <cell r="B21" t="str">
            <v>BMO Life Assurance Company (F035)</v>
          </cell>
          <cell r="C21" t="str">
            <v>PREMIUMS REINSURANCE CEDED SUBTOTAL - CEDED NON-PARTICIPATING ANNUITY INDIVIDUAL (10 45.010.249.11)</v>
          </cell>
          <cell r="D21">
            <v>289</v>
          </cell>
        </row>
        <row r="22">
          <cell r="A22" t="str">
            <v>BMO Life Assurance Company (F035)PREMIUMS REINSURANCE CEDED SUBTOTAL - CEDED NON-PARTICIPATING TOTAL NON-PAR (10 45.010.249.41)</v>
          </cell>
          <cell r="B22" t="str">
            <v>BMO Life Assurance Company (F035)</v>
          </cell>
          <cell r="C22" t="str">
            <v>PREMIUMS REINSURANCE CEDED SUBTOTAL - CEDED NON-PARTICIPATING TOTAL NON-PAR (10 45.010.249.41)</v>
          </cell>
          <cell r="D22">
            <v>119866</v>
          </cell>
        </row>
        <row r="23">
          <cell r="A23" t="str">
            <v>BMO Life Assurance Company (F035)PREMIUMS REINSURANCE CEDED SUBTOTAL - CEDED TOTAL PAR (10 45.010.249.51)</v>
          </cell>
          <cell r="B23" t="str">
            <v>BMO Life Assurance Company (F035)</v>
          </cell>
          <cell r="C23" t="str">
            <v>PREMIUMS REINSURANCE CEDED SUBTOTAL - CEDED TOTAL PAR (10 45.010.249.51)</v>
          </cell>
          <cell r="D23">
            <v>801</v>
          </cell>
        </row>
        <row r="24">
          <cell r="A24" t="str">
            <v>BMO Life Insurance Company (F065)PREMIUMS DIRECT SUBTOTAL - DIRECT NON-PARTICIPATING ANNUITY INDIVIDUAL (10 45.010.049.11)</v>
          </cell>
          <cell r="B24" t="str">
            <v>BMO Life Insurance Company (F065)</v>
          </cell>
          <cell r="C24" t="str">
            <v>PREMIUMS DIRECT SUBTOTAL - DIRECT NON-PARTICIPATING ANNUITY INDIVIDUAL (10 45.010.049.11)</v>
          </cell>
          <cell r="D24">
            <v>321243</v>
          </cell>
        </row>
        <row r="25">
          <cell r="A25" t="str">
            <v>BMO Life Insurance Company (F065)PREMIUMS DIRECT SUBTOTAL - DIRECT NON-PARTICIPATING ANNUITY GROUP (10 45.010.049.12)</v>
          </cell>
          <cell r="B25" t="str">
            <v>BMO Life Insurance Company (F065)</v>
          </cell>
          <cell r="C25" t="str">
            <v>PREMIUMS DIRECT SUBTOTAL - DIRECT NON-PARTICIPATING ANNUITY GROUP (10 45.010.049.12)</v>
          </cell>
          <cell r="D25">
            <v>143687</v>
          </cell>
        </row>
        <row r="26">
          <cell r="A26" t="str">
            <v>BMO Life Insurance Company (F065)PREMIUMS DIRECT SUBTOTAL - DIRECT NON-PARTICIPATING TOTAL NON-PAR (10 45.010.049.41)</v>
          </cell>
          <cell r="B26" t="str">
            <v>BMO Life Insurance Company (F065)</v>
          </cell>
          <cell r="C26" t="str">
            <v>PREMIUMS DIRECT SUBTOTAL - DIRECT NON-PARTICIPATING TOTAL NON-PAR (10 45.010.049.41)</v>
          </cell>
          <cell r="D26">
            <v>899886</v>
          </cell>
        </row>
        <row r="27">
          <cell r="A27" t="str">
            <v>BMO Life Insurance Company (F065)PREMIUMS DIRECT SUBTOTAL - DIRECT TOTAL PAR (10 45.010.049.51)</v>
          </cell>
          <cell r="B27" t="str">
            <v>BMO Life Insurance Company (F065)</v>
          </cell>
          <cell r="C27" t="str">
            <v>PREMIUMS DIRECT SUBTOTAL - DIRECT TOTAL PAR (10 45.010.049.51)</v>
          </cell>
          <cell r="D27">
            <v>17236</v>
          </cell>
        </row>
        <row r="28">
          <cell r="A28" t="str">
            <v>BMO Life Insurance Company (F065)PREMIUMS REINSURANCE ASSUMED SUBTOTAL - ASSUMED NON-PARTICIPATING ANNUITY GROUP (10 45.010.149.12)</v>
          </cell>
          <cell r="B28" t="str">
            <v>BMO Life Insurance Company (F065)</v>
          </cell>
          <cell r="C28" t="str">
            <v>PREMIUMS REINSURANCE ASSUMED SUBTOTAL - ASSUMED NON-PARTICIPATING ANNUITY GROUP (10 45.010.149.12)</v>
          </cell>
          <cell r="D28">
            <v>9055</v>
          </cell>
        </row>
        <row r="29">
          <cell r="A29" t="str">
            <v>BMO Life Insurance Company (F065)PREMIUMS REINSURANCE ASSUMED SUBTOTAL - ASSUMED NON-PARTICIPATING TOTAL NON-PAR (10 45.010.149.41)</v>
          </cell>
          <cell r="B29" t="str">
            <v>BMO Life Insurance Company (F065)</v>
          </cell>
          <cell r="C29" t="str">
            <v>PREMIUMS REINSURANCE ASSUMED SUBTOTAL - ASSUMED NON-PARTICIPATING TOTAL NON-PAR (10 45.010.149.41)</v>
          </cell>
          <cell r="D29">
            <v>17520</v>
          </cell>
        </row>
        <row r="30">
          <cell r="A30" t="str">
            <v>BMO Life Insurance Company (F065)PREMIUMS REINSURANCE CEDED SUBTOTAL - CEDED NON-PARTICIPATING ANNUITY INDIVIDUAL (10 45.010.249.11)</v>
          </cell>
          <cell r="B30" t="str">
            <v>BMO Life Insurance Company (F065)</v>
          </cell>
          <cell r="C30" t="str">
            <v>PREMIUMS REINSURANCE CEDED SUBTOTAL - CEDED NON-PARTICIPATING ANNUITY INDIVIDUAL (10 45.010.249.11)</v>
          </cell>
          <cell r="D30">
            <v>289</v>
          </cell>
        </row>
        <row r="31">
          <cell r="A31" t="str">
            <v>BMO Life Insurance Company (F065)PREMIUMS REINSURANCE CEDED SUBTOTAL - CEDED NON-PARTICIPATING TOTAL NON-PAR (10 45.010.249.41)</v>
          </cell>
          <cell r="B31" t="str">
            <v>BMO Life Insurance Company (F065)</v>
          </cell>
          <cell r="C31" t="str">
            <v>PREMIUMS REINSURANCE CEDED SUBTOTAL - CEDED NON-PARTICIPATING TOTAL NON-PAR (10 45.010.249.41)</v>
          </cell>
          <cell r="D31">
            <v>119866</v>
          </cell>
        </row>
        <row r="32">
          <cell r="A32" t="str">
            <v>BMO Life Insurance Company (F065)PREMIUMS REINSURANCE CEDED SUBTOTAL - CEDED TOTAL PAR (10 45.010.249.51)</v>
          </cell>
          <cell r="B32" t="str">
            <v>BMO Life Insurance Company (F065)</v>
          </cell>
          <cell r="C32" t="str">
            <v>PREMIUMS REINSURANCE CEDED SUBTOTAL - CEDED TOTAL PAR (10 45.010.249.51)</v>
          </cell>
          <cell r="D32">
            <v>801</v>
          </cell>
        </row>
        <row r="33">
          <cell r="A33" t="str">
            <v>Canada Life Assurance Company (The) (F080)PREMIUMS DIRECT SUBTOTAL - DIRECT NON-PARTICIPATING ANNUITY INDIVIDUAL (10 45.010.049.11)</v>
          </cell>
          <cell r="B33" t="str">
            <v>Canada Life Assurance Company (The) (F080)</v>
          </cell>
          <cell r="C33" t="str">
            <v>PREMIUMS DIRECT SUBTOTAL - DIRECT NON-PARTICIPATING ANNUITY INDIVIDUAL (10 45.010.049.11)</v>
          </cell>
          <cell r="D33">
            <v>237745</v>
          </cell>
        </row>
        <row r="34">
          <cell r="A34" t="str">
            <v>Canada Life Assurance Company (The) (F080)PREMIUMS DIRECT SUBTOTAL - DIRECT NON-PARTICIPATING ANNUITY GROUP (10 45.010.049.12)</v>
          </cell>
          <cell r="B34" t="str">
            <v>Canada Life Assurance Company (The) (F080)</v>
          </cell>
          <cell r="C34" t="str">
            <v>PREMIUMS DIRECT SUBTOTAL - DIRECT NON-PARTICIPATING ANNUITY GROUP (10 45.010.049.12)</v>
          </cell>
          <cell r="D34">
            <v>204010</v>
          </cell>
        </row>
        <row r="35">
          <cell r="A35" t="str">
            <v>Canada Life Assurance Company (The) (F080)PREMIUMS DIRECT SUBTOTAL - DIRECT NON-PARTICIPATING TOTAL NON-PAR (10 45.010.049.41)</v>
          </cell>
          <cell r="B35" t="str">
            <v>Canada Life Assurance Company (The) (F080)</v>
          </cell>
          <cell r="C35" t="str">
            <v>PREMIUMS DIRECT SUBTOTAL - DIRECT NON-PARTICIPATING TOTAL NON-PAR (10 45.010.049.41)</v>
          </cell>
          <cell r="D35">
            <v>3129791</v>
          </cell>
        </row>
        <row r="36">
          <cell r="A36" t="str">
            <v>Canada Life Assurance Company (The) (F080)PREMIUMS DIRECT SUBTOTAL - DIRECT TOTAL PAR (10 45.010.049.51)</v>
          </cell>
          <cell r="B36" t="str">
            <v>Canada Life Assurance Company (The) (F080)</v>
          </cell>
          <cell r="C36" t="str">
            <v>PREMIUMS DIRECT SUBTOTAL - DIRECT TOTAL PAR (10 45.010.049.51)</v>
          </cell>
          <cell r="D36">
            <v>522933</v>
          </cell>
        </row>
        <row r="37">
          <cell r="A37" t="str">
            <v>Canada Life Assurance Company (The) (F080)PREMIUMS REINSURANCE ASSUMED SUBTOTAL - ASSUMED NON-PARTICIPATING ANNUITY INDIVIDUAL (10 45.010.149.11)</v>
          </cell>
          <cell r="B37" t="str">
            <v>Canada Life Assurance Company (The) (F080)</v>
          </cell>
          <cell r="C37" t="str">
            <v>PREMIUMS REINSURANCE ASSUMED SUBTOTAL - ASSUMED NON-PARTICIPATING ANNUITY INDIVIDUAL (10 45.010.149.11)</v>
          </cell>
          <cell r="D37">
            <v>25326</v>
          </cell>
        </row>
        <row r="38">
          <cell r="A38" t="str">
            <v>Canada Life Assurance Company (The) (F080)PREMIUMS REINSURANCE ASSUMED SUBTOTAL - ASSUMED NON-PARTICIPATING ANNUITY GROUP (10 45.010.149.12)</v>
          </cell>
          <cell r="B38" t="str">
            <v>Canada Life Assurance Company (The) (F080)</v>
          </cell>
          <cell r="C38" t="str">
            <v>PREMIUMS REINSURANCE ASSUMED SUBTOTAL - ASSUMED NON-PARTICIPATING ANNUITY GROUP (10 45.010.149.12)</v>
          </cell>
          <cell r="D38">
            <v>19370</v>
          </cell>
        </row>
        <row r="39">
          <cell r="A39" t="str">
            <v>Canada Life Assurance Company (The) (F080)PREMIUMS REINSURANCE ASSUMED SUBTOTAL - ASSUMED NON-PARTICIPATING TOTAL NON-PAR (10 45.010.149.41)</v>
          </cell>
          <cell r="B39" t="str">
            <v>Canada Life Assurance Company (The) (F080)</v>
          </cell>
          <cell r="C39" t="str">
            <v>PREMIUMS REINSURANCE ASSUMED SUBTOTAL - ASSUMED NON-PARTICIPATING TOTAL NON-PAR (10 45.010.149.41)</v>
          </cell>
          <cell r="D39">
            <v>601611</v>
          </cell>
        </row>
        <row r="40">
          <cell r="A40" t="str">
            <v>Canada Life Assurance Company (The) (F080)PREMIUMS REINSURANCE CEDED SUBTOTAL - CEDED NON-PARTICIPATING ANNUITY INDIVIDUAL (10 45.010.249.11)</v>
          </cell>
          <cell r="B40" t="str">
            <v>Canada Life Assurance Company (The) (F080)</v>
          </cell>
          <cell r="C40" t="str">
            <v>PREMIUMS REINSURANCE CEDED SUBTOTAL - CEDED NON-PARTICIPATING ANNUITY INDIVIDUAL (10 45.010.249.11)</v>
          </cell>
          <cell r="D40">
            <v>16603</v>
          </cell>
        </row>
        <row r="41">
          <cell r="A41" t="str">
            <v>Canada Life Assurance Company (The) (F080)PREMIUMS REINSURANCE CEDED SUBTOTAL - CEDED NON-PARTICIPATING ANNUITY GROUP (10 45.010.249.12)</v>
          </cell>
          <cell r="B41" t="str">
            <v>Canada Life Assurance Company (The) (F080)</v>
          </cell>
          <cell r="C41" t="str">
            <v>PREMIUMS REINSURANCE CEDED SUBTOTAL - CEDED NON-PARTICIPATING ANNUITY GROUP (10 45.010.249.12)</v>
          </cell>
          <cell r="D41">
            <v>1003</v>
          </cell>
        </row>
        <row r="42">
          <cell r="A42" t="str">
            <v>Canada Life Assurance Company (The) (F080)PREMIUMS REINSURANCE CEDED SUBTOTAL - CEDED NON-PARTICIPATING TOTAL NON-PAR (10 45.010.249.41)</v>
          </cell>
          <cell r="B42" t="str">
            <v>Canada Life Assurance Company (The) (F080)</v>
          </cell>
          <cell r="C42" t="str">
            <v>PREMIUMS REINSURANCE CEDED SUBTOTAL - CEDED NON-PARTICIPATING TOTAL NON-PAR (10 45.010.249.41)</v>
          </cell>
          <cell r="D42">
            <v>2056119</v>
          </cell>
        </row>
        <row r="43">
          <cell r="A43" t="str">
            <v>Canada Life Assurance Company (The) (F080)PREMIUMS REINSURANCE CEDED SUBTOTAL - CEDED TOTAL PAR (10 45.010.249.51)</v>
          </cell>
          <cell r="B43" t="str">
            <v>Canada Life Assurance Company (The) (F080)</v>
          </cell>
          <cell r="C43" t="str">
            <v>PREMIUMS REINSURANCE CEDED SUBTOTAL - CEDED TOTAL PAR (10 45.010.249.51)</v>
          </cell>
          <cell r="D43">
            <v>34843</v>
          </cell>
        </row>
        <row r="44">
          <cell r="A44" t="str">
            <v>Canada Life Assurance Company (The) (F080)PREMIUMS DIRECT SUBTOTAL - DIRECT U.S.A. NON-PARTICIPATING ANNUITY INDIVIDUAL (10 45.020.049.11)</v>
          </cell>
          <cell r="B44" t="str">
            <v>Canada Life Assurance Company (The) (F080)</v>
          </cell>
          <cell r="C44" t="str">
            <v>PREMIUMS DIRECT SUBTOTAL - DIRECT U.S.A. NON-PARTICIPATING ANNUITY INDIVIDUAL (10 45.020.049.11)</v>
          </cell>
          <cell r="D44">
            <v>867</v>
          </cell>
        </row>
        <row r="45">
          <cell r="A45" t="str">
            <v>Canada Life Assurance Company (The) (F080)PREMIUMS DIRECT SUBTOTAL - DIRECT U.S.A. NON-PARTICIPATING ANNUITY GROUP (10 45.020.049.12)</v>
          </cell>
          <cell r="B45" t="str">
            <v>Canada Life Assurance Company (The) (F080)</v>
          </cell>
          <cell r="C45" t="str">
            <v>PREMIUMS DIRECT SUBTOTAL - DIRECT U.S.A. NON-PARTICIPATING ANNUITY GROUP (10 45.020.049.12)</v>
          </cell>
          <cell r="D45">
            <v>1313</v>
          </cell>
        </row>
        <row r="46">
          <cell r="A46" t="str">
            <v>Canada Life Assurance Company (The) (F080)PREMIUMS DIRECT SUBTOTAL - DIRECT U.S.A. NON-PARTICIPATING TOTAL NON-PAR (10 45.020.049.41)</v>
          </cell>
          <cell r="B46" t="str">
            <v>Canada Life Assurance Company (The) (F080)</v>
          </cell>
          <cell r="C46" t="str">
            <v>PREMIUMS DIRECT SUBTOTAL - DIRECT U.S.A. NON-PARTICIPATING TOTAL NON-PAR (10 45.020.049.41)</v>
          </cell>
          <cell r="D46">
            <v>59904</v>
          </cell>
        </row>
        <row r="47">
          <cell r="A47" t="str">
            <v>Canada Life Assurance Company (The) (F080)PREMIUMS DIRECT SUBTOTAL - DIRECT U.S.A. TOTAL PAR (10 45.020.049.51)</v>
          </cell>
          <cell r="B47" t="str">
            <v>Canada Life Assurance Company (The) (F080)</v>
          </cell>
          <cell r="C47" t="str">
            <v>PREMIUMS DIRECT SUBTOTAL - DIRECT U.S.A. TOTAL PAR (10 45.020.049.51)</v>
          </cell>
          <cell r="D47">
            <v>79105</v>
          </cell>
        </row>
        <row r="48">
          <cell r="A48" t="str">
            <v>Canada Life Assurance Company (The) (F080)PREMIUMS DIRECT SUBTOTAL - DIRECT TOTAL U.S.A. (10 45.020.049.76)</v>
          </cell>
          <cell r="B48" t="str">
            <v>Canada Life Assurance Company (The) (F080)</v>
          </cell>
          <cell r="C48" t="str">
            <v>PREMIUMS DIRECT SUBTOTAL - DIRECT TOTAL U.S.A. (10 45.020.049.76)</v>
          </cell>
          <cell r="D48">
            <v>139009</v>
          </cell>
        </row>
        <row r="49">
          <cell r="A49" t="str">
            <v>Canada Life Assurance Company (The) (F080)PREMIUMS DIRECT SUBTOTAL - DIRECT TOTAL EUROPE (10 45.020.049.84)</v>
          </cell>
          <cell r="B49" t="str">
            <v>Canada Life Assurance Company (The) (F080)</v>
          </cell>
          <cell r="C49" t="str">
            <v>PREMIUMS DIRECT SUBTOTAL - DIRECT TOTAL EUROPE (10 45.020.049.84)</v>
          </cell>
          <cell r="D49">
            <v>1611541</v>
          </cell>
        </row>
        <row r="50">
          <cell r="A50" t="str">
            <v>Canada Life Assurance Company (The) (F080)PREMIUMS REINSURANCE ASSUMED SUBTOTAL - ASSUMED U.S.A. NON-PARTICIPATING TOTAL NON-PAR (10 45.020.149.41)</v>
          </cell>
          <cell r="B50" t="str">
            <v>Canada Life Assurance Company (The) (F080)</v>
          </cell>
          <cell r="C50" t="str">
            <v>PREMIUMS REINSURANCE ASSUMED SUBTOTAL - ASSUMED U.S.A. NON-PARTICIPATING TOTAL NON-PAR (10 45.020.149.41)</v>
          </cell>
          <cell r="D50">
            <v>5429</v>
          </cell>
        </row>
        <row r="51">
          <cell r="A51" t="str">
            <v>Canada Life Assurance Company (The) (F080)PREMIUMS REINSURANCE ASSUMED SUBTOTAL - ASSUMED U.S.A. TOTAL PAR (10 45.020.149.51)</v>
          </cell>
          <cell r="B51" t="str">
            <v>Canada Life Assurance Company (The) (F080)</v>
          </cell>
          <cell r="C51" t="str">
            <v>PREMIUMS REINSURANCE ASSUMED SUBTOTAL - ASSUMED U.S.A. TOTAL PAR (10 45.020.149.51)</v>
          </cell>
          <cell r="D51">
            <v>3653</v>
          </cell>
        </row>
        <row r="52">
          <cell r="A52" t="str">
            <v>Canada Life Assurance Company (The) (F080)PREMIUMS REINSURANCE ASSUMED SUBTOTAL - ASSUMED TOTAL U.S.A. (10 45.020.149.76)</v>
          </cell>
          <cell r="B52" t="str">
            <v>Canada Life Assurance Company (The) (F080)</v>
          </cell>
          <cell r="C52" t="str">
            <v>PREMIUMS REINSURANCE ASSUMED SUBTOTAL - ASSUMED TOTAL U.S.A. (10 45.020.149.76)</v>
          </cell>
          <cell r="D52">
            <v>9082</v>
          </cell>
        </row>
        <row r="53">
          <cell r="A53" t="str">
            <v>Canada Life Assurance Company (The) (F080)PREMIUMS REINSURANCE ASSUMED SUBTOTAL - ASSUMED TOTAL EUROPE (10 45.020.149.84)</v>
          </cell>
          <cell r="B53" t="str">
            <v>Canada Life Assurance Company (The) (F080)</v>
          </cell>
          <cell r="C53" t="str">
            <v>PREMIUMS REINSURANCE ASSUMED SUBTOTAL - ASSUMED TOTAL EUROPE (10 45.020.149.84)</v>
          </cell>
          <cell r="D53">
            <v>3200427</v>
          </cell>
        </row>
        <row r="54">
          <cell r="A54" t="str">
            <v>Canada Life Assurance Company (The) (F080)PREMIUMS REINSURANCE CEDED SUBTOTAL - CEDED U.S.A. NON-PARTICIPATING ANNUITY INDIVIDUAL (10 45.020.249.11)</v>
          </cell>
          <cell r="B54" t="str">
            <v>Canada Life Assurance Company (The) (F080)</v>
          </cell>
          <cell r="C54" t="str">
            <v>PREMIUMS REINSURANCE CEDED SUBTOTAL - CEDED U.S.A. NON-PARTICIPATING ANNUITY INDIVIDUAL (10 45.020.249.11)</v>
          </cell>
          <cell r="D54">
            <v>850</v>
          </cell>
        </row>
        <row r="55">
          <cell r="A55" t="str">
            <v>Canada Life Assurance Company (The) (F080)PREMIUMS REINSURANCE CEDED SUBTOTAL - CEDED U.S.A. NON-PARTICIPATING ANNUITY GROUP (10 45.020.249.12)</v>
          </cell>
          <cell r="B55" t="str">
            <v>Canada Life Assurance Company (The) (F080)</v>
          </cell>
          <cell r="C55" t="str">
            <v>PREMIUMS REINSURANCE CEDED SUBTOTAL - CEDED U.S.A. NON-PARTICIPATING ANNUITY GROUP (10 45.020.249.12)</v>
          </cell>
          <cell r="D55">
            <v>1313</v>
          </cell>
        </row>
        <row r="56">
          <cell r="A56" t="str">
            <v>Canada Life Assurance Company (The) (F080)PREMIUMS REINSURANCE CEDED SUBTOTAL - CEDED U.S.A. NON-PARTICIPATING TOTAL NON-PAR (10 45.020.249.41)</v>
          </cell>
          <cell r="B56" t="str">
            <v>Canada Life Assurance Company (The) (F080)</v>
          </cell>
          <cell r="C56" t="str">
            <v>PREMIUMS REINSURANCE CEDED SUBTOTAL - CEDED U.S.A. NON-PARTICIPATING TOTAL NON-PAR (10 45.020.249.41)</v>
          </cell>
          <cell r="D56">
            <v>13820</v>
          </cell>
        </row>
        <row r="57">
          <cell r="A57" t="str">
            <v>Canada Life Assurance Company (The) (F080)PREMIUMS REINSURANCE CEDED SUBTOTAL - CEDED U.S.A. TOTAL PAR (10 45.020.249.51)</v>
          </cell>
          <cell r="B57" t="str">
            <v>Canada Life Assurance Company (The) (F080)</v>
          </cell>
          <cell r="C57" t="str">
            <v>PREMIUMS REINSURANCE CEDED SUBTOTAL - CEDED U.S.A. TOTAL PAR (10 45.020.249.51)</v>
          </cell>
          <cell r="D57">
            <v>7862</v>
          </cell>
        </row>
        <row r="58">
          <cell r="A58" t="str">
            <v>Canada Life Assurance Company (The) (F080)PREMIUMS REINSURANCE CEDED SUBTOTAL - CEDED TOTAL U.S.A. (10 45.020.249.76)</v>
          </cell>
          <cell r="B58" t="str">
            <v>Canada Life Assurance Company (The) (F080)</v>
          </cell>
          <cell r="C58" t="str">
            <v>PREMIUMS REINSURANCE CEDED SUBTOTAL - CEDED TOTAL U.S.A. (10 45.020.249.76)</v>
          </cell>
          <cell r="D58">
            <v>21682</v>
          </cell>
        </row>
        <row r="59">
          <cell r="A59" t="str">
            <v>Canada Life Assurance Company (The) (F080)PREMIUMS REINSURANCE CEDED SUBTOTAL - CEDED TOTAL EUROPE (10 45.020.249.84)</v>
          </cell>
          <cell r="B59" t="str">
            <v>Canada Life Assurance Company (The) (F080)</v>
          </cell>
          <cell r="C59" t="str">
            <v>PREMIUMS REINSURANCE CEDED SUBTOTAL - CEDED TOTAL EUROPE (10 45.020.249.84)</v>
          </cell>
          <cell r="D59">
            <v>3166006</v>
          </cell>
        </row>
        <row r="60">
          <cell r="A60" t="str">
            <v>Canada Life Financial Corporation (LH20)PREMIUMS DIRECT SUBTOTAL - DIRECT NON-PARTICIPATING ANNUITY INDIVIDUAL (10 45.010.049.11)</v>
          </cell>
          <cell r="B60" t="str">
            <v>Canada Life Financial Corporation (LH20)</v>
          </cell>
          <cell r="C60" t="str">
            <v>PREMIUMS DIRECT SUBTOTAL - DIRECT NON-PARTICIPATING ANNUITY INDIVIDUAL (10 45.010.049.11)</v>
          </cell>
          <cell r="D60">
            <v>237745</v>
          </cell>
        </row>
        <row r="61">
          <cell r="A61" t="str">
            <v>Canada Life Financial Corporation (LH20)PREMIUMS DIRECT SUBTOTAL - DIRECT NON-PARTICIPATING ANNUITY GROUP (10 45.010.049.12)</v>
          </cell>
          <cell r="B61" t="str">
            <v>Canada Life Financial Corporation (LH20)</v>
          </cell>
          <cell r="C61" t="str">
            <v>PREMIUMS DIRECT SUBTOTAL - DIRECT NON-PARTICIPATING ANNUITY GROUP (10 45.010.049.12)</v>
          </cell>
          <cell r="D61">
            <v>204010</v>
          </cell>
        </row>
        <row r="62">
          <cell r="A62" t="str">
            <v>Canada Life Financial Corporation (LH20)PREMIUMS DIRECT SUBTOTAL - DIRECT NON-PARTICIPATING TOTAL NON-PAR (10 45.010.049.41)</v>
          </cell>
          <cell r="B62" t="str">
            <v>Canada Life Financial Corporation (LH20)</v>
          </cell>
          <cell r="C62" t="str">
            <v>PREMIUMS DIRECT SUBTOTAL - DIRECT NON-PARTICIPATING TOTAL NON-PAR (10 45.010.049.41)</v>
          </cell>
          <cell r="D62">
            <v>3129791</v>
          </cell>
        </row>
        <row r="63">
          <cell r="A63" t="str">
            <v>Canada Life Financial Corporation (LH20)PREMIUMS DIRECT SUBTOTAL - DIRECT TOTAL PAR (10 45.010.049.51)</v>
          </cell>
          <cell r="B63" t="str">
            <v>Canada Life Financial Corporation (LH20)</v>
          </cell>
          <cell r="C63" t="str">
            <v>PREMIUMS DIRECT SUBTOTAL - DIRECT TOTAL PAR (10 45.010.049.51)</v>
          </cell>
          <cell r="D63">
            <v>522933</v>
          </cell>
        </row>
        <row r="64">
          <cell r="A64" t="str">
            <v>Canada Life Financial Corporation (LH20)PREMIUMS REINSURANCE ASSUMED SUBTOTAL - ASSUMED NON-PARTICIPATING ANNUITY INDIVIDUAL (10 45.010.149.11)</v>
          </cell>
          <cell r="B64" t="str">
            <v>Canada Life Financial Corporation (LH20)</v>
          </cell>
          <cell r="C64" t="str">
            <v>PREMIUMS REINSURANCE ASSUMED SUBTOTAL - ASSUMED NON-PARTICIPATING ANNUITY INDIVIDUAL (10 45.010.149.11)</v>
          </cell>
          <cell r="D64">
            <v>25326</v>
          </cell>
        </row>
        <row r="65">
          <cell r="A65" t="str">
            <v>Canada Life Financial Corporation (LH20)PREMIUMS REINSURANCE ASSUMED SUBTOTAL - ASSUMED NON-PARTICIPATING ANNUITY GROUP (10 45.010.149.12)</v>
          </cell>
          <cell r="B65" t="str">
            <v>Canada Life Financial Corporation (LH20)</v>
          </cell>
          <cell r="C65" t="str">
            <v>PREMIUMS REINSURANCE ASSUMED SUBTOTAL - ASSUMED NON-PARTICIPATING ANNUITY GROUP (10 45.010.149.12)</v>
          </cell>
          <cell r="D65">
            <v>19370</v>
          </cell>
        </row>
        <row r="66">
          <cell r="A66" t="str">
            <v>Canada Life Financial Corporation (LH20)PREMIUMS REINSURANCE ASSUMED SUBTOTAL - ASSUMED NON-PARTICIPATING TOTAL NON-PAR (10 45.010.149.41)</v>
          </cell>
          <cell r="B66" t="str">
            <v>Canada Life Financial Corporation (LH20)</v>
          </cell>
          <cell r="C66" t="str">
            <v>PREMIUMS REINSURANCE ASSUMED SUBTOTAL - ASSUMED NON-PARTICIPATING TOTAL NON-PAR (10 45.010.149.41)</v>
          </cell>
          <cell r="D66">
            <v>601611</v>
          </cell>
        </row>
        <row r="67">
          <cell r="A67" t="str">
            <v>Canada Life Financial Corporation (LH20)PREMIUMS REINSURANCE CEDED SUBTOTAL - CEDED NON-PARTICIPATING ANNUITY INDIVIDUAL (10 45.010.249.11)</v>
          </cell>
          <cell r="B67" t="str">
            <v>Canada Life Financial Corporation (LH20)</v>
          </cell>
          <cell r="C67" t="str">
            <v>PREMIUMS REINSURANCE CEDED SUBTOTAL - CEDED NON-PARTICIPATING ANNUITY INDIVIDUAL (10 45.010.249.11)</v>
          </cell>
          <cell r="D67">
            <v>16603</v>
          </cell>
        </row>
        <row r="68">
          <cell r="A68" t="str">
            <v>Canada Life Financial Corporation (LH20)PREMIUMS REINSURANCE CEDED SUBTOTAL - CEDED NON-PARTICIPATING ANNUITY GROUP (10 45.010.249.12)</v>
          </cell>
          <cell r="B68" t="str">
            <v>Canada Life Financial Corporation (LH20)</v>
          </cell>
          <cell r="C68" t="str">
            <v>PREMIUMS REINSURANCE CEDED SUBTOTAL - CEDED NON-PARTICIPATING ANNUITY GROUP (10 45.010.249.12)</v>
          </cell>
          <cell r="D68">
            <v>1003</v>
          </cell>
        </row>
        <row r="69">
          <cell r="A69" t="str">
            <v>Canada Life Financial Corporation (LH20)PREMIUMS REINSURANCE CEDED SUBTOTAL - CEDED NON-PARTICIPATING TOTAL NON-PAR (10 45.010.249.41)</v>
          </cell>
          <cell r="B69" t="str">
            <v>Canada Life Financial Corporation (LH20)</v>
          </cell>
          <cell r="C69" t="str">
            <v>PREMIUMS REINSURANCE CEDED SUBTOTAL - CEDED NON-PARTICIPATING TOTAL NON-PAR (10 45.010.249.41)</v>
          </cell>
          <cell r="D69">
            <v>2056119</v>
          </cell>
        </row>
        <row r="70">
          <cell r="A70" t="str">
            <v>Canada Life Financial Corporation (LH20)PREMIUMS REINSURANCE CEDED SUBTOTAL - CEDED TOTAL PAR (10 45.010.249.51)</v>
          </cell>
          <cell r="B70" t="str">
            <v>Canada Life Financial Corporation (LH20)</v>
          </cell>
          <cell r="C70" t="str">
            <v>PREMIUMS REINSURANCE CEDED SUBTOTAL - CEDED TOTAL PAR (10 45.010.249.51)</v>
          </cell>
          <cell r="D70">
            <v>34843</v>
          </cell>
        </row>
        <row r="71">
          <cell r="A71" t="str">
            <v>Canada Life Financial Corporation (LH20)PREMIUMS DIRECT SUBTOTAL - DIRECT U.S.A. NON-PARTICIPATING ANNUITY INDIVIDUAL (10 45.020.049.11)</v>
          </cell>
          <cell r="B71" t="str">
            <v>Canada Life Financial Corporation (LH20)</v>
          </cell>
          <cell r="C71" t="str">
            <v>PREMIUMS DIRECT SUBTOTAL - DIRECT U.S.A. NON-PARTICIPATING ANNUITY INDIVIDUAL (10 45.020.049.11)</v>
          </cell>
          <cell r="D71">
            <v>867</v>
          </cell>
        </row>
        <row r="72">
          <cell r="A72" t="str">
            <v>Canada Life Financial Corporation (LH20)PREMIUMS DIRECT SUBTOTAL - DIRECT U.S.A. NON-PARTICIPATING ANNUITY GROUP (10 45.020.049.12)</v>
          </cell>
          <cell r="B72" t="str">
            <v>Canada Life Financial Corporation (LH20)</v>
          </cell>
          <cell r="C72" t="str">
            <v>PREMIUMS DIRECT SUBTOTAL - DIRECT U.S.A. NON-PARTICIPATING ANNUITY GROUP (10 45.020.049.12)</v>
          </cell>
          <cell r="D72">
            <v>1313</v>
          </cell>
        </row>
        <row r="73">
          <cell r="A73" t="str">
            <v>Canada Life Financial Corporation (LH20)PREMIUMS DIRECT SUBTOTAL - DIRECT U.S.A. NON-PARTICIPATING TOTAL NON-PAR (10 45.020.049.41)</v>
          </cell>
          <cell r="B73" t="str">
            <v>Canada Life Financial Corporation (LH20)</v>
          </cell>
          <cell r="C73" t="str">
            <v>PREMIUMS DIRECT SUBTOTAL - DIRECT U.S.A. NON-PARTICIPATING TOTAL NON-PAR (10 45.020.049.41)</v>
          </cell>
          <cell r="D73">
            <v>59904</v>
          </cell>
        </row>
        <row r="74">
          <cell r="A74" t="str">
            <v>Canada Life Financial Corporation (LH20)PREMIUMS DIRECT SUBTOTAL - DIRECT U.S.A. TOTAL PAR (10 45.020.049.51)</v>
          </cell>
          <cell r="B74" t="str">
            <v>Canada Life Financial Corporation (LH20)</v>
          </cell>
          <cell r="C74" t="str">
            <v>PREMIUMS DIRECT SUBTOTAL - DIRECT U.S.A. TOTAL PAR (10 45.020.049.51)</v>
          </cell>
          <cell r="D74">
            <v>79105</v>
          </cell>
        </row>
        <row r="75">
          <cell r="A75" t="str">
            <v>Canada Life Financial Corporation (LH20)PREMIUMS DIRECT SUBTOTAL - DIRECT TOTAL U.S.A. (10 45.020.049.76)</v>
          </cell>
          <cell r="B75" t="str">
            <v>Canada Life Financial Corporation (LH20)</v>
          </cell>
          <cell r="C75" t="str">
            <v>PREMIUMS DIRECT SUBTOTAL - DIRECT TOTAL U.S.A. (10 45.020.049.76)</v>
          </cell>
          <cell r="D75">
            <v>139009</v>
          </cell>
        </row>
        <row r="76">
          <cell r="A76" t="str">
            <v>Canada Life Financial Corporation (LH20)PREMIUMS DIRECT SUBTOTAL - DIRECT TOTAL EUROPE (10 45.020.049.84)</v>
          </cell>
          <cell r="B76" t="str">
            <v>Canada Life Financial Corporation (LH20)</v>
          </cell>
          <cell r="C76" t="str">
            <v>PREMIUMS DIRECT SUBTOTAL - DIRECT TOTAL EUROPE (10 45.020.049.84)</v>
          </cell>
          <cell r="D76">
            <v>1611541</v>
          </cell>
        </row>
        <row r="77">
          <cell r="A77" t="str">
            <v>Canada Life Financial Corporation (LH20)PREMIUMS REINSURANCE ASSUMED SUBTOTAL - ASSUMED U.S.A. NON-PARTICIPATING TOTAL NON-PAR (10 45.020.149.41)</v>
          </cell>
          <cell r="B77" t="str">
            <v>Canada Life Financial Corporation (LH20)</v>
          </cell>
          <cell r="C77" t="str">
            <v>PREMIUMS REINSURANCE ASSUMED SUBTOTAL - ASSUMED U.S.A. NON-PARTICIPATING TOTAL NON-PAR (10 45.020.149.41)</v>
          </cell>
          <cell r="D77">
            <v>5429</v>
          </cell>
        </row>
        <row r="78">
          <cell r="A78" t="str">
            <v>Canada Life Financial Corporation (LH20)PREMIUMS REINSURANCE ASSUMED SUBTOTAL - ASSUMED U.S.A. TOTAL PAR (10 45.020.149.51)</v>
          </cell>
          <cell r="B78" t="str">
            <v>Canada Life Financial Corporation (LH20)</v>
          </cell>
          <cell r="C78" t="str">
            <v>PREMIUMS REINSURANCE ASSUMED SUBTOTAL - ASSUMED U.S.A. TOTAL PAR (10 45.020.149.51)</v>
          </cell>
          <cell r="D78">
            <v>3653</v>
          </cell>
        </row>
        <row r="79">
          <cell r="A79" t="str">
            <v>Canada Life Financial Corporation (LH20)PREMIUMS REINSURANCE ASSUMED SUBTOTAL - ASSUMED TOTAL U.S.A. (10 45.020.149.76)</v>
          </cell>
          <cell r="B79" t="str">
            <v>Canada Life Financial Corporation (LH20)</v>
          </cell>
          <cell r="C79" t="str">
            <v>PREMIUMS REINSURANCE ASSUMED SUBTOTAL - ASSUMED TOTAL U.S.A. (10 45.020.149.76)</v>
          </cell>
          <cell r="D79">
            <v>9082</v>
          </cell>
        </row>
        <row r="80">
          <cell r="A80" t="str">
            <v>Canada Life Financial Corporation (LH20)PREMIUMS REINSURANCE ASSUMED SUBTOTAL - ASSUMED TOTAL EUROPE (10 45.020.149.84)</v>
          </cell>
          <cell r="B80" t="str">
            <v>Canada Life Financial Corporation (LH20)</v>
          </cell>
          <cell r="C80" t="str">
            <v>PREMIUMS REINSURANCE ASSUMED SUBTOTAL - ASSUMED TOTAL EUROPE (10 45.020.149.84)</v>
          </cell>
          <cell r="D80">
            <v>3200427</v>
          </cell>
        </row>
        <row r="81">
          <cell r="A81" t="str">
            <v>Canada Life Financial Corporation (LH20)PREMIUMS REINSURANCE CEDED SUBTOTAL - CEDED U.S.A. NON-PARTICIPATING ANNUITY INDIVIDUAL (10 45.020.249.11)</v>
          </cell>
          <cell r="B81" t="str">
            <v>Canada Life Financial Corporation (LH20)</v>
          </cell>
          <cell r="C81" t="str">
            <v>PREMIUMS REINSURANCE CEDED SUBTOTAL - CEDED U.S.A. NON-PARTICIPATING ANNUITY INDIVIDUAL (10 45.020.249.11)</v>
          </cell>
          <cell r="D81">
            <v>850</v>
          </cell>
        </row>
        <row r="82">
          <cell r="A82" t="str">
            <v>Canada Life Financial Corporation (LH20)PREMIUMS REINSURANCE CEDED SUBTOTAL - CEDED U.S.A. NON-PARTICIPATING ANNUITY GROUP (10 45.020.249.12)</v>
          </cell>
          <cell r="B82" t="str">
            <v>Canada Life Financial Corporation (LH20)</v>
          </cell>
          <cell r="C82" t="str">
            <v>PREMIUMS REINSURANCE CEDED SUBTOTAL - CEDED U.S.A. NON-PARTICIPATING ANNUITY GROUP (10 45.020.249.12)</v>
          </cell>
          <cell r="D82">
            <v>1313</v>
          </cell>
        </row>
        <row r="83">
          <cell r="A83" t="str">
            <v>Canada Life Financial Corporation (LH20)PREMIUMS REINSURANCE CEDED SUBTOTAL - CEDED U.S.A. NON-PARTICIPATING TOTAL NON-PAR (10 45.020.249.41)</v>
          </cell>
          <cell r="B83" t="str">
            <v>Canada Life Financial Corporation (LH20)</v>
          </cell>
          <cell r="C83" t="str">
            <v>PREMIUMS REINSURANCE CEDED SUBTOTAL - CEDED U.S.A. NON-PARTICIPATING TOTAL NON-PAR (10 45.020.249.41)</v>
          </cell>
          <cell r="D83">
            <v>13820</v>
          </cell>
        </row>
        <row r="84">
          <cell r="A84" t="str">
            <v>Canada Life Financial Corporation (LH20)PREMIUMS REINSURANCE CEDED SUBTOTAL - CEDED U.S.A. TOTAL PAR (10 45.020.249.51)</v>
          </cell>
          <cell r="B84" t="str">
            <v>Canada Life Financial Corporation (LH20)</v>
          </cell>
          <cell r="C84" t="str">
            <v>PREMIUMS REINSURANCE CEDED SUBTOTAL - CEDED U.S.A. TOTAL PAR (10 45.020.249.51)</v>
          </cell>
          <cell r="D84">
            <v>7862</v>
          </cell>
        </row>
        <row r="85">
          <cell r="A85" t="str">
            <v>Canada Life Financial Corporation (LH20)PREMIUMS REINSURANCE CEDED SUBTOTAL - CEDED TOTAL U.S.A. (10 45.020.249.76)</v>
          </cell>
          <cell r="B85" t="str">
            <v>Canada Life Financial Corporation (LH20)</v>
          </cell>
          <cell r="C85" t="str">
            <v>PREMIUMS REINSURANCE CEDED SUBTOTAL - CEDED TOTAL U.S.A. (10 45.020.249.76)</v>
          </cell>
          <cell r="D85">
            <v>21682</v>
          </cell>
        </row>
        <row r="86">
          <cell r="A86" t="str">
            <v>Canada Life Financial Corporation (LH20)PREMIUMS REINSURANCE CEDED SUBTOTAL - CEDED TOTAL EUROPE (10 45.020.249.84)</v>
          </cell>
          <cell r="B86" t="str">
            <v>Canada Life Financial Corporation (LH20)</v>
          </cell>
          <cell r="C86" t="str">
            <v>PREMIUMS REINSURANCE CEDED SUBTOTAL - CEDED TOTAL EUROPE (10 45.020.249.84)</v>
          </cell>
          <cell r="D86">
            <v>3166006</v>
          </cell>
        </row>
        <row r="87">
          <cell r="A87" t="str">
            <v>Canada Life Insurance Company of Canada (The) (F078)PREMIUMS REINSURANCE ASSUMED SUBTOTAL - ASSUMED NON-PARTICIPATING ANNUITY INDIVIDUAL (10 45.010.149.11)</v>
          </cell>
          <cell r="B87" t="str">
            <v>Canada Life Insurance Company of Canada (The) (F078)</v>
          </cell>
          <cell r="C87" t="str">
            <v>PREMIUMS REINSURANCE ASSUMED SUBTOTAL - ASSUMED NON-PARTICIPATING ANNUITY INDIVIDUAL (10 45.010.149.11)</v>
          </cell>
          <cell r="D87">
            <v>25326</v>
          </cell>
        </row>
        <row r="88">
          <cell r="A88" t="str">
            <v>Canada Life Insurance Company of Canada (The) (F078)PREMIUMS REINSURANCE ASSUMED SUBTOTAL - ASSUMED NON-PARTICIPATING ANNUITY GROUP (10 45.010.149.12)</v>
          </cell>
          <cell r="B88" t="str">
            <v>Canada Life Insurance Company of Canada (The) (F078)</v>
          </cell>
          <cell r="C88" t="str">
            <v>PREMIUMS REINSURANCE ASSUMED SUBTOTAL - ASSUMED NON-PARTICIPATING ANNUITY GROUP (10 45.010.149.12)</v>
          </cell>
          <cell r="D88">
            <v>19370</v>
          </cell>
        </row>
        <row r="89">
          <cell r="A89" t="str">
            <v>Canada Life Insurance Company of Canada (The) (F078)PREMIUMS REINSURANCE ASSUMED SUBTOTAL - ASSUMED NON-PARTICIPATING TOTAL NON-PAR (10 45.010.149.41)</v>
          </cell>
          <cell r="B89" t="str">
            <v>Canada Life Insurance Company of Canada (The) (F078)</v>
          </cell>
          <cell r="C89" t="str">
            <v>PREMIUMS REINSURANCE ASSUMED SUBTOTAL - ASSUMED NON-PARTICIPATING TOTAL NON-PAR (10 45.010.149.41)</v>
          </cell>
          <cell r="D89">
            <v>558201</v>
          </cell>
        </row>
        <row r="90">
          <cell r="A90" t="str">
            <v>Canada Life Insurance Company of Canada (The) (F078)PREMIUMS REINSURANCE ASSUMED SUBTOTAL - ASSUMED TOTAL PAR (10 45.010.149.51)</v>
          </cell>
          <cell r="B90" t="str">
            <v>Canada Life Insurance Company of Canada (The) (F078)</v>
          </cell>
          <cell r="C90" t="str">
            <v>PREMIUMS REINSURANCE ASSUMED SUBTOTAL - ASSUMED TOTAL PAR (10 45.010.149.51)</v>
          </cell>
          <cell r="D90">
            <v>511569</v>
          </cell>
        </row>
        <row r="91">
          <cell r="A91" t="str">
            <v>Canada Life Insurance Company of Canada (The) (F078)PREMIUMS REINSURANCE CEDED SUBTOTAL - CEDED TOTAL PAR (10 45.010.249.51)</v>
          </cell>
          <cell r="B91" t="str">
            <v>Canada Life Insurance Company of Canada (The) (F078)</v>
          </cell>
          <cell r="C91" t="str">
            <v>PREMIUMS REINSURANCE CEDED SUBTOTAL - CEDED TOTAL PAR (10 45.010.249.51)</v>
          </cell>
          <cell r="D91">
            <v>23479</v>
          </cell>
        </row>
        <row r="92">
          <cell r="A92" t="str">
            <v>Canadian Premier Life Insurance Company (F121)PREMIUMS DIRECT SUBTOTAL - DIRECT NON-PARTICIPATING TOTAL NON-PAR (10 45.010.049.41)</v>
          </cell>
          <cell r="B92" t="str">
            <v>Canadian Premier Life Insurance Company (F121)</v>
          </cell>
          <cell r="C92" t="str">
            <v>PREMIUMS DIRECT SUBTOTAL - DIRECT NON-PARTICIPATING TOTAL NON-PAR (10 45.010.049.41)</v>
          </cell>
          <cell r="D92">
            <v>244882</v>
          </cell>
        </row>
        <row r="93">
          <cell r="A93" t="str">
            <v>Canadian Premier Life Insurance Company (F121)PREMIUMS REINSURANCE ASSUMED SUBTOTAL - ASSUMED NON-PARTICIPATING TOTAL NON-PAR (10 45.010.149.41)</v>
          </cell>
          <cell r="B93" t="str">
            <v>Canadian Premier Life Insurance Company (F121)</v>
          </cell>
          <cell r="C93" t="str">
            <v>PREMIUMS REINSURANCE ASSUMED SUBTOTAL - ASSUMED NON-PARTICIPATING TOTAL NON-PAR (10 45.010.149.41)</v>
          </cell>
          <cell r="D93">
            <v>8118</v>
          </cell>
        </row>
        <row r="94">
          <cell r="A94" t="str">
            <v>Canadian Premier Life Insurance Company (F121)PREMIUMS REINSURANCE CEDED SUBTOTAL - CEDED NON-PARTICIPATING TOTAL NON-PAR (10 45.010.249.41)</v>
          </cell>
          <cell r="B94" t="str">
            <v>Canadian Premier Life Insurance Company (F121)</v>
          </cell>
          <cell r="C94" t="str">
            <v>PREMIUMS REINSURANCE CEDED SUBTOTAL - CEDED NON-PARTICIPATING TOTAL NON-PAR (10 45.010.249.41)</v>
          </cell>
          <cell r="D94">
            <v>140586</v>
          </cell>
        </row>
        <row r="95">
          <cell r="A95" t="str">
            <v>CIBC Life Insurance Company Limited (F075)PREMIUMS DIRECT SUBTOTAL - DIRECT NON-PARTICIPATING TOTAL NON-PAR (10 45.010.049.41)</v>
          </cell>
          <cell r="B95" t="str">
            <v>CIBC Life Insurance Company Limited (F075)</v>
          </cell>
          <cell r="C95" t="str">
            <v>PREMIUMS DIRECT SUBTOTAL - DIRECT NON-PARTICIPATING TOTAL NON-PAR (10 45.010.049.41)</v>
          </cell>
          <cell r="D95">
            <v>45738</v>
          </cell>
        </row>
        <row r="96">
          <cell r="A96" t="str">
            <v>CIBC Life Insurance Company Limited (F075)PREMIUMS REINSURANCE ASSUMED SUBTOTAL - ASSUMED NON-PARTICIPATING TOTAL NON-PAR (10 45.010.149.41)</v>
          </cell>
          <cell r="B96" t="str">
            <v>CIBC Life Insurance Company Limited (F075)</v>
          </cell>
          <cell r="C96" t="str">
            <v>PREMIUMS REINSURANCE ASSUMED SUBTOTAL - ASSUMED NON-PARTICIPATING TOTAL NON-PAR (10 45.010.149.41)</v>
          </cell>
          <cell r="D96">
            <v>763</v>
          </cell>
        </row>
        <row r="97">
          <cell r="A97" t="str">
            <v>CIBC Life Insurance Company Limited (F075)PREMIUMS REINSURANCE CEDED SUBTOTAL - CEDED NON-PARTICIPATING TOTAL NON-PAR (10 45.010.249.41)</v>
          </cell>
          <cell r="B97" t="str">
            <v>CIBC Life Insurance Company Limited (F075)</v>
          </cell>
          <cell r="C97" t="str">
            <v>PREMIUMS REINSURANCE CEDED SUBTOTAL - CEDED NON-PARTICIPATING TOTAL NON-PAR (10 45.010.249.41)</v>
          </cell>
          <cell r="D97">
            <v>14664</v>
          </cell>
        </row>
        <row r="98">
          <cell r="A98" t="str">
            <v>CIGNA Life Insurance Company of Canada (F235)PREMIUMS DIRECT SUBTOTAL - DIRECT NON-PARTICIPATING TOTAL NON-PAR (10 45.010.049.41)</v>
          </cell>
          <cell r="B98" t="str">
            <v>CIGNA Life Insurance Company of Canada (F235)</v>
          </cell>
          <cell r="C98" t="str">
            <v>PREMIUMS DIRECT SUBTOTAL - DIRECT NON-PARTICIPATING TOTAL NON-PAR (10 45.010.049.41)</v>
          </cell>
          <cell r="D98">
            <v>34463</v>
          </cell>
        </row>
        <row r="99">
          <cell r="A99" t="str">
            <v>CIGNA Life Insurance Company of Canada (F235)PREMIUMS REINSURANCE CEDED SUBTOTAL - CEDED NON-PARTICIPATING TOTAL NON-PAR (10 45.010.249.41)</v>
          </cell>
          <cell r="B99" t="str">
            <v>CIGNA Life Insurance Company of Canada (F235)</v>
          </cell>
          <cell r="C99" t="str">
            <v>PREMIUMS REINSURANCE CEDED SUBTOTAL - CEDED NON-PARTICIPATING TOTAL NON-PAR (10 45.010.249.41)</v>
          </cell>
          <cell r="D99">
            <v>1579</v>
          </cell>
        </row>
        <row r="100">
          <cell r="A100" t="str">
            <v>Co-operators Life Insurance Company (F147)PREMIUMS DIRECT SUBTOTAL - DIRECT NON-PARTICIPATING ANNUITY INDIVIDUAL (10 45.010.049.11)</v>
          </cell>
          <cell r="B100" t="str">
            <v>Co-operators Life Insurance Company (F147)</v>
          </cell>
          <cell r="C100" t="str">
            <v>PREMIUMS DIRECT SUBTOTAL - DIRECT NON-PARTICIPATING ANNUITY INDIVIDUAL (10 45.010.049.11)</v>
          </cell>
          <cell r="D100">
            <v>16497</v>
          </cell>
        </row>
        <row r="101">
          <cell r="A101" t="str">
            <v>Co-operators Life Insurance Company (F147)PREMIUMS DIRECT SUBTOTAL - DIRECT NON-PARTICIPATING ANNUITY GROUP (10 45.010.049.12)</v>
          </cell>
          <cell r="B101" t="str">
            <v>Co-operators Life Insurance Company (F147)</v>
          </cell>
          <cell r="C101" t="str">
            <v>PREMIUMS DIRECT SUBTOTAL - DIRECT NON-PARTICIPATING ANNUITY GROUP (10 45.010.049.12)</v>
          </cell>
          <cell r="D101">
            <v>30746</v>
          </cell>
        </row>
        <row r="102">
          <cell r="A102" t="str">
            <v>Co-operators Life Insurance Company (F147)PREMIUMS DIRECT SUBTOTAL - DIRECT NON-PARTICIPATING TOTAL NON-PAR (10 45.010.049.41)</v>
          </cell>
          <cell r="B102" t="str">
            <v>Co-operators Life Insurance Company (F147)</v>
          </cell>
          <cell r="C102" t="str">
            <v>PREMIUMS DIRECT SUBTOTAL - DIRECT NON-PARTICIPATING TOTAL NON-PAR (10 45.010.049.41)</v>
          </cell>
          <cell r="D102">
            <v>725099</v>
          </cell>
        </row>
        <row r="103">
          <cell r="A103" t="str">
            <v>Co-operators Life Insurance Company (F147)PREMIUMS DIRECT SUBTOTAL - DIRECT TOTAL PAR (10 45.010.049.51)</v>
          </cell>
          <cell r="B103" t="str">
            <v>Co-operators Life Insurance Company (F147)</v>
          </cell>
          <cell r="C103" t="str">
            <v>PREMIUMS DIRECT SUBTOTAL - DIRECT TOTAL PAR (10 45.010.049.51)</v>
          </cell>
          <cell r="D103">
            <v>82586</v>
          </cell>
        </row>
        <row r="104">
          <cell r="A104" t="str">
            <v>Co-operators Life Insurance Company (F147)PREMIUMS REINSURANCE ASSUMED SUBTOTAL - ASSUMED NON-PARTICIPATING ANNUITY INDIVIDUAL (10 45.010.149.11)</v>
          </cell>
          <cell r="B104" t="str">
            <v>Co-operators Life Insurance Company (F147)</v>
          </cell>
          <cell r="C104" t="str">
            <v>PREMIUMS REINSURANCE ASSUMED SUBTOTAL - ASSUMED NON-PARTICIPATING ANNUITY INDIVIDUAL (10 45.010.149.11)</v>
          </cell>
          <cell r="D104">
            <v>7</v>
          </cell>
        </row>
        <row r="105">
          <cell r="A105" t="str">
            <v>Co-operators Life Insurance Company (F147)PREMIUMS REINSURANCE ASSUMED SUBTOTAL - ASSUMED NON-PARTICIPATING TOTAL NON-PAR (10 45.010.149.41)</v>
          </cell>
          <cell r="B105" t="str">
            <v>Co-operators Life Insurance Company (F147)</v>
          </cell>
          <cell r="C105" t="str">
            <v>PREMIUMS REINSURANCE ASSUMED SUBTOTAL - ASSUMED NON-PARTICIPATING TOTAL NON-PAR (10 45.010.149.41)</v>
          </cell>
          <cell r="D105">
            <v>7011</v>
          </cell>
        </row>
        <row r="106">
          <cell r="A106" t="str">
            <v>Co-operators Life Insurance Company (F147)PREMIUMS REINSURANCE ASSUMED SUBTOTAL - ASSUMED TOTAL PAR (10 45.010.149.51)</v>
          </cell>
          <cell r="B106" t="str">
            <v>Co-operators Life Insurance Company (F147)</v>
          </cell>
          <cell r="C106" t="str">
            <v>PREMIUMS REINSURANCE ASSUMED SUBTOTAL - ASSUMED TOTAL PAR (10 45.010.149.51)</v>
          </cell>
          <cell r="D106">
            <v>-3243</v>
          </cell>
        </row>
        <row r="107">
          <cell r="A107" t="str">
            <v>Co-operators Life Insurance Company (F147)PREMIUMS REINSURANCE CEDED SUBTOTAL - CEDED NON-PARTICIPATING TOTAL NON-PAR (10 45.010.249.41)</v>
          </cell>
          <cell r="B107" t="str">
            <v>Co-operators Life Insurance Company (F147)</v>
          </cell>
          <cell r="C107" t="str">
            <v>PREMIUMS REINSURANCE CEDED SUBTOTAL - CEDED NON-PARTICIPATING TOTAL NON-PAR (10 45.010.249.41)</v>
          </cell>
          <cell r="D107">
            <v>51870</v>
          </cell>
        </row>
        <row r="108">
          <cell r="A108" t="str">
            <v>Co-operators Life Insurance Company (F147)PREMIUMS REINSURANCE CEDED SUBTOTAL - CEDED TOTAL PAR (10 45.010.249.51)</v>
          </cell>
          <cell r="B108" t="str">
            <v>Co-operators Life Insurance Company (F147)</v>
          </cell>
          <cell r="C108" t="str">
            <v>PREMIUMS REINSURANCE CEDED SUBTOTAL - CEDED TOTAL PAR (10 45.010.249.51)</v>
          </cell>
          <cell r="D108">
            <v>10042</v>
          </cell>
        </row>
        <row r="109">
          <cell r="A109" t="str">
            <v>Crown Life Insurance Company (F150)PREMIUMS DIRECT SUBTOTAL - DIRECT U.S.A. NON-PARTICIPATING ANNUITY INDIVIDUAL (10 45.020.049.11)</v>
          </cell>
          <cell r="B109" t="str">
            <v>Crown Life Insurance Company (F150)</v>
          </cell>
          <cell r="C109" t="str">
            <v>PREMIUMS DIRECT SUBTOTAL - DIRECT U.S.A. NON-PARTICIPATING ANNUITY INDIVIDUAL (10 45.020.049.11)</v>
          </cell>
          <cell r="D109">
            <v>17</v>
          </cell>
        </row>
        <row r="110">
          <cell r="A110" t="str">
            <v>Crown Life Insurance Company (F150)PREMIUMS DIRECT SUBTOTAL - DIRECT U.S.A. NON-PARTICIPATING TOTAL NON-PAR (10 45.020.049.41)</v>
          </cell>
          <cell r="B110" t="str">
            <v>Crown Life Insurance Company (F150)</v>
          </cell>
          <cell r="C110" t="str">
            <v>PREMIUMS DIRECT SUBTOTAL - DIRECT U.S.A. NON-PARTICIPATING TOTAL NON-PAR (10 45.020.049.41)</v>
          </cell>
          <cell r="D110">
            <v>21059</v>
          </cell>
        </row>
        <row r="111">
          <cell r="A111" t="str">
            <v>Crown Life Insurance Company (F150)PREMIUMS DIRECT SUBTOTAL - DIRECT U.S.A. TOTAL PAR (10 45.020.049.51)</v>
          </cell>
          <cell r="B111" t="str">
            <v>Crown Life Insurance Company (F150)</v>
          </cell>
          <cell r="C111" t="str">
            <v>PREMIUMS DIRECT SUBTOTAL - DIRECT U.S.A. TOTAL PAR (10 45.020.049.51)</v>
          </cell>
          <cell r="D111">
            <v>26359</v>
          </cell>
        </row>
        <row r="112">
          <cell r="A112" t="str">
            <v>Crown Life Insurance Company (F150)PREMIUMS DIRECT SUBTOTAL - DIRECT TOTAL U.S.A. (10 45.020.049.76)</v>
          </cell>
          <cell r="B112" t="str">
            <v>Crown Life Insurance Company (F150)</v>
          </cell>
          <cell r="C112" t="str">
            <v>PREMIUMS DIRECT SUBTOTAL - DIRECT TOTAL U.S.A. (10 45.020.049.76)</v>
          </cell>
          <cell r="D112">
            <v>47418</v>
          </cell>
        </row>
        <row r="113">
          <cell r="A113" t="str">
            <v>Crown Life Insurance Company (F150)PREMIUMS DIRECT SUBTOTAL - DIRECT TOTAL EUROPE (10 45.020.049.84)</v>
          </cell>
          <cell r="B113" t="str">
            <v>Crown Life Insurance Company (F150)</v>
          </cell>
          <cell r="C113" t="str">
            <v>PREMIUMS DIRECT SUBTOTAL - DIRECT TOTAL EUROPE (10 45.020.049.84)</v>
          </cell>
          <cell r="D113">
            <v>20566</v>
          </cell>
        </row>
        <row r="114">
          <cell r="A114" t="str">
            <v>Crown Life Insurance Company (F150)PREMIUMS REINSURANCE ASSUMED SUBTOTAL - ASSUMED U.S.A. NON-PARTICIPATING TOTAL NON-PAR (10 45.020.149.41)</v>
          </cell>
          <cell r="B114" t="str">
            <v>Crown Life Insurance Company (F150)</v>
          </cell>
          <cell r="C114" t="str">
            <v>PREMIUMS REINSURANCE ASSUMED SUBTOTAL - ASSUMED U.S.A. NON-PARTICIPATING TOTAL NON-PAR (10 45.020.149.41)</v>
          </cell>
          <cell r="D114">
            <v>279</v>
          </cell>
        </row>
        <row r="115">
          <cell r="A115" t="str">
            <v>Crown Life Insurance Company (F150)PREMIUMS REINSURANCE ASSUMED SUBTOTAL - ASSUMED TOTAL U.S.A. (10 45.020.149.76)</v>
          </cell>
          <cell r="B115" t="str">
            <v>Crown Life Insurance Company (F150)</v>
          </cell>
          <cell r="C115" t="str">
            <v>PREMIUMS REINSURANCE ASSUMED SUBTOTAL - ASSUMED TOTAL U.S.A. (10 45.020.149.76)</v>
          </cell>
          <cell r="D115">
            <v>279</v>
          </cell>
        </row>
        <row r="116">
          <cell r="A116" t="str">
            <v>Crown Life Insurance Company (F150)PREMIUMS REINSURANCE ASSUMED SUBTOTAL - ASSUMED TOTAL EUROPE (10 45.020.149.84)</v>
          </cell>
          <cell r="B116" t="str">
            <v>Crown Life Insurance Company (F150)</v>
          </cell>
          <cell r="C116" t="str">
            <v>PREMIUMS REINSURANCE ASSUMED SUBTOTAL - ASSUMED TOTAL EUROPE (10 45.020.149.84)</v>
          </cell>
          <cell r="D116">
            <v>5561</v>
          </cell>
        </row>
        <row r="117">
          <cell r="A117" t="str">
            <v>Crown Life Insurance Company (F150)PREMIUMS REINSURANCE CEDED SUBTOTAL - CEDED U.S.A. NON-PARTICIPATING ANNUITY INDIVIDUAL (10 45.020.249.11)</v>
          </cell>
          <cell r="B117" t="str">
            <v>Crown Life Insurance Company (F150)</v>
          </cell>
          <cell r="C117" t="str">
            <v>PREMIUMS REINSURANCE CEDED SUBTOTAL - CEDED U.S.A. NON-PARTICIPATING ANNUITY INDIVIDUAL (10 45.020.249.11)</v>
          </cell>
          <cell r="D117">
            <v>13</v>
          </cell>
        </row>
        <row r="118">
          <cell r="A118" t="str">
            <v>Crown Life Insurance Company (F150)PREMIUMS REINSURANCE CEDED SUBTOTAL - CEDED U.S.A. NON-PARTICIPATING TOTAL NON-PAR (10 45.020.249.41)</v>
          </cell>
          <cell r="B118" t="str">
            <v>Crown Life Insurance Company (F150)</v>
          </cell>
          <cell r="C118" t="str">
            <v>PREMIUMS REINSURANCE CEDED SUBTOTAL - CEDED U.S.A. NON-PARTICIPATING TOTAL NON-PAR (10 45.020.249.41)</v>
          </cell>
          <cell r="D118">
            <v>18559</v>
          </cell>
        </row>
        <row r="119">
          <cell r="A119" t="str">
            <v>Crown Life Insurance Company (F150)PREMIUMS REINSURANCE CEDED SUBTOTAL - CEDED U.S.A. TOTAL PAR (10 45.020.249.51)</v>
          </cell>
          <cell r="B119" t="str">
            <v>Crown Life Insurance Company (F150)</v>
          </cell>
          <cell r="C119" t="str">
            <v>PREMIUMS REINSURANCE CEDED SUBTOTAL - CEDED U.S.A. TOTAL PAR (10 45.020.249.51)</v>
          </cell>
          <cell r="D119">
            <v>21846</v>
          </cell>
        </row>
        <row r="120">
          <cell r="A120" t="str">
            <v>Crown Life Insurance Company (F150)PREMIUMS REINSURANCE CEDED SUBTOTAL - CEDED TOTAL U.S.A. (10 45.020.249.76)</v>
          </cell>
          <cell r="B120" t="str">
            <v>Crown Life Insurance Company (F150)</v>
          </cell>
          <cell r="C120" t="str">
            <v>PREMIUMS REINSURANCE CEDED SUBTOTAL - CEDED TOTAL U.S.A. (10 45.020.249.76)</v>
          </cell>
          <cell r="D120">
            <v>40405</v>
          </cell>
        </row>
        <row r="121">
          <cell r="A121" t="str">
            <v>Crown Life Insurance Company (F150)PREMIUMS REINSURANCE CEDED SUBTOTAL - CEDED TOTAL EUROPE (10 45.020.249.84)</v>
          </cell>
          <cell r="B121" t="str">
            <v>Crown Life Insurance Company (F150)</v>
          </cell>
          <cell r="C121" t="str">
            <v>PREMIUMS REINSURANCE CEDED SUBTOTAL - CEDED TOTAL EUROPE (10 45.020.249.84)</v>
          </cell>
          <cell r="D121">
            <v>20736</v>
          </cell>
        </row>
        <row r="122">
          <cell r="A122" t="str">
            <v>CUMIS Life Insurance Company (F155)PREMIUMS DIRECT SUBTOTAL - DIRECT NON-PARTICIPATING ANNUITY INDIVIDUAL (10 45.010.049.11)</v>
          </cell>
          <cell r="B122" t="str">
            <v>CUMIS Life Insurance Company (F155)</v>
          </cell>
          <cell r="C122" t="str">
            <v>PREMIUMS DIRECT SUBTOTAL - DIRECT NON-PARTICIPATING ANNUITY INDIVIDUAL (10 45.010.049.11)</v>
          </cell>
          <cell r="D122">
            <v>361</v>
          </cell>
        </row>
        <row r="123">
          <cell r="A123" t="str">
            <v>CUMIS Life Insurance Company (F155)PREMIUMS DIRECT SUBTOTAL - DIRECT NON-PARTICIPATING ANNUITY GROUP (10 45.010.049.12)</v>
          </cell>
          <cell r="B123" t="str">
            <v>CUMIS Life Insurance Company (F155)</v>
          </cell>
          <cell r="C123" t="str">
            <v>PREMIUMS DIRECT SUBTOTAL - DIRECT NON-PARTICIPATING ANNUITY GROUP (10 45.010.049.12)</v>
          </cell>
          <cell r="D123">
            <v>361</v>
          </cell>
        </row>
        <row r="124">
          <cell r="A124" t="str">
            <v>CUMIS Life Insurance Company (F155)PREMIUMS DIRECT SUBTOTAL - DIRECT NON-PARTICIPATING TOTAL NON-PAR (10 45.010.049.41)</v>
          </cell>
          <cell r="B124" t="str">
            <v>CUMIS Life Insurance Company (F155)</v>
          </cell>
          <cell r="C124" t="str">
            <v>PREMIUMS DIRECT SUBTOTAL - DIRECT NON-PARTICIPATING TOTAL NON-PAR (10 45.010.049.41)</v>
          </cell>
          <cell r="D124">
            <v>250312</v>
          </cell>
        </row>
        <row r="125">
          <cell r="A125" t="str">
            <v>CUMIS Life Insurance Company (F155)PREMIUMS DIRECT SUBTOTAL - DIRECT TOTAL PAR (10 45.010.049.51)</v>
          </cell>
          <cell r="B125" t="str">
            <v>CUMIS Life Insurance Company (F155)</v>
          </cell>
          <cell r="C125" t="str">
            <v>PREMIUMS DIRECT SUBTOTAL - DIRECT TOTAL PAR (10 45.010.049.51)</v>
          </cell>
          <cell r="D125">
            <v>3243</v>
          </cell>
        </row>
        <row r="126">
          <cell r="A126" t="str">
            <v>CUMIS Life Insurance Company (F155)PREMIUMS REINSURANCE ASSUMED SUBTOTAL - ASSUMED NON-PARTICIPATING TOTAL NON-PAR (10 45.010.149.41)</v>
          </cell>
          <cell r="B126" t="str">
            <v>CUMIS Life Insurance Company (F155)</v>
          </cell>
          <cell r="C126" t="str">
            <v>PREMIUMS REINSURANCE ASSUMED SUBTOTAL - ASSUMED NON-PARTICIPATING TOTAL NON-PAR (10 45.010.149.41)</v>
          </cell>
          <cell r="D126">
            <v>14899</v>
          </cell>
        </row>
        <row r="127">
          <cell r="A127" t="str">
            <v>CUMIS Life Insurance Company (F155)PREMIUMS REINSURANCE CEDED SUBTOTAL - CEDED NON-PARTICIPATING ANNUITY INDIVIDUAL (10 45.010.249.11)</v>
          </cell>
          <cell r="B127" t="str">
            <v>CUMIS Life Insurance Company (F155)</v>
          </cell>
          <cell r="C127" t="str">
            <v>PREMIUMS REINSURANCE CEDED SUBTOTAL - CEDED NON-PARTICIPATING ANNUITY INDIVIDUAL (10 45.010.249.11)</v>
          </cell>
          <cell r="D127">
            <v>361</v>
          </cell>
        </row>
        <row r="128">
          <cell r="A128" t="str">
            <v>CUMIS Life Insurance Company (F155)PREMIUMS REINSURANCE CEDED SUBTOTAL - CEDED NON-PARTICIPATING ANNUITY GROUP (10 45.010.249.12)</v>
          </cell>
          <cell r="B128" t="str">
            <v>CUMIS Life Insurance Company (F155)</v>
          </cell>
          <cell r="C128" t="str">
            <v>PREMIUMS REINSURANCE CEDED SUBTOTAL - CEDED NON-PARTICIPATING ANNUITY GROUP (10 45.010.249.12)</v>
          </cell>
          <cell r="D128">
            <v>361</v>
          </cell>
        </row>
        <row r="129">
          <cell r="A129" t="str">
            <v>CUMIS Life Insurance Company (F155)PREMIUMS REINSURANCE CEDED SUBTOTAL - CEDED NON-PARTICIPATING TOTAL NON-PAR (10 45.010.249.41)</v>
          </cell>
          <cell r="B129" t="str">
            <v>CUMIS Life Insurance Company (F155)</v>
          </cell>
          <cell r="C129" t="str">
            <v>PREMIUMS REINSURANCE CEDED SUBTOTAL - CEDED NON-PARTICIPATING TOTAL NON-PAR (10 45.010.249.41)</v>
          </cell>
          <cell r="D129">
            <v>11598</v>
          </cell>
        </row>
        <row r="130">
          <cell r="A130" t="str">
            <v>CUMIS Life Insurance Company (F155)PREMIUMS REINSURANCE CEDED SUBTOTAL - CEDED TOTAL PAR (10 45.010.249.51)</v>
          </cell>
          <cell r="B130" t="str">
            <v>CUMIS Life Insurance Company (F155)</v>
          </cell>
          <cell r="C130" t="str">
            <v>PREMIUMS REINSURANCE CEDED SUBTOTAL - CEDED TOTAL PAR (10 45.010.249.51)</v>
          </cell>
          <cell r="D130">
            <v>13</v>
          </cell>
        </row>
        <row r="131">
          <cell r="A131" t="str">
            <v>Empire Life Insurance Company (The) (F173)PREMIUMS DIRECT SUBTOTAL - DIRECT NON-PARTICIPATING ANNUITY INDIVIDUAL (10 45.010.049.11)</v>
          </cell>
          <cell r="B131" t="str">
            <v>Empire Life Insurance Company (The) (F173)</v>
          </cell>
          <cell r="C131" t="str">
            <v>PREMIUMS DIRECT SUBTOTAL - DIRECT NON-PARTICIPATING ANNUITY INDIVIDUAL (10 45.010.049.11)</v>
          </cell>
          <cell r="D131">
            <v>132681</v>
          </cell>
        </row>
        <row r="132">
          <cell r="A132" t="str">
            <v>Empire Life Insurance Company (The) (F173)PREMIUMS DIRECT SUBTOTAL - DIRECT NON-PARTICIPATING ANNUITY GROUP (10 45.010.049.12)</v>
          </cell>
          <cell r="B132" t="str">
            <v>Empire Life Insurance Company (The) (F173)</v>
          </cell>
          <cell r="C132" t="str">
            <v>PREMIUMS DIRECT SUBTOTAL - DIRECT NON-PARTICIPATING ANNUITY GROUP (10 45.010.049.12)</v>
          </cell>
          <cell r="D132">
            <v>8765</v>
          </cell>
        </row>
        <row r="133">
          <cell r="A133" t="str">
            <v>Empire Life Insurance Company (The) (F173)PREMIUMS DIRECT SUBTOTAL - DIRECT NON-PARTICIPATING TOTAL NON-PAR (10 45.010.049.41)</v>
          </cell>
          <cell r="B133" t="str">
            <v>Empire Life Insurance Company (The) (F173)</v>
          </cell>
          <cell r="C133" t="str">
            <v>PREMIUMS DIRECT SUBTOTAL - DIRECT NON-PARTICIPATING TOTAL NON-PAR (10 45.010.049.41)</v>
          </cell>
          <cell r="D133">
            <v>796841</v>
          </cell>
        </row>
        <row r="134">
          <cell r="A134" t="str">
            <v>Empire Life Insurance Company (The) (F173)PREMIUMS DIRECT SUBTOTAL - DIRECT TOTAL PAR (10 45.010.049.51)</v>
          </cell>
          <cell r="B134" t="str">
            <v>Empire Life Insurance Company (The) (F173)</v>
          </cell>
          <cell r="C134" t="str">
            <v>PREMIUMS DIRECT SUBTOTAL - DIRECT TOTAL PAR (10 45.010.049.51)</v>
          </cell>
          <cell r="D134">
            <v>41537</v>
          </cell>
        </row>
        <row r="135">
          <cell r="A135" t="str">
            <v>Empire Life Insurance Company (The) (F173)PREMIUMS REINSURANCE ASSUMED SUBTOTAL - ASSUMED NON-PARTICIPATING TOTAL NON-PAR (10 45.010.149.41)</v>
          </cell>
          <cell r="B135" t="str">
            <v>Empire Life Insurance Company (The) (F173)</v>
          </cell>
          <cell r="C135" t="str">
            <v>PREMIUMS REINSURANCE ASSUMED SUBTOTAL - ASSUMED NON-PARTICIPATING TOTAL NON-PAR (10 45.010.149.41)</v>
          </cell>
          <cell r="D135">
            <v>44</v>
          </cell>
        </row>
        <row r="136">
          <cell r="A136" t="str">
            <v>Empire Life Insurance Company (The) (F173)PREMIUMS REINSURANCE CEDED SUBTOTAL - CEDED NON-PARTICIPATING TOTAL NON-PAR (10 45.010.249.41)</v>
          </cell>
          <cell r="B136" t="str">
            <v>Empire Life Insurance Company (The) (F173)</v>
          </cell>
          <cell r="C136" t="str">
            <v>PREMIUMS REINSURANCE CEDED SUBTOTAL - CEDED NON-PARTICIPATING TOTAL NON-PAR (10 45.010.249.41)</v>
          </cell>
          <cell r="D136">
            <v>79172</v>
          </cell>
        </row>
        <row r="137">
          <cell r="A137" t="str">
            <v>Empire Life Insurance Company (The) (F173)PREMIUMS REINSURANCE CEDED SUBTOTAL - CEDED TOTAL PAR (10 45.010.249.51)</v>
          </cell>
          <cell r="B137" t="str">
            <v>Empire Life Insurance Company (The) (F173)</v>
          </cell>
          <cell r="C137" t="str">
            <v>PREMIUMS REINSURANCE CEDED SUBTOTAL - CEDED TOTAL PAR (10 45.010.249.51)</v>
          </cell>
          <cell r="D137">
            <v>796</v>
          </cell>
        </row>
        <row r="138">
          <cell r="A138" t="str">
            <v>Equitable Life Insurance Company of Canada (The) (F180)PREMIUMS DIRECT SUBTOTAL - DIRECT NON-PARTICIPATING ANNUITY INDIVIDUAL (10 45.010.049.11)</v>
          </cell>
          <cell r="B138" t="str">
            <v>Equitable Life Insurance Company of Canada (The) (F180)</v>
          </cell>
          <cell r="C138" t="str">
            <v>PREMIUMS DIRECT SUBTOTAL - DIRECT NON-PARTICIPATING ANNUITY INDIVIDUAL (10 45.010.049.11)</v>
          </cell>
          <cell r="D138">
            <v>70332</v>
          </cell>
        </row>
        <row r="139">
          <cell r="A139" t="str">
            <v>Equitable Life Insurance Company of Canada (The) (F180)PREMIUMS DIRECT SUBTOTAL - DIRECT NON-PARTICIPATING ANNUITY GROUP (10 45.010.049.12)</v>
          </cell>
          <cell r="B139" t="str">
            <v>Equitable Life Insurance Company of Canada (The) (F180)</v>
          </cell>
          <cell r="C139" t="str">
            <v>PREMIUMS DIRECT SUBTOTAL - DIRECT NON-PARTICIPATING ANNUITY GROUP (10 45.010.049.12)</v>
          </cell>
          <cell r="D139">
            <v>1730</v>
          </cell>
        </row>
        <row r="140">
          <cell r="A140" t="str">
            <v>Equitable Life Insurance Company of Canada (The) (F180)PREMIUMS DIRECT SUBTOTAL - DIRECT NON-PARTICIPATING TOTAL NON-PAR (10 45.010.049.41)</v>
          </cell>
          <cell r="B140" t="str">
            <v>Equitable Life Insurance Company of Canada (The) (F180)</v>
          </cell>
          <cell r="C140" t="str">
            <v>PREMIUMS DIRECT SUBTOTAL - DIRECT NON-PARTICIPATING TOTAL NON-PAR (10 45.010.049.41)</v>
          </cell>
          <cell r="D140">
            <v>402169</v>
          </cell>
        </row>
        <row r="141">
          <cell r="A141" t="str">
            <v>Equitable Life Insurance Company of Canada (The) (F180)PREMIUMS DIRECT SUBTOTAL - DIRECT TOTAL PAR (10 45.010.049.51)</v>
          </cell>
          <cell r="B141" t="str">
            <v>Equitable Life Insurance Company of Canada (The) (F180)</v>
          </cell>
          <cell r="C141" t="str">
            <v>PREMIUMS DIRECT SUBTOTAL - DIRECT TOTAL PAR (10 45.010.049.51)</v>
          </cell>
          <cell r="D141">
            <v>130309</v>
          </cell>
        </row>
        <row r="142">
          <cell r="A142" t="str">
            <v>Equitable Life Insurance Company of Canada (The) (F180)PREMIUMS REINSURANCE CEDED SUBTOTAL - CEDED NON-PARTICIPATING TOTAL NON-PAR (10 45.010.249.41)</v>
          </cell>
          <cell r="B142" t="str">
            <v>Equitable Life Insurance Company of Canada (The) (F180)</v>
          </cell>
          <cell r="C142" t="str">
            <v>PREMIUMS REINSURANCE CEDED SUBTOTAL - CEDED NON-PARTICIPATING TOTAL NON-PAR (10 45.010.249.41)</v>
          </cell>
          <cell r="D142">
            <v>90597</v>
          </cell>
        </row>
        <row r="143">
          <cell r="A143" t="str">
            <v>Equitable Life Insurance Company of Canada (The) (F180)PREMIUMS REINSURANCE CEDED SUBTOTAL - CEDED TOTAL PAR (10 45.010.249.51)</v>
          </cell>
          <cell r="B143" t="str">
            <v>Equitable Life Insurance Company of Canada (The) (F180)</v>
          </cell>
          <cell r="C143" t="str">
            <v>PREMIUMS REINSURANCE CEDED SUBTOTAL - CEDED TOTAL PAR (10 45.010.249.51)</v>
          </cell>
          <cell r="D143">
            <v>19558</v>
          </cell>
        </row>
        <row r="144">
          <cell r="A144" t="str">
            <v>Equitable Life Insurance Company of Canada (The) (F180)PREMIUMS DIRECT SUBTOTAL - DIRECT TOTAL ASIA/OTHER (10 45.020.049.89)</v>
          </cell>
          <cell r="B144" t="str">
            <v>Equitable Life Insurance Company of Canada (The) (F180)</v>
          </cell>
          <cell r="C144" t="str">
            <v>PREMIUMS DIRECT SUBTOTAL - DIRECT TOTAL ASIA/OTHER (10 45.020.049.89)</v>
          </cell>
          <cell r="D144">
            <v>1141</v>
          </cell>
        </row>
        <row r="145">
          <cell r="A145" t="str">
            <v>Equitable Life Insurance Company of Canada (The) (F180)PREMIUMS REINSURANCE CEDED SUBTOTAL - CEDED TOTAL ASIA/OTHER (10 45.020.249.89)</v>
          </cell>
          <cell r="B145" t="str">
            <v>Equitable Life Insurance Company of Canada (The) (F180)</v>
          </cell>
          <cell r="C145" t="str">
            <v>PREMIUMS REINSURANCE CEDED SUBTOTAL - CEDED TOTAL ASIA/OTHER (10 45.020.249.89)</v>
          </cell>
          <cell r="D145">
            <v>115</v>
          </cell>
        </row>
        <row r="146">
          <cell r="A146" t="str">
            <v>FaithLife Financial (J090)PREMIUMS DIRECT SUBTOTAL - DIRECT TOTAL PAR (10 45.010.049.51)</v>
          </cell>
          <cell r="B146" t="str">
            <v>FaithLife Financial (J090)</v>
          </cell>
          <cell r="C146" t="str">
            <v>PREMIUMS DIRECT SUBTOTAL - DIRECT TOTAL PAR (10 45.010.049.51)</v>
          </cell>
          <cell r="D146">
            <v>27326</v>
          </cell>
        </row>
        <row r="147">
          <cell r="A147" t="str">
            <v>FaithLife Financial (J090)PREMIUMS REINSURANCE CEDED SUBTOTAL - CEDED TOTAL PAR (10 45.010.249.51)</v>
          </cell>
          <cell r="B147" t="str">
            <v>FaithLife Financial (J090)</v>
          </cell>
          <cell r="C147" t="str">
            <v>PREMIUMS REINSURANCE CEDED SUBTOTAL - CEDED TOTAL PAR (10 45.010.249.51)</v>
          </cell>
          <cell r="D147">
            <v>1662</v>
          </cell>
        </row>
        <row r="148">
          <cell r="A148" t="str">
            <v>Foresters Life Insurance Company (F385)PREMIUMS DIRECT SUBTOTAL - DIRECT NON-PARTICIPATING ANNUITY INDIVIDUAL (10 45.010.049.11)</v>
          </cell>
          <cell r="B148" t="str">
            <v>Foresters Life Insurance Company (F385)</v>
          </cell>
          <cell r="C148" t="str">
            <v>PREMIUMS DIRECT SUBTOTAL - DIRECT NON-PARTICIPATING ANNUITY INDIVIDUAL (10 45.010.049.11)</v>
          </cell>
          <cell r="D148">
            <v>5</v>
          </cell>
        </row>
        <row r="149">
          <cell r="A149" t="str">
            <v>Foresters Life Insurance Company (F385)PREMIUMS DIRECT SUBTOTAL - DIRECT NON-PARTICIPATING ANNUITY GROUP (10 45.010.049.12)</v>
          </cell>
          <cell r="B149" t="str">
            <v>Foresters Life Insurance Company (F385)</v>
          </cell>
          <cell r="C149" t="str">
            <v>PREMIUMS DIRECT SUBTOTAL - DIRECT NON-PARTICIPATING ANNUITY GROUP (10 45.010.049.12)</v>
          </cell>
          <cell r="D149">
            <v>55039</v>
          </cell>
        </row>
        <row r="150">
          <cell r="A150" t="str">
            <v>Foresters Life Insurance Company (F385)PREMIUMS DIRECT SUBTOTAL - DIRECT NON-PARTICIPATING TOTAL NON-PAR (10 45.010.049.41)</v>
          </cell>
          <cell r="B150" t="str">
            <v>Foresters Life Insurance Company (F385)</v>
          </cell>
          <cell r="C150" t="str">
            <v>PREMIUMS DIRECT SUBTOTAL - DIRECT NON-PARTICIPATING TOTAL NON-PAR (10 45.010.049.41)</v>
          </cell>
          <cell r="D150">
            <v>140181</v>
          </cell>
        </row>
        <row r="151">
          <cell r="A151" t="str">
            <v>Foresters Life Insurance Company (F385)PREMIUMS DIRECT SUBTOTAL - DIRECT TOTAL PAR (10 45.010.049.51)</v>
          </cell>
          <cell r="B151" t="str">
            <v>Foresters Life Insurance Company (F385)</v>
          </cell>
          <cell r="C151" t="str">
            <v>PREMIUMS DIRECT SUBTOTAL - DIRECT TOTAL PAR (10 45.010.049.51)</v>
          </cell>
          <cell r="D151">
            <v>2897</v>
          </cell>
        </row>
        <row r="152">
          <cell r="A152" t="str">
            <v>Foresters Life Insurance Company (F385)PREMIUMS REINSURANCE ASSUMED SUBTOTAL - ASSUMED TOTAL PAR (10 45.010.149.51)</v>
          </cell>
          <cell r="B152" t="str">
            <v>Foresters Life Insurance Company (F385)</v>
          </cell>
          <cell r="C152" t="str">
            <v>PREMIUMS REINSURANCE ASSUMED SUBTOTAL - ASSUMED TOTAL PAR (10 45.010.149.51)</v>
          </cell>
          <cell r="D152">
            <v>8</v>
          </cell>
        </row>
        <row r="153">
          <cell r="A153" t="str">
            <v>Foresters Life Insurance Company (F385)PREMIUMS REINSURANCE CEDED SUBTOTAL - CEDED NON-PARTICIPATING ANNUITY GROUP (10 45.010.249.12)</v>
          </cell>
          <cell r="B153" t="str">
            <v>Foresters Life Insurance Company (F385)</v>
          </cell>
          <cell r="C153" t="str">
            <v>PREMIUMS REINSURANCE CEDED SUBTOTAL - CEDED NON-PARTICIPATING ANNUITY GROUP (10 45.010.249.12)</v>
          </cell>
          <cell r="D153">
            <v>-5544</v>
          </cell>
        </row>
        <row r="154">
          <cell r="A154" t="str">
            <v>Foresters Life Insurance Company (F385)PREMIUMS REINSURANCE CEDED SUBTOTAL - CEDED NON-PARTICIPATING TOTAL NON-PAR (10 45.010.249.41)</v>
          </cell>
          <cell r="B154" t="str">
            <v>Foresters Life Insurance Company (F385)</v>
          </cell>
          <cell r="C154" t="str">
            <v>PREMIUMS REINSURANCE CEDED SUBTOTAL - CEDED NON-PARTICIPATING TOTAL NON-PAR (10 45.010.249.41)</v>
          </cell>
          <cell r="D154">
            <v>27520</v>
          </cell>
        </row>
        <row r="155">
          <cell r="A155" t="str">
            <v>Foresters Life Insurance Company (F385)PREMIUMS REINSURANCE CEDED SUBTOTAL - CEDED TOTAL PAR (10 45.010.249.51)</v>
          </cell>
          <cell r="B155" t="str">
            <v>Foresters Life Insurance Company (F385)</v>
          </cell>
          <cell r="C155" t="str">
            <v>PREMIUMS REINSURANCE CEDED SUBTOTAL - CEDED TOTAL PAR (10 45.010.249.51)</v>
          </cell>
          <cell r="D155">
            <v>499</v>
          </cell>
        </row>
        <row r="156">
          <cell r="A156" t="str">
            <v>Grand Orange Lodge of British America (The) (J070)PREMIUMS DIRECT SUBTOTAL - DIRECT NON-PARTICIPATING ANNUITY INDIVIDUAL (10 45.010.049.11)</v>
          </cell>
          <cell r="B156" t="str">
            <v>Grand Orange Lodge of British America (The) (J070)</v>
          </cell>
          <cell r="C156" t="str">
            <v>PREMIUMS DIRECT SUBTOTAL - DIRECT NON-PARTICIPATING ANNUITY INDIVIDUAL (10 45.010.049.11)</v>
          </cell>
          <cell r="D156">
            <v>42</v>
          </cell>
        </row>
        <row r="157">
          <cell r="A157" t="str">
            <v>Grand Orange Lodge of British America (The) (J070)PREMIUMS DIRECT SUBTOTAL - DIRECT NON-PARTICIPATING TOTAL NON-PAR (10 45.010.049.41)</v>
          </cell>
          <cell r="B157" t="str">
            <v>Grand Orange Lodge of British America (The) (J070)</v>
          </cell>
          <cell r="C157" t="str">
            <v>PREMIUMS DIRECT SUBTOTAL - DIRECT NON-PARTICIPATING TOTAL NON-PAR (10 45.010.049.41)</v>
          </cell>
          <cell r="D157">
            <v>2106</v>
          </cell>
        </row>
        <row r="158">
          <cell r="A158" t="str">
            <v>Grand Orange Lodge of British America (The) (J070)PREMIUMS REINSURANCE CEDED SUBTOTAL - CEDED NON-PARTICIPATING TOTAL NON-PAR (10 45.010.249.41)</v>
          </cell>
          <cell r="B158" t="str">
            <v>Grand Orange Lodge of British America (The) (J070)</v>
          </cell>
          <cell r="C158" t="str">
            <v>PREMIUMS REINSURANCE CEDED SUBTOTAL - CEDED NON-PARTICIPATING TOTAL NON-PAR (10 45.010.249.41)</v>
          </cell>
          <cell r="D158">
            <v>23</v>
          </cell>
        </row>
        <row r="159">
          <cell r="A159" t="str">
            <v>Great-West Life Assurance Company (The) (F210)PREMIUMS DIRECT SUBTOTAL - DIRECT NON-PARTICIPATING ANNUITY INDIVIDUAL (10 45.010.049.11)</v>
          </cell>
          <cell r="B159" t="str">
            <v>Great-West Life Assurance Company (The) (F210)</v>
          </cell>
          <cell r="C159" t="str">
            <v>PREMIUMS DIRECT SUBTOTAL - DIRECT NON-PARTICIPATING ANNUITY INDIVIDUAL (10 45.010.049.11)</v>
          </cell>
          <cell r="D159">
            <v>402571</v>
          </cell>
        </row>
        <row r="160">
          <cell r="A160" t="str">
            <v>Great-West Life Assurance Company (The) (F210)PREMIUMS DIRECT SUBTOTAL - DIRECT NON-PARTICIPATING ANNUITY GROUP (10 45.010.049.12)</v>
          </cell>
          <cell r="B160" t="str">
            <v>Great-West Life Assurance Company (The) (F210)</v>
          </cell>
          <cell r="C160" t="str">
            <v>PREMIUMS DIRECT SUBTOTAL - DIRECT NON-PARTICIPATING ANNUITY GROUP (10 45.010.049.12)</v>
          </cell>
          <cell r="D160">
            <v>689469</v>
          </cell>
        </row>
        <row r="161">
          <cell r="A161" t="str">
            <v>Great-West Life Assurance Company (The) (F210)PREMIUMS DIRECT SUBTOTAL - DIRECT NON-PARTICIPATING TOTAL NON-PAR (10 45.010.049.41)</v>
          </cell>
          <cell r="B161" t="str">
            <v>Great-West Life Assurance Company (The) (F210)</v>
          </cell>
          <cell r="C161" t="str">
            <v>PREMIUMS DIRECT SUBTOTAL - DIRECT NON-PARTICIPATING TOTAL NON-PAR (10 45.010.049.41)</v>
          </cell>
          <cell r="D161">
            <v>8887560</v>
          </cell>
        </row>
        <row r="162">
          <cell r="A162" t="str">
            <v>Great-West Life Assurance Company (The) (F210)PREMIUMS DIRECT SUBTOTAL - DIRECT TOTAL PAR (10 45.010.049.51)</v>
          </cell>
          <cell r="B162" t="str">
            <v>Great-West Life Assurance Company (The) (F210)</v>
          </cell>
          <cell r="C162" t="str">
            <v>PREMIUMS DIRECT SUBTOTAL - DIRECT TOTAL PAR (10 45.010.049.51)</v>
          </cell>
          <cell r="D162">
            <v>2610283</v>
          </cell>
        </row>
        <row r="163">
          <cell r="A163" t="str">
            <v>Great-West Life Assurance Company (The) (F210)PREMIUMS REINSURANCE ASSUMED SUBTOTAL - ASSUMED NON-PARTICIPATING TOTAL NON-PAR (10 45.010.149.41)</v>
          </cell>
          <cell r="B163" t="str">
            <v>Great-West Life Assurance Company (The) (F210)</v>
          </cell>
          <cell r="C163" t="str">
            <v>PREMIUMS REINSURANCE ASSUMED SUBTOTAL - ASSUMED NON-PARTICIPATING TOTAL NON-PAR (10 45.010.149.41)</v>
          </cell>
          <cell r="D163">
            <v>46584</v>
          </cell>
        </row>
        <row r="164">
          <cell r="A164" t="str">
            <v>Great-West Life Assurance Company (The) (F210)PREMIUMS REINSURANCE ASSUMED SUBTOTAL - ASSUMED TOTAL PAR (10 45.010.149.51)</v>
          </cell>
          <cell r="B164" t="str">
            <v>Great-West Life Assurance Company (The) (F210)</v>
          </cell>
          <cell r="C164" t="str">
            <v>PREMIUMS REINSURANCE ASSUMED SUBTOTAL - ASSUMED TOTAL PAR (10 45.010.149.51)</v>
          </cell>
          <cell r="D164">
            <v>396</v>
          </cell>
        </row>
        <row r="165">
          <cell r="A165" t="str">
            <v>Great-West Life Assurance Company (The) (F210)PREMIUMS REINSURANCE CEDED SUBTOTAL - CEDED NON-PARTICIPATING ANNUITY GROUP (10 45.010.249.12)</v>
          </cell>
          <cell r="B165" t="str">
            <v>Great-West Life Assurance Company (The) (F210)</v>
          </cell>
          <cell r="C165" t="str">
            <v>PREMIUMS REINSURANCE CEDED SUBTOTAL - CEDED NON-PARTICIPATING ANNUITY GROUP (10 45.010.249.12)</v>
          </cell>
          <cell r="D165">
            <v>1003</v>
          </cell>
        </row>
        <row r="166">
          <cell r="A166" t="str">
            <v>Great-West Life Assurance Company (The) (F210)PREMIUMS REINSURANCE CEDED SUBTOTAL - CEDED NON-PARTICIPATING TOTAL NON-PAR (10 45.010.249.41)</v>
          </cell>
          <cell r="B166" t="str">
            <v>Great-West Life Assurance Company (The) (F210)</v>
          </cell>
          <cell r="C166" t="str">
            <v>PREMIUMS REINSURANCE CEDED SUBTOTAL - CEDED NON-PARTICIPATING TOTAL NON-PAR (10 45.010.249.41)</v>
          </cell>
          <cell r="D166">
            <v>2194354</v>
          </cell>
        </row>
        <row r="167">
          <cell r="A167" t="str">
            <v>Great-West Life Assurance Company (The) (F210)PREMIUMS REINSURANCE CEDED SUBTOTAL - CEDED TOTAL PAR (10 45.010.249.51)</v>
          </cell>
          <cell r="B167" t="str">
            <v>Great-West Life Assurance Company (The) (F210)</v>
          </cell>
          <cell r="C167" t="str">
            <v>PREMIUMS REINSURANCE CEDED SUBTOTAL - CEDED TOTAL PAR (10 45.010.249.51)</v>
          </cell>
          <cell r="D167">
            <v>64865</v>
          </cell>
        </row>
        <row r="168">
          <cell r="A168" t="str">
            <v>Great-West Life Assurance Company (The) (F210)PREMIUMS DIRECT SUBTOTAL - DIRECT U.S.A. NON-PARTICIPATING ANNUITY INDIVIDUAL (10 45.020.049.11)</v>
          </cell>
          <cell r="B168" t="str">
            <v>Great-West Life Assurance Company (The) (F210)</v>
          </cell>
          <cell r="C168" t="str">
            <v>PREMIUMS DIRECT SUBTOTAL - DIRECT U.S.A. NON-PARTICIPATING ANNUITY INDIVIDUAL (10 45.020.049.11)</v>
          </cell>
          <cell r="D168">
            <v>867</v>
          </cell>
        </row>
        <row r="169">
          <cell r="A169" t="str">
            <v>Great-West Life Assurance Company (The) (F210)PREMIUMS DIRECT SUBTOTAL - DIRECT U.S.A. NON-PARTICIPATING ANNUITY GROUP (10 45.020.049.12)</v>
          </cell>
          <cell r="B169" t="str">
            <v>Great-West Life Assurance Company (The) (F210)</v>
          </cell>
          <cell r="C169" t="str">
            <v>PREMIUMS DIRECT SUBTOTAL - DIRECT U.S.A. NON-PARTICIPATING ANNUITY GROUP (10 45.020.049.12)</v>
          </cell>
          <cell r="D169">
            <v>1313</v>
          </cell>
        </row>
        <row r="170">
          <cell r="A170" t="str">
            <v>Great-West Life Assurance Company (The) (F210)PREMIUMS DIRECT SUBTOTAL - DIRECT U.S.A. NON-PARTICIPATING TOTAL NON-PAR (10 45.020.049.41)</v>
          </cell>
          <cell r="B170" t="str">
            <v>Great-West Life Assurance Company (The) (F210)</v>
          </cell>
          <cell r="C170" t="str">
            <v>PREMIUMS DIRECT SUBTOTAL - DIRECT U.S.A. NON-PARTICIPATING TOTAL NON-PAR (10 45.020.049.41)</v>
          </cell>
          <cell r="D170">
            <v>77345</v>
          </cell>
        </row>
        <row r="171">
          <cell r="A171" t="str">
            <v>Great-West Life Assurance Company (The) (F210)PREMIUMS DIRECT SUBTOTAL - DIRECT U.S.A. TOTAL PAR (10 45.020.049.51)</v>
          </cell>
          <cell r="B171" t="str">
            <v>Great-West Life Assurance Company (The) (F210)</v>
          </cell>
          <cell r="C171" t="str">
            <v>PREMIUMS DIRECT SUBTOTAL - DIRECT U.S.A. TOTAL PAR (10 45.020.049.51)</v>
          </cell>
          <cell r="D171">
            <v>79105</v>
          </cell>
        </row>
        <row r="172">
          <cell r="A172" t="str">
            <v>Great-West Life Assurance Company (The) (F210)PREMIUMS DIRECT SUBTOTAL - DIRECT TOTAL U.S.A. (10 45.020.049.76)</v>
          </cell>
          <cell r="B172" t="str">
            <v>Great-West Life Assurance Company (The) (F210)</v>
          </cell>
          <cell r="C172" t="str">
            <v>PREMIUMS DIRECT SUBTOTAL - DIRECT TOTAL U.S.A. (10 45.020.049.76)</v>
          </cell>
          <cell r="D172">
            <v>156450</v>
          </cell>
        </row>
        <row r="173">
          <cell r="A173" t="str">
            <v>Great-West Life Assurance Company (The) (F210)PREMIUMS DIRECT SUBTOTAL - DIRECT TOTAL EUROPE (10 45.020.049.84)</v>
          </cell>
          <cell r="B173" t="str">
            <v>Great-West Life Assurance Company (The) (F210)</v>
          </cell>
          <cell r="C173" t="str">
            <v>PREMIUMS DIRECT SUBTOTAL - DIRECT TOTAL EUROPE (10 45.020.049.84)</v>
          </cell>
          <cell r="D173">
            <v>932025</v>
          </cell>
        </row>
        <row r="174">
          <cell r="A174" t="str">
            <v>Great-West Life Assurance Company (The) (F210)PREMIUMS REINSURANCE ASSUMED SUBTOTAL - ASSUMED U.S.A. NON-PARTICIPATING TOTAL NON-PAR (10 45.020.149.41)</v>
          </cell>
          <cell r="B174" t="str">
            <v>Great-West Life Assurance Company (The) (F210)</v>
          </cell>
          <cell r="C174" t="str">
            <v>PREMIUMS REINSURANCE ASSUMED SUBTOTAL - ASSUMED U.S.A. NON-PARTICIPATING TOTAL NON-PAR (10 45.020.149.41)</v>
          </cell>
          <cell r="D174">
            <v>6258</v>
          </cell>
        </row>
        <row r="175">
          <cell r="A175" t="str">
            <v>Great-West Life Assurance Company (The) (F210)PREMIUMS REINSURANCE ASSUMED SUBTOTAL - ASSUMED U.S.A. TOTAL PAR (10 45.020.149.51)</v>
          </cell>
          <cell r="B175" t="str">
            <v>Great-West Life Assurance Company (The) (F210)</v>
          </cell>
          <cell r="C175" t="str">
            <v>PREMIUMS REINSURANCE ASSUMED SUBTOTAL - ASSUMED U.S.A. TOTAL PAR (10 45.020.149.51)</v>
          </cell>
          <cell r="D175">
            <v>3653</v>
          </cell>
        </row>
        <row r="176">
          <cell r="A176" t="str">
            <v>Great-West Life Assurance Company (The) (F210)PREMIUMS REINSURANCE ASSUMED SUBTOTAL - ASSUMED TOTAL U.S.A. (10 45.020.149.76)</v>
          </cell>
          <cell r="B176" t="str">
            <v>Great-West Life Assurance Company (The) (F210)</v>
          </cell>
          <cell r="C176" t="str">
            <v>PREMIUMS REINSURANCE ASSUMED SUBTOTAL - ASSUMED TOTAL U.S.A. (10 45.020.149.76)</v>
          </cell>
          <cell r="D176">
            <v>9911</v>
          </cell>
        </row>
        <row r="177">
          <cell r="A177" t="str">
            <v>Great-West Life Assurance Company (The) (F210)PREMIUMS REINSURANCE ASSUMED SUBTOTAL - ASSUMED TOTAL EUROPE (10 45.020.149.84)</v>
          </cell>
          <cell r="B177" t="str">
            <v>Great-West Life Assurance Company (The) (F210)</v>
          </cell>
          <cell r="C177" t="str">
            <v>PREMIUMS REINSURANCE ASSUMED SUBTOTAL - ASSUMED TOTAL EUROPE (10 45.020.149.84)</v>
          </cell>
          <cell r="D177">
            <v>4337531</v>
          </cell>
        </row>
        <row r="178">
          <cell r="A178" t="str">
            <v>Great-West Life Assurance Company (The) (F210)PREMIUMS REINSURANCE CEDED SUBTOTAL - CEDED U.S.A. NON-PARTICIPATING ANNUITY INDIVIDUAL (10 45.020.249.11)</v>
          </cell>
          <cell r="B178" t="str">
            <v>Great-West Life Assurance Company (The) (F210)</v>
          </cell>
          <cell r="C178" t="str">
            <v>PREMIUMS REINSURANCE CEDED SUBTOTAL - CEDED U.S.A. NON-PARTICIPATING ANNUITY INDIVIDUAL (10 45.020.249.11)</v>
          </cell>
          <cell r="D178">
            <v>850</v>
          </cell>
        </row>
        <row r="179">
          <cell r="A179" t="str">
            <v>Great-West Life Assurance Company (The) (F210)PREMIUMS REINSURANCE CEDED SUBTOTAL - CEDED U.S.A. NON-PARTICIPATING ANNUITY GROUP (10 45.020.249.12)</v>
          </cell>
          <cell r="B179" t="str">
            <v>Great-West Life Assurance Company (The) (F210)</v>
          </cell>
          <cell r="C179" t="str">
            <v>PREMIUMS REINSURANCE CEDED SUBTOTAL - CEDED U.S.A. NON-PARTICIPATING ANNUITY GROUP (10 45.020.249.12)</v>
          </cell>
          <cell r="D179">
            <v>1313</v>
          </cell>
        </row>
        <row r="180">
          <cell r="A180" t="str">
            <v>Great-West Life Assurance Company (The) (F210)PREMIUMS REINSURANCE CEDED SUBTOTAL - CEDED U.S.A. NON-PARTICIPATING TOTAL NON-PAR (10 45.020.249.41)</v>
          </cell>
          <cell r="B180" t="str">
            <v>Great-West Life Assurance Company (The) (F210)</v>
          </cell>
          <cell r="C180" t="str">
            <v>PREMIUMS REINSURANCE CEDED SUBTOTAL - CEDED U.S.A. NON-PARTICIPATING TOTAL NON-PAR (10 45.020.249.41)</v>
          </cell>
          <cell r="D180">
            <v>28849</v>
          </cell>
        </row>
        <row r="181">
          <cell r="A181" t="str">
            <v>Great-West Life Assurance Company (The) (F210)PREMIUMS REINSURANCE CEDED SUBTOTAL - CEDED U.S.A. TOTAL PAR (10 45.020.249.51)</v>
          </cell>
          <cell r="B181" t="str">
            <v>Great-West Life Assurance Company (The) (F210)</v>
          </cell>
          <cell r="C181" t="str">
            <v>PREMIUMS REINSURANCE CEDED SUBTOTAL - CEDED U.S.A. TOTAL PAR (10 45.020.249.51)</v>
          </cell>
          <cell r="D181">
            <v>7862</v>
          </cell>
        </row>
        <row r="182">
          <cell r="A182" t="str">
            <v>Great-West Life Assurance Company (The) (F210)PREMIUMS REINSURANCE CEDED SUBTOTAL - CEDED TOTAL U.S.A. (10 45.020.249.76)</v>
          </cell>
          <cell r="B182" t="str">
            <v>Great-West Life Assurance Company (The) (F210)</v>
          </cell>
          <cell r="C182" t="str">
            <v>PREMIUMS REINSURANCE CEDED SUBTOTAL - CEDED TOTAL U.S.A. (10 45.020.249.76)</v>
          </cell>
          <cell r="D182">
            <v>36711</v>
          </cell>
        </row>
        <row r="183">
          <cell r="A183" t="str">
            <v>Great-West Life Assurance Company (The) (F210)PREMIUMS REINSURANCE CEDED SUBTOTAL - CEDED TOTAL EUROPE (10 45.020.249.84)</v>
          </cell>
          <cell r="B183" t="str">
            <v>Great-West Life Assurance Company (The) (F210)</v>
          </cell>
          <cell r="C183" t="str">
            <v>PREMIUMS REINSURANCE CEDED SUBTOTAL - CEDED TOTAL EUROPE (10 45.020.249.84)</v>
          </cell>
          <cell r="D183">
            <v>511403</v>
          </cell>
        </row>
        <row r="184">
          <cell r="A184" t="str">
            <v>Independent Order of Foresters (The) (J080)PREMIUMS DIRECT SUBTOTAL - DIRECT NON-PARTICIPATING ANNUITY INDIVIDUAL (10 45.010.049.11)</v>
          </cell>
          <cell r="B184" t="str">
            <v>Independent Order of Foresters (The) (J080)</v>
          </cell>
          <cell r="C184" t="str">
            <v>PREMIUMS DIRECT SUBTOTAL - DIRECT NON-PARTICIPATING ANNUITY INDIVIDUAL (10 45.010.049.11)</v>
          </cell>
          <cell r="D184">
            <v>5</v>
          </cell>
        </row>
        <row r="185">
          <cell r="A185" t="str">
            <v>Independent Order of Foresters (The) (J080)PREMIUMS DIRECT SUBTOTAL - DIRECT NON-PARTICIPATING ANNUITY GROUP (10 45.010.049.12)</v>
          </cell>
          <cell r="B185" t="str">
            <v>Independent Order of Foresters (The) (J080)</v>
          </cell>
          <cell r="C185" t="str">
            <v>PREMIUMS DIRECT SUBTOTAL - DIRECT NON-PARTICIPATING ANNUITY GROUP (10 45.010.049.12)</v>
          </cell>
          <cell r="D185">
            <v>55039</v>
          </cell>
        </row>
        <row r="186">
          <cell r="A186" t="str">
            <v>Independent Order of Foresters (The) (J080)PREMIUMS DIRECT SUBTOTAL - DIRECT NON-PARTICIPATING TOTAL NON-PAR (10 45.010.049.41)</v>
          </cell>
          <cell r="B186" t="str">
            <v>Independent Order of Foresters (The) (J080)</v>
          </cell>
          <cell r="C186" t="str">
            <v>PREMIUMS DIRECT SUBTOTAL - DIRECT NON-PARTICIPATING TOTAL NON-PAR (10 45.010.049.41)</v>
          </cell>
          <cell r="D186">
            <v>140181</v>
          </cell>
        </row>
        <row r="187">
          <cell r="A187" t="str">
            <v>Independent Order of Foresters (The) (J080)PREMIUMS DIRECT SUBTOTAL - DIRECT TOTAL PAR (10 45.010.049.51)</v>
          </cell>
          <cell r="B187" t="str">
            <v>Independent Order of Foresters (The) (J080)</v>
          </cell>
          <cell r="C187" t="str">
            <v>PREMIUMS DIRECT SUBTOTAL - DIRECT TOTAL PAR (10 45.010.049.51)</v>
          </cell>
          <cell r="D187">
            <v>29209</v>
          </cell>
        </row>
        <row r="188">
          <cell r="A188" t="str">
            <v>Independent Order of Foresters (The) (J080)PREMIUMS REINSURANCE ASSUMED SUBTOTAL - ASSUMED TOTAL PAR (10 45.010.149.51)</v>
          </cell>
          <cell r="B188" t="str">
            <v>Independent Order of Foresters (The) (J080)</v>
          </cell>
          <cell r="C188" t="str">
            <v>PREMIUMS REINSURANCE ASSUMED SUBTOTAL - ASSUMED TOTAL PAR (10 45.010.149.51)</v>
          </cell>
          <cell r="D188">
            <v>4075</v>
          </cell>
        </row>
        <row r="189">
          <cell r="A189" t="str">
            <v>Independent Order of Foresters (The) (J080)PREMIUMS REINSURANCE CEDED SUBTOTAL - CEDED NON-PARTICIPATING ANNUITY GROUP (10 45.010.249.12)</v>
          </cell>
          <cell r="B189" t="str">
            <v>Independent Order of Foresters (The) (J080)</v>
          </cell>
          <cell r="C189" t="str">
            <v>PREMIUMS REINSURANCE CEDED SUBTOTAL - CEDED NON-PARTICIPATING ANNUITY GROUP (10 45.010.249.12)</v>
          </cell>
          <cell r="D189">
            <v>-5544</v>
          </cell>
        </row>
        <row r="190">
          <cell r="A190" t="str">
            <v>Independent Order of Foresters (The) (J080)PREMIUMS REINSURANCE CEDED SUBTOTAL - CEDED NON-PARTICIPATING TOTAL NON-PAR (10 45.010.249.41)</v>
          </cell>
          <cell r="B190" t="str">
            <v>Independent Order of Foresters (The) (J080)</v>
          </cell>
          <cell r="C190" t="str">
            <v>PREMIUMS REINSURANCE CEDED SUBTOTAL - CEDED NON-PARTICIPATING TOTAL NON-PAR (10 45.010.249.41)</v>
          </cell>
          <cell r="D190">
            <v>27320</v>
          </cell>
        </row>
        <row r="191">
          <cell r="A191" t="str">
            <v>Independent Order of Foresters (The) (J080)PREMIUMS REINSURANCE CEDED SUBTOTAL - CEDED TOTAL PAR (10 45.010.249.51)</v>
          </cell>
          <cell r="B191" t="str">
            <v>Independent Order of Foresters (The) (J080)</v>
          </cell>
          <cell r="C191" t="str">
            <v>PREMIUMS REINSURANCE CEDED SUBTOTAL - CEDED TOTAL PAR (10 45.010.249.51)</v>
          </cell>
          <cell r="D191">
            <v>1069</v>
          </cell>
        </row>
        <row r="192">
          <cell r="A192" t="str">
            <v>Independent Order of Foresters (The) (J080)PREMIUMS DIRECT SUBTOTAL - DIRECT U.S.A. TOTAL PAR (10 45.020.049.51)</v>
          </cell>
          <cell r="B192" t="str">
            <v>Independent Order of Foresters (The) (J080)</v>
          </cell>
          <cell r="C192" t="str">
            <v>PREMIUMS DIRECT SUBTOTAL - DIRECT U.S.A. TOTAL PAR (10 45.020.049.51)</v>
          </cell>
          <cell r="D192">
            <v>331894</v>
          </cell>
        </row>
        <row r="193">
          <cell r="A193" t="str">
            <v>Independent Order of Foresters (The) (J080)PREMIUMS DIRECT SUBTOTAL - DIRECT TOTAL U.S.A. (10 45.020.049.76)</v>
          </cell>
          <cell r="B193" t="str">
            <v>Independent Order of Foresters (The) (J080)</v>
          </cell>
          <cell r="C193" t="str">
            <v>PREMIUMS DIRECT SUBTOTAL - DIRECT TOTAL U.S.A. (10 45.020.049.76)</v>
          </cell>
          <cell r="D193">
            <v>331894</v>
          </cell>
        </row>
        <row r="194">
          <cell r="A194" t="str">
            <v>Independent Order of Foresters (The) (J080)PREMIUMS DIRECT SUBTOTAL - DIRECT TOTAL EUROPE (10 45.020.049.84)</v>
          </cell>
          <cell r="B194" t="str">
            <v>Independent Order of Foresters (The) (J080)</v>
          </cell>
          <cell r="C194" t="str">
            <v>PREMIUMS DIRECT SUBTOTAL - DIRECT TOTAL EUROPE (10 45.020.049.84)</v>
          </cell>
          <cell r="D194">
            <v>22619</v>
          </cell>
        </row>
        <row r="195">
          <cell r="A195" t="str">
            <v>Independent Order of Foresters (The) (J080)PREMIUMS REINSURANCE CEDED SUBTOTAL - CEDED U.S.A. TOTAL PAR (10 45.020.249.51)</v>
          </cell>
          <cell r="B195" t="str">
            <v>Independent Order of Foresters (The) (J080)</v>
          </cell>
          <cell r="C195" t="str">
            <v>PREMIUMS REINSURANCE CEDED SUBTOTAL - CEDED U.S.A. TOTAL PAR (10 45.020.249.51)</v>
          </cell>
          <cell r="D195">
            <v>29723</v>
          </cell>
        </row>
        <row r="196">
          <cell r="A196" t="str">
            <v>Independent Order of Foresters (The) (J080)PREMIUMS REINSURANCE CEDED SUBTOTAL - CEDED TOTAL U.S.A. (10 45.020.249.76)</v>
          </cell>
          <cell r="B196" t="str">
            <v>Independent Order of Foresters (The) (J080)</v>
          </cell>
          <cell r="C196" t="str">
            <v>PREMIUMS REINSURANCE CEDED SUBTOTAL - CEDED TOTAL U.S.A. (10 45.020.249.76)</v>
          </cell>
          <cell r="D196">
            <v>29723</v>
          </cell>
        </row>
        <row r="197">
          <cell r="A197" t="str">
            <v>Independent Order of Foresters (The) (Life) (I006)PREMIUMS DIRECT SUBTOTAL - DIRECT NON-PARTICIPATING ANNUITY INDIVIDUAL (10 45.010.049.11)</v>
          </cell>
          <cell r="B197" t="str">
            <v>Independent Order of Foresters (The) (Life) (I006)</v>
          </cell>
          <cell r="C197" t="str">
            <v>PREMIUMS DIRECT SUBTOTAL - DIRECT NON-PARTICIPATING ANNUITY INDIVIDUAL (10 45.010.049.11)</v>
          </cell>
          <cell r="D197">
            <v>5</v>
          </cell>
        </row>
        <row r="198">
          <cell r="A198" t="str">
            <v>Independent Order of Foresters (The) (Life) (I006)PREMIUMS DIRECT SUBTOTAL - DIRECT NON-PARTICIPATING ANNUITY GROUP (10 45.010.049.12)</v>
          </cell>
          <cell r="B198" t="str">
            <v>Independent Order of Foresters (The) (Life) (I006)</v>
          </cell>
          <cell r="C198" t="str">
            <v>PREMIUMS DIRECT SUBTOTAL - DIRECT NON-PARTICIPATING ANNUITY GROUP (10 45.010.049.12)</v>
          </cell>
          <cell r="D198">
            <v>55039</v>
          </cell>
        </row>
        <row r="199">
          <cell r="A199" t="str">
            <v>Independent Order of Foresters (The) (Life) (I006)PREMIUMS DIRECT SUBTOTAL - DIRECT NON-PARTICIPATING TOTAL NON-PAR (10 45.010.049.41)</v>
          </cell>
          <cell r="B199" t="str">
            <v>Independent Order of Foresters (The) (Life) (I006)</v>
          </cell>
          <cell r="C199" t="str">
            <v>PREMIUMS DIRECT SUBTOTAL - DIRECT NON-PARTICIPATING TOTAL NON-PAR (10 45.010.049.41)</v>
          </cell>
          <cell r="D199">
            <v>140181</v>
          </cell>
        </row>
        <row r="200">
          <cell r="A200" t="str">
            <v>Independent Order of Foresters (The) (Life) (I006)PREMIUMS DIRECT SUBTOTAL - DIRECT TOTAL PAR (10 45.010.049.51)</v>
          </cell>
          <cell r="B200" t="str">
            <v>Independent Order of Foresters (The) (Life) (I006)</v>
          </cell>
          <cell r="C200" t="str">
            <v>PREMIUMS DIRECT SUBTOTAL - DIRECT TOTAL PAR (10 45.010.049.51)</v>
          </cell>
          <cell r="D200">
            <v>29209</v>
          </cell>
        </row>
        <row r="201">
          <cell r="A201" t="str">
            <v>Independent Order of Foresters (The) (Life) (I006)PREMIUMS REINSURANCE ASSUMED SUBTOTAL - ASSUMED TOTAL PAR (10 45.010.149.51)</v>
          </cell>
          <cell r="B201" t="str">
            <v>Independent Order of Foresters (The) (Life) (I006)</v>
          </cell>
          <cell r="C201" t="str">
            <v>PREMIUMS REINSURANCE ASSUMED SUBTOTAL - ASSUMED TOTAL PAR (10 45.010.149.51)</v>
          </cell>
          <cell r="D201">
            <v>4075</v>
          </cell>
        </row>
        <row r="202">
          <cell r="A202" t="str">
            <v>Independent Order of Foresters (The) (Life) (I006)PREMIUMS REINSURANCE CEDED SUBTOTAL - CEDED NON-PARTICIPATING ANNUITY GROUP (10 45.010.249.12)</v>
          </cell>
          <cell r="B202" t="str">
            <v>Independent Order of Foresters (The) (Life) (I006)</v>
          </cell>
          <cell r="C202" t="str">
            <v>PREMIUMS REINSURANCE CEDED SUBTOTAL - CEDED NON-PARTICIPATING ANNUITY GROUP (10 45.010.249.12)</v>
          </cell>
          <cell r="D202">
            <v>-5544</v>
          </cell>
        </row>
        <row r="203">
          <cell r="A203" t="str">
            <v>Independent Order of Foresters (The) (Life) (I006)PREMIUMS REINSURANCE CEDED SUBTOTAL - CEDED NON-PARTICIPATING TOTAL NON-PAR (10 45.010.249.41)</v>
          </cell>
          <cell r="B203" t="str">
            <v>Independent Order of Foresters (The) (Life) (I006)</v>
          </cell>
          <cell r="C203" t="str">
            <v>PREMIUMS REINSURANCE CEDED SUBTOTAL - CEDED NON-PARTICIPATING TOTAL NON-PAR (10 45.010.249.41)</v>
          </cell>
          <cell r="D203">
            <v>27320</v>
          </cell>
        </row>
        <row r="204">
          <cell r="A204" t="str">
            <v>Independent Order of Foresters (The) (Life) (I006)PREMIUMS REINSURANCE CEDED SUBTOTAL - CEDED TOTAL PAR (10 45.010.249.51)</v>
          </cell>
          <cell r="B204" t="str">
            <v>Independent Order of Foresters (The) (Life) (I006)</v>
          </cell>
          <cell r="C204" t="str">
            <v>PREMIUMS REINSURANCE CEDED SUBTOTAL - CEDED TOTAL PAR (10 45.010.249.51)</v>
          </cell>
          <cell r="D204">
            <v>1069</v>
          </cell>
        </row>
        <row r="205">
          <cell r="A205" t="str">
            <v>Independent Order of Foresters (The) (Life) (I006)PREMIUMS DIRECT SUBTOTAL - DIRECT U.S.A. TOTAL PAR (10 45.020.049.51)</v>
          </cell>
          <cell r="B205" t="str">
            <v>Independent Order of Foresters (The) (Life) (I006)</v>
          </cell>
          <cell r="C205" t="str">
            <v>PREMIUMS DIRECT SUBTOTAL - DIRECT U.S.A. TOTAL PAR (10 45.020.049.51)</v>
          </cell>
          <cell r="D205">
            <v>331894</v>
          </cell>
        </row>
        <row r="206">
          <cell r="A206" t="str">
            <v>Independent Order of Foresters (The) (Life) (I006)PREMIUMS DIRECT SUBTOTAL - DIRECT TOTAL U.S.A. (10 45.020.049.76)</v>
          </cell>
          <cell r="B206" t="str">
            <v>Independent Order of Foresters (The) (Life) (I006)</v>
          </cell>
          <cell r="C206" t="str">
            <v>PREMIUMS DIRECT SUBTOTAL - DIRECT TOTAL U.S.A. (10 45.020.049.76)</v>
          </cell>
          <cell r="D206">
            <v>331894</v>
          </cell>
        </row>
        <row r="207">
          <cell r="A207" t="str">
            <v>Independent Order of Foresters (The) (Life) (I006)PREMIUMS DIRECT SUBTOTAL - DIRECT TOTAL EUROPE (10 45.020.049.84)</v>
          </cell>
          <cell r="B207" t="str">
            <v>Independent Order of Foresters (The) (Life) (I006)</v>
          </cell>
          <cell r="C207" t="str">
            <v>PREMIUMS DIRECT SUBTOTAL - DIRECT TOTAL EUROPE (10 45.020.049.84)</v>
          </cell>
          <cell r="D207">
            <v>22619</v>
          </cell>
        </row>
        <row r="208">
          <cell r="A208" t="str">
            <v>Independent Order of Foresters (The) (Life) (I006)PREMIUMS REINSURANCE CEDED SUBTOTAL - CEDED U.S.A. TOTAL PAR (10 45.020.249.51)</v>
          </cell>
          <cell r="B208" t="str">
            <v>Independent Order of Foresters (The) (Life) (I006)</v>
          </cell>
          <cell r="C208" t="str">
            <v>PREMIUMS REINSURANCE CEDED SUBTOTAL - CEDED U.S.A. TOTAL PAR (10 45.020.249.51)</v>
          </cell>
          <cell r="D208">
            <v>29723</v>
          </cell>
        </row>
        <row r="209">
          <cell r="A209" t="str">
            <v>Independent Order of Foresters (The) (Life) (I006)PREMIUMS REINSURANCE CEDED SUBTOTAL - CEDED TOTAL U.S.A. (10 45.020.249.76)</v>
          </cell>
          <cell r="B209" t="str">
            <v>Independent Order of Foresters (The) (Life) (I006)</v>
          </cell>
          <cell r="C209" t="str">
            <v>PREMIUMS REINSURANCE CEDED SUBTOTAL - CEDED TOTAL U.S.A. (10 45.020.249.76)</v>
          </cell>
          <cell r="D209">
            <v>29723</v>
          </cell>
        </row>
        <row r="210">
          <cell r="A210" t="str">
            <v>Industrial Alliance Pacific Insurance and Financial Services Inc. (F330)PREMIUMS DIRECT SUBTOTAL - DIRECT NON-PARTICIPATING ANNUITY INDIVIDUAL (10 45.010.049.11)</v>
          </cell>
          <cell r="B210" t="str">
            <v>Industrial Alliance Pacific Insurance and Financial Services Inc. (F330)</v>
          </cell>
          <cell r="C210" t="str">
            <v>PREMIUMS DIRECT SUBTOTAL - DIRECT NON-PARTICIPATING ANNUITY INDIVIDUAL (10 45.010.049.11)</v>
          </cell>
          <cell r="D210">
            <v>71584</v>
          </cell>
        </row>
        <row r="211">
          <cell r="A211" t="str">
            <v>Industrial Alliance Pacific Insurance and Financial Services Inc. (F330)PREMIUMS DIRECT SUBTOTAL - DIRECT NON-PARTICIPATING ANNUITY GROUP (10 45.010.049.12)</v>
          </cell>
          <cell r="B211" t="str">
            <v>Industrial Alliance Pacific Insurance and Financial Services Inc. (F330)</v>
          </cell>
          <cell r="C211" t="str">
            <v>PREMIUMS DIRECT SUBTOTAL - DIRECT NON-PARTICIPATING ANNUITY GROUP (10 45.010.049.12)</v>
          </cell>
          <cell r="D211">
            <v>2525</v>
          </cell>
        </row>
        <row r="212">
          <cell r="A212" t="str">
            <v>Industrial Alliance Pacific Insurance and Financial Services Inc. (F330)PREMIUMS DIRECT SUBTOTAL - DIRECT NON-PARTICIPATING TOTAL NON-PAR (10 45.010.049.41)</v>
          </cell>
          <cell r="B212" t="str">
            <v>Industrial Alliance Pacific Insurance and Financial Services Inc. (F330)</v>
          </cell>
          <cell r="C212" t="str">
            <v>PREMIUMS DIRECT SUBTOTAL - DIRECT NON-PARTICIPATING TOTAL NON-PAR (10 45.010.049.41)</v>
          </cell>
          <cell r="D212">
            <v>674765</v>
          </cell>
        </row>
        <row r="213">
          <cell r="A213" t="str">
            <v>Industrial Alliance Pacific Insurance and Financial Services Inc. (F330)PREMIUMS DIRECT SUBTOTAL - DIRECT TOTAL PAR (10 45.010.049.51)</v>
          </cell>
          <cell r="B213" t="str">
            <v>Industrial Alliance Pacific Insurance and Financial Services Inc. (F330)</v>
          </cell>
          <cell r="C213" t="str">
            <v>PREMIUMS DIRECT SUBTOTAL - DIRECT TOTAL PAR (10 45.010.049.51)</v>
          </cell>
          <cell r="D213">
            <v>6034</v>
          </cell>
        </row>
        <row r="214">
          <cell r="A214" t="str">
            <v>Industrial Alliance Pacific Insurance and Financial Services Inc. (F330)PREMIUMS REINSURANCE CEDED SUBTOTAL - CEDED NON-PARTICIPATING ANNUITY INDIVIDUAL (10 45.010.249.11)</v>
          </cell>
          <cell r="B214" t="str">
            <v>Industrial Alliance Pacific Insurance and Financial Services Inc. (F330)</v>
          </cell>
          <cell r="C214" t="str">
            <v>PREMIUMS REINSURANCE CEDED SUBTOTAL - CEDED NON-PARTICIPATING ANNUITY INDIVIDUAL (10 45.010.249.11)</v>
          </cell>
          <cell r="D214">
            <v>13157</v>
          </cell>
        </row>
        <row r="215">
          <cell r="A215" t="str">
            <v>Industrial Alliance Pacific Insurance and Financial Services Inc. (F330)PREMIUMS REINSURANCE CEDED SUBTOTAL - CEDED NON-PARTICIPATING ANNUITY GROUP (10 45.010.249.12)</v>
          </cell>
          <cell r="B215" t="str">
            <v>Industrial Alliance Pacific Insurance and Financial Services Inc. (F330)</v>
          </cell>
          <cell r="C215" t="str">
            <v>PREMIUMS REINSURANCE CEDED SUBTOTAL - CEDED NON-PARTICIPATING ANNUITY GROUP (10 45.010.249.12)</v>
          </cell>
          <cell r="D215">
            <v>670</v>
          </cell>
        </row>
        <row r="216">
          <cell r="A216" t="str">
            <v>Industrial Alliance Pacific Insurance and Financial Services Inc. (F330)PREMIUMS REINSURANCE CEDED SUBTOTAL - CEDED NON-PARTICIPATING TOTAL NON-PAR (10 45.010.249.41)</v>
          </cell>
          <cell r="B216" t="str">
            <v>Industrial Alliance Pacific Insurance and Financial Services Inc. (F330)</v>
          </cell>
          <cell r="C216" t="str">
            <v>PREMIUMS REINSURANCE CEDED SUBTOTAL - CEDED NON-PARTICIPATING TOTAL NON-PAR (10 45.010.249.41)</v>
          </cell>
          <cell r="D216">
            <v>84165</v>
          </cell>
        </row>
        <row r="217">
          <cell r="A217" t="str">
            <v>Industrial Alliance Pacific Insurance and Financial Services Inc. (F330)PREMIUMS REINSURANCE CEDED SUBTOTAL - CEDED TOTAL PAR (10 45.010.249.51)</v>
          </cell>
          <cell r="B217" t="str">
            <v>Industrial Alliance Pacific Insurance and Financial Services Inc. (F330)</v>
          </cell>
          <cell r="C217" t="str">
            <v>PREMIUMS REINSURANCE CEDED SUBTOTAL - CEDED TOTAL PAR (10 45.010.249.51)</v>
          </cell>
          <cell r="D217">
            <v>567</v>
          </cell>
        </row>
        <row r="218">
          <cell r="A218" t="str">
            <v>Industrial Alliance Pacific Insurance and Financial Services Inc. (F330)PREMIUMS DIRECT SUBTOTAL - DIRECT U.S.A. NON-PARTICIPATING ANNUITY INDIVIDUAL (10 45.020.049.11)</v>
          </cell>
          <cell r="B218" t="str">
            <v>Industrial Alliance Pacific Insurance and Financial Services Inc. (F330)</v>
          </cell>
          <cell r="C218" t="str">
            <v>PREMIUMS DIRECT SUBTOTAL - DIRECT U.S.A. NON-PARTICIPATING ANNUITY INDIVIDUAL (10 45.020.049.11)</v>
          </cell>
          <cell r="D218">
            <v>78899</v>
          </cell>
        </row>
        <row r="219">
          <cell r="A219" t="str">
            <v>Industrial Alliance Pacific Insurance and Financial Services Inc. (F330)PREMIUMS DIRECT SUBTOTAL - DIRECT U.S.A. NON-PARTICIPATING TOTAL NON-PAR (10 45.020.049.41)</v>
          </cell>
          <cell r="B219" t="str">
            <v>Industrial Alliance Pacific Insurance and Financial Services Inc. (F330)</v>
          </cell>
          <cell r="C219" t="str">
            <v>PREMIUMS DIRECT SUBTOTAL - DIRECT U.S.A. NON-PARTICIPATING TOTAL NON-PAR (10 45.020.049.41)</v>
          </cell>
          <cell r="D219">
            <v>89562</v>
          </cell>
        </row>
        <row r="220">
          <cell r="A220" t="str">
            <v>Industrial Alliance Pacific Insurance and Financial Services Inc. (F330)PREMIUMS DIRECT SUBTOTAL - DIRECT TOTAL U.S.A. (10 45.020.049.76)</v>
          </cell>
          <cell r="B220" t="str">
            <v>Industrial Alliance Pacific Insurance and Financial Services Inc. (F330)</v>
          </cell>
          <cell r="C220" t="str">
            <v>PREMIUMS DIRECT SUBTOTAL - DIRECT TOTAL U.S.A. (10 45.020.049.76)</v>
          </cell>
          <cell r="D220">
            <v>89562</v>
          </cell>
        </row>
        <row r="221">
          <cell r="A221" t="str">
            <v>Industrial Alliance Pacific Insurance and Financial Services Inc. (F330)PREMIUMS REINSURANCE CEDED SUBTOTAL - CEDED U.S.A. NON-PARTICIPATING TOTAL NON-PAR (10 45.020.249.41)</v>
          </cell>
          <cell r="B221" t="str">
            <v>Industrial Alliance Pacific Insurance and Financial Services Inc. (F330)</v>
          </cell>
          <cell r="C221" t="str">
            <v>PREMIUMS REINSURANCE CEDED SUBTOTAL - CEDED U.S.A. NON-PARTICIPATING TOTAL NON-PAR (10 45.020.249.41)</v>
          </cell>
          <cell r="D221">
            <v>1651</v>
          </cell>
        </row>
        <row r="222">
          <cell r="A222" t="str">
            <v>Industrial Alliance Pacific Insurance and Financial Services Inc. (F330)PREMIUMS REINSURANCE CEDED SUBTOTAL - CEDED TOTAL U.S.A. (10 45.020.249.76)</v>
          </cell>
          <cell r="B222" t="str">
            <v>Industrial Alliance Pacific Insurance and Financial Services Inc. (F330)</v>
          </cell>
          <cell r="C222" t="str">
            <v>PREMIUMS REINSURANCE CEDED SUBTOTAL - CEDED TOTAL U.S.A. (10 45.020.249.76)</v>
          </cell>
          <cell r="D222">
            <v>1651</v>
          </cell>
        </row>
        <row r="223">
          <cell r="A223" t="str">
            <v>London Life Insurance Company (F250)PREMIUMS DIRECT SUBTOTAL - DIRECT NON-PARTICIPATING ANNUITY INDIVIDUAL (10 45.010.049.11)</v>
          </cell>
          <cell r="B223" t="str">
            <v>London Life Insurance Company (F250)</v>
          </cell>
          <cell r="C223" t="str">
            <v>PREMIUMS DIRECT SUBTOTAL - DIRECT NON-PARTICIPATING ANNUITY INDIVIDUAL (10 45.010.049.11)</v>
          </cell>
          <cell r="D223">
            <v>79677</v>
          </cell>
        </row>
        <row r="224">
          <cell r="A224" t="str">
            <v>London Life Insurance Company (F250)PREMIUMS DIRECT SUBTOTAL - DIRECT NON-PARTICIPATING ANNUITY GROUP (10 45.010.049.12)</v>
          </cell>
          <cell r="B224" t="str">
            <v>London Life Insurance Company (F250)</v>
          </cell>
          <cell r="C224" t="str">
            <v>PREMIUMS DIRECT SUBTOTAL - DIRECT NON-PARTICIPATING ANNUITY GROUP (10 45.010.049.12)</v>
          </cell>
          <cell r="D224">
            <v>460364</v>
          </cell>
        </row>
        <row r="225">
          <cell r="A225" t="str">
            <v>London Life Insurance Company (F250)PREMIUMS DIRECT SUBTOTAL - DIRECT NON-PARTICIPATING TOTAL NON-PAR (10 45.010.049.41)</v>
          </cell>
          <cell r="B225" t="str">
            <v>London Life Insurance Company (F250)</v>
          </cell>
          <cell r="C225" t="str">
            <v>PREMIUMS DIRECT SUBTOTAL - DIRECT NON-PARTICIPATING TOTAL NON-PAR (10 45.010.049.41)</v>
          </cell>
          <cell r="D225">
            <v>818394</v>
          </cell>
        </row>
        <row r="226">
          <cell r="A226" t="str">
            <v>London Life Insurance Company (F250)PREMIUMS DIRECT SUBTOTAL - DIRECT TOTAL PAR (10 45.010.049.51)</v>
          </cell>
          <cell r="B226" t="str">
            <v>London Life Insurance Company (F250)</v>
          </cell>
          <cell r="C226" t="str">
            <v>PREMIUMS DIRECT SUBTOTAL - DIRECT TOTAL PAR (10 45.010.049.51)</v>
          </cell>
          <cell r="D226">
            <v>1779777</v>
          </cell>
        </row>
        <row r="227">
          <cell r="A227" t="str">
            <v>London Life Insurance Company (F250)PREMIUMS REINSURANCE ASSUMED SUBTOTAL - ASSUMED NON-PARTICIPATING ANNUITY INDIVIDUAL (10 45.010.149.11)</v>
          </cell>
          <cell r="B227" t="str">
            <v>London Life Insurance Company (F250)</v>
          </cell>
          <cell r="C227" t="str">
            <v>PREMIUMS REINSURANCE ASSUMED SUBTOTAL - ASSUMED NON-PARTICIPATING ANNUITY INDIVIDUAL (10 45.010.149.11)</v>
          </cell>
          <cell r="D227">
            <v>2999</v>
          </cell>
        </row>
        <row r="228">
          <cell r="A228" t="str">
            <v>London Life Insurance Company (F250)PREMIUMS REINSURANCE ASSUMED SUBTOTAL - ASSUMED NON-PARTICIPATING TOTAL NON-PAR (10 45.010.149.41)</v>
          </cell>
          <cell r="B228" t="str">
            <v>London Life Insurance Company (F250)</v>
          </cell>
          <cell r="C228" t="str">
            <v>PREMIUMS REINSURANCE ASSUMED SUBTOTAL - ASSUMED NON-PARTICIPATING TOTAL NON-PAR (10 45.010.149.41)</v>
          </cell>
          <cell r="D228">
            <v>412436</v>
          </cell>
        </row>
        <row r="229">
          <cell r="A229" t="str">
            <v>London Life Insurance Company (F250)PREMIUMS REINSURANCE ASSUMED SUBTOTAL - ASSUMED TOTAL PAR (10 45.010.149.51)</v>
          </cell>
          <cell r="B229" t="str">
            <v>London Life Insurance Company (F250)</v>
          </cell>
          <cell r="C229" t="str">
            <v>PREMIUMS REINSURANCE ASSUMED SUBTOTAL - ASSUMED TOTAL PAR (10 45.010.149.51)</v>
          </cell>
          <cell r="D229">
            <v>98</v>
          </cell>
        </row>
        <row r="230">
          <cell r="A230" t="str">
            <v>London Life Insurance Company (F250)PREMIUMS REINSURANCE CEDED SUBTOTAL - CEDED NON-PARTICIPATING ANNUITY INDIVIDUAL (10 45.010.249.11)</v>
          </cell>
          <cell r="B230" t="str">
            <v>London Life Insurance Company (F250)</v>
          </cell>
          <cell r="C230" t="str">
            <v>PREMIUMS REINSURANCE CEDED SUBTOTAL - CEDED NON-PARTICIPATING ANNUITY INDIVIDUAL (10 45.010.249.11)</v>
          </cell>
          <cell r="D230">
            <v>-30811</v>
          </cell>
        </row>
        <row r="231">
          <cell r="A231" t="str">
            <v>London Life Insurance Company (F250)PREMIUMS REINSURANCE CEDED SUBTOTAL - CEDED NON-PARTICIPATING TOTAL NON-PAR (10 45.010.249.41)</v>
          </cell>
          <cell r="B231" t="str">
            <v>London Life Insurance Company (F250)</v>
          </cell>
          <cell r="C231" t="str">
            <v>PREMIUMS REINSURANCE CEDED SUBTOTAL - CEDED NON-PARTICIPATING TOTAL NON-PAR (10 45.010.249.41)</v>
          </cell>
          <cell r="D231">
            <v>62554</v>
          </cell>
        </row>
        <row r="232">
          <cell r="A232" t="str">
            <v>London Life Insurance Company (F250)PREMIUMS REINSURANCE CEDED SUBTOTAL - CEDED TOTAL PAR (10 45.010.249.51)</v>
          </cell>
          <cell r="B232" t="str">
            <v>London Life Insurance Company (F250)</v>
          </cell>
          <cell r="C232" t="str">
            <v>PREMIUMS REINSURANCE CEDED SUBTOTAL - CEDED TOTAL PAR (10 45.010.249.51)</v>
          </cell>
          <cell r="D232">
            <v>22334</v>
          </cell>
        </row>
        <row r="233">
          <cell r="A233" t="str">
            <v>London Life Insurance Company (F250)PREMIUMS DIRECT SUBTOTAL - DIRECT TOTAL EUROPE (10 45.020.049.84)</v>
          </cell>
          <cell r="B233" t="str">
            <v>London Life Insurance Company (F250)</v>
          </cell>
          <cell r="C233" t="str">
            <v>PREMIUMS DIRECT SUBTOTAL - DIRECT TOTAL EUROPE (10 45.020.049.84)</v>
          </cell>
          <cell r="D233">
            <v>19597</v>
          </cell>
        </row>
        <row r="234">
          <cell r="A234" t="str">
            <v>London Life Insurance Company (F250)PREMIUMS REINSURANCE ASSUMED SUBTOTAL - ASSUMED TOTAL EUROPE (10 45.020.149.84)</v>
          </cell>
          <cell r="B234" t="str">
            <v>London Life Insurance Company (F250)</v>
          </cell>
          <cell r="C234" t="str">
            <v>PREMIUMS REINSURANCE ASSUMED SUBTOTAL - ASSUMED TOTAL EUROPE (10 45.020.149.84)</v>
          </cell>
          <cell r="D234">
            <v>3154079</v>
          </cell>
        </row>
        <row r="235">
          <cell r="A235" t="str">
            <v>London Life Insurance Company (F250)PREMIUMS REINSURANCE CEDED SUBTOTAL - CEDED TOTAL EUROPE (10 45.020.249.84)</v>
          </cell>
          <cell r="B235" t="str">
            <v>London Life Insurance Company (F250)</v>
          </cell>
          <cell r="C235" t="str">
            <v>PREMIUMS REINSURANCE CEDED SUBTOTAL - CEDED TOTAL EUROPE (10 45.020.249.84)</v>
          </cell>
          <cell r="D235">
            <v>61485</v>
          </cell>
        </row>
        <row r="236">
          <cell r="A236" t="str">
            <v>Manufacturers Life Insurance Company (The) (F260)PREMIUMS DIRECT SUBTOTAL - DIRECT NON-PARTICIPATING ANNUITY INDIVIDUAL (10 45.010.049.11)</v>
          </cell>
          <cell r="B236" t="str">
            <v>Manufacturers Life Insurance Company (The) (F260)</v>
          </cell>
          <cell r="C236" t="str">
            <v>PREMIUMS DIRECT SUBTOTAL - DIRECT NON-PARTICIPATING ANNUITY INDIVIDUAL (10 45.010.049.11)</v>
          </cell>
          <cell r="D236">
            <v>444085</v>
          </cell>
        </row>
        <row r="237">
          <cell r="A237" t="str">
            <v>Manufacturers Life Insurance Company (The) (F260)PREMIUMS DIRECT SUBTOTAL - DIRECT NON-PARTICIPATING ANNUITY GROUP (10 45.010.049.12)</v>
          </cell>
          <cell r="B237" t="str">
            <v>Manufacturers Life Insurance Company (The) (F260)</v>
          </cell>
          <cell r="C237" t="str">
            <v>PREMIUMS DIRECT SUBTOTAL - DIRECT NON-PARTICIPATING ANNUITY GROUP (10 45.010.049.12)</v>
          </cell>
          <cell r="D237">
            <v>286004</v>
          </cell>
        </row>
        <row r="238">
          <cell r="A238" t="str">
            <v>Manufacturers Life Insurance Company (The) (F260)PREMIUMS DIRECT SUBTOTAL - DIRECT NON-PARTICIPATING TOTAL NON-PAR (10 45.010.049.41)</v>
          </cell>
          <cell r="B238" t="str">
            <v>Manufacturers Life Insurance Company (The) (F260)</v>
          </cell>
          <cell r="C238" t="str">
            <v>PREMIUMS DIRECT SUBTOTAL - DIRECT NON-PARTICIPATING TOTAL NON-PAR (10 45.010.049.41)</v>
          </cell>
          <cell r="D238">
            <v>7301239</v>
          </cell>
        </row>
        <row r="239">
          <cell r="A239" t="str">
            <v>Manufacturers Life Insurance Company (The) (F260)PREMIUMS DIRECT SUBTOTAL - DIRECT TOTAL PAR (10 45.010.049.51)</v>
          </cell>
          <cell r="B239" t="str">
            <v>Manufacturers Life Insurance Company (The) (F260)</v>
          </cell>
          <cell r="C239" t="str">
            <v>PREMIUMS DIRECT SUBTOTAL - DIRECT TOTAL PAR (10 45.010.049.51)</v>
          </cell>
          <cell r="D239">
            <v>812277</v>
          </cell>
        </row>
        <row r="240">
          <cell r="A240" t="str">
            <v>Manufacturers Life Insurance Company (The) (F260)PREMIUMS REINSURANCE ASSUMED SUBTOTAL - ASSUMED NON-PARTICIPATING TOTAL NON-PAR (10 45.010.149.41)</v>
          </cell>
          <cell r="B240" t="str">
            <v>Manufacturers Life Insurance Company (The) (F260)</v>
          </cell>
          <cell r="C240" t="str">
            <v>PREMIUMS REINSURANCE ASSUMED SUBTOTAL - ASSUMED NON-PARTICIPATING TOTAL NON-PAR (10 45.010.149.41)</v>
          </cell>
          <cell r="D240">
            <v>52180</v>
          </cell>
        </row>
        <row r="241">
          <cell r="A241" t="str">
            <v>Manufacturers Life Insurance Company (The) (F260)PREMIUMS REINSURANCE CEDED SUBTOTAL - CEDED NON-PARTICIPATING TOTAL NON-PAR (10 45.010.249.41)</v>
          </cell>
          <cell r="B241" t="str">
            <v>Manufacturers Life Insurance Company (The) (F260)</v>
          </cell>
          <cell r="C241" t="str">
            <v>PREMIUMS REINSURANCE CEDED SUBTOTAL - CEDED NON-PARTICIPATING TOTAL NON-PAR (10 45.010.249.41)</v>
          </cell>
          <cell r="D241">
            <v>4648610</v>
          </cell>
        </row>
        <row r="242">
          <cell r="A242" t="str">
            <v>Manufacturers Life Insurance Company (The) (F260)PREMIUMS REINSURANCE CEDED SUBTOTAL - CEDED TOTAL PAR (10 45.010.249.51)</v>
          </cell>
          <cell r="B242" t="str">
            <v>Manufacturers Life Insurance Company (The) (F260)</v>
          </cell>
          <cell r="C242" t="str">
            <v>PREMIUMS REINSURANCE CEDED SUBTOTAL - CEDED TOTAL PAR (10 45.010.249.51)</v>
          </cell>
          <cell r="D242">
            <v>96637</v>
          </cell>
        </row>
        <row r="243">
          <cell r="A243" t="str">
            <v>Manufacturers Life Insurance Company (The) (F260)PREMIUMS DIRECT SUBTOTAL - DIRECT U.S.A. NON-PARTICIPATING ANNUITY INDIVIDUAL (10 45.020.049.11)</v>
          </cell>
          <cell r="B243" t="str">
            <v>Manufacturers Life Insurance Company (The) (F260)</v>
          </cell>
          <cell r="C243" t="str">
            <v>PREMIUMS DIRECT SUBTOTAL - DIRECT U.S.A. NON-PARTICIPATING ANNUITY INDIVIDUAL (10 45.020.049.11)</v>
          </cell>
          <cell r="D243">
            <v>573075</v>
          </cell>
        </row>
        <row r="244">
          <cell r="A244" t="str">
            <v>Manufacturers Life Insurance Company (The) (F260)PREMIUMS DIRECT SUBTOTAL - DIRECT U.S.A. NON-PARTICIPATING ANNUITY GROUP (10 45.020.049.12)</v>
          </cell>
          <cell r="B244" t="str">
            <v>Manufacturers Life Insurance Company (The) (F260)</v>
          </cell>
          <cell r="C244" t="str">
            <v>PREMIUMS DIRECT SUBTOTAL - DIRECT U.S.A. NON-PARTICIPATING ANNUITY GROUP (10 45.020.049.12)</v>
          </cell>
          <cell r="D244">
            <v>201450</v>
          </cell>
        </row>
        <row r="245">
          <cell r="A245" t="str">
            <v>Manufacturers Life Insurance Company (The) (F260)PREMIUMS DIRECT SUBTOTAL - DIRECT U.S.A. NON-PARTICIPATING TOTAL NON-PAR (10 45.020.049.41)</v>
          </cell>
          <cell r="B245" t="str">
            <v>Manufacturers Life Insurance Company (The) (F260)</v>
          </cell>
          <cell r="C245" t="str">
            <v>PREMIUMS DIRECT SUBTOTAL - DIRECT U.S.A. NON-PARTICIPATING TOTAL NON-PAR (10 45.020.049.41)</v>
          </cell>
          <cell r="D245">
            <v>5030544</v>
          </cell>
        </row>
        <row r="246">
          <cell r="A246" t="str">
            <v>Manufacturers Life Insurance Company (The) (F260)PREMIUMS DIRECT SUBTOTAL - DIRECT U.S.A. TOTAL PAR (10 45.020.049.51)</v>
          </cell>
          <cell r="B246" t="str">
            <v>Manufacturers Life Insurance Company (The) (F260)</v>
          </cell>
          <cell r="C246" t="str">
            <v>PREMIUMS DIRECT SUBTOTAL - DIRECT U.S.A. TOTAL PAR (10 45.020.049.51)</v>
          </cell>
          <cell r="D246">
            <v>1910026</v>
          </cell>
        </row>
        <row r="247">
          <cell r="A247" t="str">
            <v>Manufacturers Life Insurance Company (The) (F260)PREMIUMS DIRECT SUBTOTAL - DIRECT TOTAL U.S.A. (10 45.020.049.76)</v>
          </cell>
          <cell r="B247" t="str">
            <v>Manufacturers Life Insurance Company (The) (F260)</v>
          </cell>
          <cell r="C247" t="str">
            <v>PREMIUMS DIRECT SUBTOTAL - DIRECT TOTAL U.S.A. (10 45.020.049.76)</v>
          </cell>
          <cell r="D247">
            <v>6940570</v>
          </cell>
        </row>
        <row r="248">
          <cell r="A248" t="str">
            <v>Manufacturers Life Insurance Company (The) (F260)PREMIUMS DIRECT SUBTOTAL - DIRECT TOTAL EUROPE (10 45.020.049.84)</v>
          </cell>
          <cell r="B248" t="str">
            <v>Manufacturers Life Insurance Company (The) (F260)</v>
          </cell>
          <cell r="C248" t="str">
            <v>PREMIUMS DIRECT SUBTOTAL - DIRECT TOTAL EUROPE (10 45.020.049.84)</v>
          </cell>
          <cell r="D248">
            <v>-8</v>
          </cell>
        </row>
        <row r="249">
          <cell r="A249" t="str">
            <v>Manufacturers Life Insurance Company (The) (F260)PREMIUMS DIRECT SUBTOTAL - DIRECT TOTAL ASIA/OTHER (10 45.020.049.89)</v>
          </cell>
          <cell r="B249" t="str">
            <v>Manufacturers Life Insurance Company (The) (F260)</v>
          </cell>
          <cell r="C249" t="str">
            <v>PREMIUMS DIRECT SUBTOTAL - DIRECT TOTAL ASIA/OTHER (10 45.020.049.89)</v>
          </cell>
          <cell r="D249">
            <v>6474011</v>
          </cell>
        </row>
        <row r="250">
          <cell r="A250" t="str">
            <v>Manufacturers Life Insurance Company (The) (F260)PREMIUMS REINSURANCE ASSUMED SUBTOTAL - ASSUMED U.S.A. NON-PARTICIPATING ANNUITY GROUP (10 45.020.149.12)</v>
          </cell>
          <cell r="B250" t="str">
            <v>Manufacturers Life Insurance Company (The) (F260)</v>
          </cell>
          <cell r="C250" t="str">
            <v>PREMIUMS REINSURANCE ASSUMED SUBTOTAL - ASSUMED U.S.A. NON-PARTICIPATING ANNUITY GROUP (10 45.020.149.12)</v>
          </cell>
          <cell r="D250">
            <v>48032</v>
          </cell>
        </row>
        <row r="251">
          <cell r="A251" t="str">
            <v>Manufacturers Life Insurance Company (The) (F260)PREMIUMS REINSURANCE ASSUMED SUBTOTAL - ASSUMED U.S.A. NON-PARTICIPATING TOTAL NON-PAR (10 45.020.149.41)</v>
          </cell>
          <cell r="B251" t="str">
            <v>Manufacturers Life Insurance Company (The) (F260)</v>
          </cell>
          <cell r="C251" t="str">
            <v>PREMIUMS REINSURANCE ASSUMED SUBTOTAL - ASSUMED U.S.A. NON-PARTICIPATING TOTAL NON-PAR (10 45.020.149.41)</v>
          </cell>
          <cell r="D251">
            <v>1068209</v>
          </cell>
        </row>
        <row r="252">
          <cell r="A252" t="str">
            <v>Manufacturers Life Insurance Company (The) (F260)PREMIUMS REINSURANCE ASSUMED SUBTOTAL - ASSUMED U.S.A. TOTAL PAR (10 45.020.149.51)</v>
          </cell>
          <cell r="B252" t="str">
            <v>Manufacturers Life Insurance Company (The) (F260)</v>
          </cell>
          <cell r="C252" t="str">
            <v>PREMIUMS REINSURANCE ASSUMED SUBTOTAL - ASSUMED U.S.A. TOTAL PAR (10 45.020.149.51)</v>
          </cell>
          <cell r="D252">
            <v>302</v>
          </cell>
        </row>
        <row r="253">
          <cell r="A253" t="str">
            <v>Manufacturers Life Insurance Company (The) (F260)PREMIUMS REINSURANCE ASSUMED SUBTOTAL - ASSUMED TOTAL U.S.A. (10 45.020.149.76)</v>
          </cell>
          <cell r="B253" t="str">
            <v>Manufacturers Life Insurance Company (The) (F260)</v>
          </cell>
          <cell r="C253" t="str">
            <v>PREMIUMS REINSURANCE ASSUMED SUBTOTAL - ASSUMED TOTAL U.S.A. (10 45.020.149.76)</v>
          </cell>
          <cell r="D253">
            <v>1068511</v>
          </cell>
        </row>
        <row r="254">
          <cell r="A254" t="str">
            <v>Manufacturers Life Insurance Company (The) (F260)PREMIUMS REINSURANCE ASSUMED SUBTOTAL - ASSUMED TOTAL EUROPE (10 45.020.149.84)</v>
          </cell>
          <cell r="B254" t="str">
            <v>Manufacturers Life Insurance Company (The) (F260)</v>
          </cell>
          <cell r="C254" t="str">
            <v>PREMIUMS REINSURANCE ASSUMED SUBTOTAL - ASSUMED TOTAL EUROPE (10 45.020.149.84)</v>
          </cell>
          <cell r="D254">
            <v>7843</v>
          </cell>
        </row>
        <row r="255">
          <cell r="A255" t="str">
            <v>Manufacturers Life Insurance Company (The) (F260)PREMIUMS REINSURANCE ASSUMED SUBTOTAL - ASSUMED TOTAL ASIA/OTHER (10 45.020.149.89)</v>
          </cell>
          <cell r="B255" t="str">
            <v>Manufacturers Life Insurance Company (The) (F260)</v>
          </cell>
          <cell r="C255" t="str">
            <v>PREMIUMS REINSURANCE ASSUMED SUBTOTAL - ASSUMED TOTAL ASIA/OTHER (10 45.020.149.89)</v>
          </cell>
          <cell r="D255">
            <v>1261219</v>
          </cell>
        </row>
        <row r="256">
          <cell r="A256" t="str">
            <v>Manufacturers Life Insurance Company (The) (F260)PREMIUMS REINSURANCE CEDED SUBTOTAL - CEDED U.S.A. NON-PARTICIPATING ANNUITY INDIVIDUAL (10 45.020.249.11)</v>
          </cell>
          <cell r="B256" t="str">
            <v>Manufacturers Life Insurance Company (The) (F260)</v>
          </cell>
          <cell r="C256" t="str">
            <v>PREMIUMS REINSURANCE CEDED SUBTOTAL - CEDED U.S.A. NON-PARTICIPATING ANNUITY INDIVIDUAL (10 45.020.249.11)</v>
          </cell>
          <cell r="D256">
            <v>11055</v>
          </cell>
        </row>
        <row r="257">
          <cell r="A257" t="str">
            <v>Manufacturers Life Insurance Company (The) (F260)PREMIUMS REINSURANCE CEDED SUBTOTAL - CEDED U.S.A. NON-PARTICIPATING ANNUITY GROUP (10 45.020.249.12)</v>
          </cell>
          <cell r="B257" t="str">
            <v>Manufacturers Life Insurance Company (The) (F260)</v>
          </cell>
          <cell r="C257" t="str">
            <v>PREMIUMS REINSURANCE CEDED SUBTOTAL - CEDED U.S.A. NON-PARTICIPATING ANNUITY GROUP (10 45.020.249.12)</v>
          </cell>
          <cell r="D257">
            <v>110921</v>
          </cell>
        </row>
        <row r="258">
          <cell r="A258" t="str">
            <v>Manufacturers Life Insurance Company (The) (F260)PREMIUMS REINSURANCE CEDED SUBTOTAL - CEDED U.S.A. NON-PARTICIPATING TOTAL NON-PAR (10 45.020.249.41)</v>
          </cell>
          <cell r="B258" t="str">
            <v>Manufacturers Life Insurance Company (The) (F260)</v>
          </cell>
          <cell r="C258" t="str">
            <v>PREMIUMS REINSURANCE CEDED SUBTOTAL - CEDED U.S.A. NON-PARTICIPATING TOTAL NON-PAR (10 45.020.249.41)</v>
          </cell>
          <cell r="D258">
            <v>1870450</v>
          </cell>
        </row>
        <row r="259">
          <cell r="A259" t="str">
            <v>Manufacturers Life Insurance Company (The) (F260)PREMIUMS REINSURANCE CEDED SUBTOTAL - CEDED U.S.A. TOTAL PAR (10 45.020.249.51)</v>
          </cell>
          <cell r="B259" t="str">
            <v>Manufacturers Life Insurance Company (The) (F260)</v>
          </cell>
          <cell r="C259" t="str">
            <v>PREMIUMS REINSURANCE CEDED SUBTOTAL - CEDED U.S.A. TOTAL PAR (10 45.020.249.51)</v>
          </cell>
          <cell r="D259">
            <v>175551</v>
          </cell>
        </row>
        <row r="260">
          <cell r="A260" t="str">
            <v>Manufacturers Life Insurance Company (The) (F260)PREMIUMS REINSURANCE CEDED SUBTOTAL - CEDED TOTAL U.S.A. (10 45.020.249.76)</v>
          </cell>
          <cell r="B260" t="str">
            <v>Manufacturers Life Insurance Company (The) (F260)</v>
          </cell>
          <cell r="C260" t="str">
            <v>PREMIUMS REINSURANCE CEDED SUBTOTAL - CEDED TOTAL U.S.A. (10 45.020.249.76)</v>
          </cell>
          <cell r="D260">
            <v>2046001</v>
          </cell>
        </row>
        <row r="261">
          <cell r="A261" t="str">
            <v>Manufacturers Life Insurance Company (The) (F260)PREMIUMS REINSURANCE CEDED SUBTOTAL - CEDED TOTAL EUROPE (10 45.020.249.84)</v>
          </cell>
          <cell r="B261" t="str">
            <v>Manufacturers Life Insurance Company (The) (F260)</v>
          </cell>
          <cell r="C261" t="str">
            <v>PREMIUMS REINSURANCE CEDED SUBTOTAL - CEDED TOTAL EUROPE (10 45.020.249.84)</v>
          </cell>
          <cell r="D261">
            <v>1</v>
          </cell>
        </row>
        <row r="262">
          <cell r="A262" t="str">
            <v>Manufacturers Life Insurance Company (The) (F260)PREMIUMS REINSURANCE CEDED SUBTOTAL - CEDED TOTAL ASIA/OTHER (10 45.020.249.89)</v>
          </cell>
          <cell r="B262" t="str">
            <v>Manufacturers Life Insurance Company (The) (F260)</v>
          </cell>
          <cell r="C262" t="str">
            <v>PREMIUMS REINSURANCE CEDED SUBTOTAL - CEDED TOTAL ASIA/OTHER (10 45.020.249.89)</v>
          </cell>
          <cell r="D262">
            <v>288832</v>
          </cell>
        </row>
        <row r="263">
          <cell r="A263" t="str">
            <v>Manulife Canada Ltd. (F430)PREMIUMS DIRECT SUBTOTAL - DIRECT NON-PARTICIPATING TOTAL NON-PAR (10 45.010.049.41)</v>
          </cell>
          <cell r="B263" t="str">
            <v>Manulife Canada Ltd. (F430)</v>
          </cell>
          <cell r="C263" t="str">
            <v>PREMIUMS DIRECT SUBTOTAL - DIRECT NON-PARTICIPATING TOTAL NON-PAR (10 45.010.049.41)</v>
          </cell>
          <cell r="D263">
            <v>51270</v>
          </cell>
        </row>
        <row r="264">
          <cell r="A264" t="str">
            <v>Manulife Canada Ltd. (F430)PREMIUMS DIRECT SUBTOTAL - DIRECT TOTAL PAR (10 45.010.049.51)</v>
          </cell>
          <cell r="B264" t="str">
            <v>Manulife Canada Ltd. (F430)</v>
          </cell>
          <cell r="C264" t="str">
            <v>PREMIUMS DIRECT SUBTOTAL - DIRECT TOTAL PAR (10 45.010.049.51)</v>
          </cell>
          <cell r="D264">
            <v>42637</v>
          </cell>
        </row>
        <row r="265">
          <cell r="A265" t="str">
            <v>Manulife Canada Ltd. (F430)PREMIUMS REINSURANCE CEDED SUBTOTAL - CEDED NON-PARTICIPATING TOTAL NON-PAR (10 45.010.249.41)</v>
          </cell>
          <cell r="B265" t="str">
            <v>Manulife Canada Ltd. (F430)</v>
          </cell>
          <cell r="C265" t="str">
            <v>PREMIUMS REINSURANCE CEDED SUBTOTAL - CEDED NON-PARTICIPATING TOTAL NON-PAR (10 45.010.249.41)</v>
          </cell>
          <cell r="D265">
            <v>34335</v>
          </cell>
        </row>
        <row r="266">
          <cell r="A266" t="str">
            <v>Manulife Canada Ltd. (F430)PREMIUMS REINSURANCE CEDED SUBTOTAL - CEDED TOTAL PAR (10 45.010.249.51)</v>
          </cell>
          <cell r="B266" t="str">
            <v>Manulife Canada Ltd. (F430)</v>
          </cell>
          <cell r="C266" t="str">
            <v>PREMIUMS REINSURANCE CEDED SUBTOTAL - CEDED TOTAL PAR (10 45.010.249.51)</v>
          </cell>
          <cell r="D266">
            <v>4394</v>
          </cell>
        </row>
        <row r="267">
          <cell r="A267" t="str">
            <v>Manulife Financial Corporation (LH55)PREMIUMS DIRECT SUBTOTAL - DIRECT NON-PARTICIPATING ANNUITY INDIVIDUAL (10 45.010.049.11)</v>
          </cell>
          <cell r="B267" t="str">
            <v>Manulife Financial Corporation (LH55)</v>
          </cell>
          <cell r="C267" t="str">
            <v>PREMIUMS DIRECT SUBTOTAL - DIRECT NON-PARTICIPATING ANNUITY INDIVIDUAL (10 45.010.049.11)</v>
          </cell>
          <cell r="D267">
            <v>444085</v>
          </cell>
        </row>
        <row r="268">
          <cell r="A268" t="str">
            <v>Manulife Financial Corporation (LH55)PREMIUMS DIRECT SUBTOTAL - DIRECT NON-PARTICIPATING ANNUITY GROUP (10 45.010.049.12)</v>
          </cell>
          <cell r="B268" t="str">
            <v>Manulife Financial Corporation (LH55)</v>
          </cell>
          <cell r="C268" t="str">
            <v>PREMIUMS DIRECT SUBTOTAL - DIRECT NON-PARTICIPATING ANNUITY GROUP (10 45.010.049.12)</v>
          </cell>
          <cell r="D268">
            <v>286004</v>
          </cell>
        </row>
        <row r="269">
          <cell r="A269" t="str">
            <v>Manulife Financial Corporation (LH55)PREMIUMS DIRECT SUBTOTAL - DIRECT NON-PARTICIPATING TOTAL NON-PAR (10 45.010.049.41)</v>
          </cell>
          <cell r="B269" t="str">
            <v>Manulife Financial Corporation (LH55)</v>
          </cell>
          <cell r="C269" t="str">
            <v>PREMIUMS DIRECT SUBTOTAL - DIRECT NON-PARTICIPATING TOTAL NON-PAR (10 45.010.049.41)</v>
          </cell>
          <cell r="D269">
            <v>7353417</v>
          </cell>
        </row>
        <row r="270">
          <cell r="A270" t="str">
            <v>Manulife Financial Corporation (LH55)PREMIUMS DIRECT SUBTOTAL - DIRECT TOTAL PAR (10 45.010.049.51)</v>
          </cell>
          <cell r="B270" t="str">
            <v>Manulife Financial Corporation (LH55)</v>
          </cell>
          <cell r="C270" t="str">
            <v>PREMIUMS DIRECT SUBTOTAL - DIRECT TOTAL PAR (10 45.010.049.51)</v>
          </cell>
          <cell r="D270">
            <v>812277</v>
          </cell>
        </row>
        <row r="271">
          <cell r="A271" t="str">
            <v>Manulife Financial Corporation (LH55)PREMIUMS REINSURANCE CEDED SUBTOTAL - CEDED NON-PARTICIPATING TOTAL NON-PAR (10 45.010.249.41)</v>
          </cell>
          <cell r="B271" t="str">
            <v>Manulife Financial Corporation (LH55)</v>
          </cell>
          <cell r="C271" t="str">
            <v>PREMIUMS REINSURANCE CEDED SUBTOTAL - CEDED NON-PARTICIPATING TOTAL NON-PAR (10 45.010.249.41)</v>
          </cell>
          <cell r="D271">
            <v>4648612</v>
          </cell>
        </row>
        <row r="272">
          <cell r="A272" t="str">
            <v>Manulife Financial Corporation (LH55)PREMIUMS REINSURANCE CEDED SUBTOTAL - CEDED TOTAL PAR (10 45.010.249.51)</v>
          </cell>
          <cell r="B272" t="str">
            <v>Manulife Financial Corporation (LH55)</v>
          </cell>
          <cell r="C272" t="str">
            <v>PREMIUMS REINSURANCE CEDED SUBTOTAL - CEDED TOTAL PAR (10 45.010.249.51)</v>
          </cell>
          <cell r="D272">
            <v>96637</v>
          </cell>
        </row>
        <row r="273">
          <cell r="A273" t="str">
            <v>Manulife Financial Corporation (LH55)PREMIUMS DIRECT SUBTOTAL - DIRECT U.S.A. NON-PARTICIPATING ANNUITY INDIVIDUAL (10 45.020.049.11)</v>
          </cell>
          <cell r="B273" t="str">
            <v>Manulife Financial Corporation (LH55)</v>
          </cell>
          <cell r="C273" t="str">
            <v>PREMIUMS DIRECT SUBTOTAL - DIRECT U.S.A. NON-PARTICIPATING ANNUITY INDIVIDUAL (10 45.020.049.11)</v>
          </cell>
          <cell r="D273">
            <v>573075</v>
          </cell>
        </row>
        <row r="274">
          <cell r="A274" t="str">
            <v>Manulife Financial Corporation (LH55)PREMIUMS DIRECT SUBTOTAL - DIRECT U.S.A. NON-PARTICIPATING ANNUITY GROUP (10 45.020.049.12)</v>
          </cell>
          <cell r="B274" t="str">
            <v>Manulife Financial Corporation (LH55)</v>
          </cell>
          <cell r="C274" t="str">
            <v>PREMIUMS DIRECT SUBTOTAL - DIRECT U.S.A. NON-PARTICIPATING ANNUITY GROUP (10 45.020.049.12)</v>
          </cell>
          <cell r="D274">
            <v>166178</v>
          </cell>
        </row>
        <row r="275">
          <cell r="A275" t="str">
            <v>Manulife Financial Corporation (LH55)PREMIUMS DIRECT SUBTOTAL - DIRECT U.S.A. NON-PARTICIPATING TOTAL NON-PAR (10 45.020.049.41)</v>
          </cell>
          <cell r="B275" t="str">
            <v>Manulife Financial Corporation (LH55)</v>
          </cell>
          <cell r="C275" t="str">
            <v>PREMIUMS DIRECT SUBTOTAL - DIRECT U.S.A. NON-PARTICIPATING TOTAL NON-PAR (10 45.020.049.41)</v>
          </cell>
          <cell r="D275">
            <v>5412275</v>
          </cell>
        </row>
        <row r="276">
          <cell r="A276" t="str">
            <v>Manulife Financial Corporation (LH55)PREMIUMS DIRECT SUBTOTAL - DIRECT U.S.A. TOTAL PAR (10 45.020.049.51)</v>
          </cell>
          <cell r="B276" t="str">
            <v>Manulife Financial Corporation (LH55)</v>
          </cell>
          <cell r="C276" t="str">
            <v>PREMIUMS DIRECT SUBTOTAL - DIRECT U.S.A. TOTAL PAR (10 45.020.049.51)</v>
          </cell>
          <cell r="D276">
            <v>1910328</v>
          </cell>
        </row>
        <row r="277">
          <cell r="A277" t="str">
            <v>Manulife Financial Corporation (LH55)PREMIUMS DIRECT SUBTOTAL - DIRECT TOTAL U.S.A. (10 45.020.049.76)</v>
          </cell>
          <cell r="B277" t="str">
            <v>Manulife Financial Corporation (LH55)</v>
          </cell>
          <cell r="C277" t="str">
            <v>PREMIUMS DIRECT SUBTOTAL - DIRECT TOTAL U.S.A. (10 45.020.049.76)</v>
          </cell>
          <cell r="D277">
            <v>7322603</v>
          </cell>
        </row>
        <row r="278">
          <cell r="A278" t="str">
            <v>Manulife Financial Corporation (LH55)PREMIUMS DIRECT SUBTOTAL - DIRECT TOTAL EUROPE (10 45.020.049.84)</v>
          </cell>
          <cell r="B278" t="str">
            <v>Manulife Financial Corporation (LH55)</v>
          </cell>
          <cell r="C278" t="str">
            <v>PREMIUMS DIRECT SUBTOTAL - DIRECT TOTAL EUROPE (10 45.020.049.84)</v>
          </cell>
          <cell r="D278">
            <v>7835</v>
          </cell>
        </row>
        <row r="279">
          <cell r="A279" t="str">
            <v>Manulife Financial Corporation (LH55)PREMIUMS DIRECT SUBTOTAL - DIRECT TOTAL ASIA/OTHER (10 45.020.049.89)</v>
          </cell>
          <cell r="B279" t="str">
            <v>Manulife Financial Corporation (LH55)</v>
          </cell>
          <cell r="C279" t="str">
            <v>PREMIUMS DIRECT SUBTOTAL - DIRECT TOTAL ASIA/OTHER (10 45.020.049.89)</v>
          </cell>
          <cell r="D279">
            <v>8421709</v>
          </cell>
        </row>
        <row r="280">
          <cell r="A280" t="str">
            <v>Manulife Financial Corporation (LH55)PREMIUMS REINSURANCE CEDED SUBTOTAL - CEDED U.S.A. NON-PARTICIPATING ANNUITY INDIVIDUAL (10 45.020.249.11)</v>
          </cell>
          <cell r="B280" t="str">
            <v>Manulife Financial Corporation (LH55)</v>
          </cell>
          <cell r="C280" t="str">
            <v>PREMIUMS REINSURANCE CEDED SUBTOTAL - CEDED U.S.A. NON-PARTICIPATING ANNUITY INDIVIDUAL (10 45.020.249.11)</v>
          </cell>
          <cell r="D280">
            <v>11054</v>
          </cell>
        </row>
        <row r="281">
          <cell r="A281" t="str">
            <v>Manulife Financial Corporation (LH55)PREMIUMS REINSURANCE CEDED SUBTOTAL - CEDED U.S.A. NON-PARTICIPATING ANNUITY GROUP (10 45.020.249.12)</v>
          </cell>
          <cell r="B281" t="str">
            <v>Manulife Financial Corporation (LH55)</v>
          </cell>
          <cell r="C281" t="str">
            <v>PREMIUMS REINSURANCE CEDED SUBTOTAL - CEDED U.S.A. NON-PARTICIPATING ANNUITY GROUP (10 45.020.249.12)</v>
          </cell>
          <cell r="D281">
            <v>27617</v>
          </cell>
        </row>
        <row r="282">
          <cell r="A282" t="str">
            <v>Manulife Financial Corporation (LH55)PREMIUMS REINSURANCE CEDED SUBTOTAL - CEDED U.S.A. NON-PARTICIPATING TOTAL NON-PAR (10 45.020.249.41)</v>
          </cell>
          <cell r="B282" t="str">
            <v>Manulife Financial Corporation (LH55)</v>
          </cell>
          <cell r="C282" t="str">
            <v>PREMIUMS REINSURANCE CEDED SUBTOTAL - CEDED U.S.A. NON-PARTICIPATING TOTAL NON-PAR (10 45.020.249.41)</v>
          </cell>
          <cell r="D282">
            <v>1183972</v>
          </cell>
        </row>
        <row r="283">
          <cell r="A283" t="str">
            <v>Manulife Financial Corporation (LH55)PREMIUMS REINSURANCE CEDED SUBTOTAL - CEDED U.S.A. TOTAL PAR (10 45.020.249.51)</v>
          </cell>
          <cell r="B283" t="str">
            <v>Manulife Financial Corporation (LH55)</v>
          </cell>
          <cell r="C283" t="str">
            <v>PREMIUMS REINSURANCE CEDED SUBTOTAL - CEDED U.S.A. TOTAL PAR (10 45.020.249.51)</v>
          </cell>
          <cell r="D283">
            <v>175552</v>
          </cell>
        </row>
        <row r="284">
          <cell r="A284" t="str">
            <v>Manulife Financial Corporation (LH55)PREMIUMS REINSURANCE CEDED SUBTOTAL - CEDED TOTAL U.S.A. (10 45.020.249.76)</v>
          </cell>
          <cell r="B284" t="str">
            <v>Manulife Financial Corporation (LH55)</v>
          </cell>
          <cell r="C284" t="str">
            <v>PREMIUMS REINSURANCE CEDED SUBTOTAL - CEDED TOTAL U.S.A. (10 45.020.249.76)</v>
          </cell>
          <cell r="D284">
            <v>1359524</v>
          </cell>
        </row>
        <row r="285">
          <cell r="A285" t="str">
            <v>Manulife Financial Corporation (LH55)PREMIUMS REINSURANCE CEDED SUBTOTAL - CEDED TOTAL EUROPE (10 45.020.249.84)</v>
          </cell>
          <cell r="B285" t="str">
            <v>Manulife Financial Corporation (LH55)</v>
          </cell>
          <cell r="C285" t="str">
            <v>PREMIUMS REINSURANCE CEDED SUBTOTAL - CEDED TOTAL EUROPE (10 45.020.249.84)</v>
          </cell>
          <cell r="D285">
            <v>1</v>
          </cell>
        </row>
        <row r="286">
          <cell r="A286" t="str">
            <v>Manulife Financial Corporation (LH55)PREMIUMS REINSURANCE CEDED SUBTOTAL - CEDED TOTAL ASIA/OTHER (10 45.020.249.89)</v>
          </cell>
          <cell r="B286" t="str">
            <v>Manulife Financial Corporation (LH55)</v>
          </cell>
          <cell r="C286" t="str">
            <v>PREMIUMS REINSURANCE CEDED SUBTOTAL - CEDED TOTAL ASIA/OTHER (10 45.020.249.89)</v>
          </cell>
          <cell r="D286">
            <v>288832</v>
          </cell>
        </row>
        <row r="287">
          <cell r="A287" t="str">
            <v>Order of Italo-Canadians (The) (J110)PREMIUMS DIRECT SUBTOTAL - DIRECT NON-PARTICIPATING TOTAL NON-PAR (10 45.010.049.41)</v>
          </cell>
          <cell r="B287" t="str">
            <v>Order of Italo-Canadians (The) (J110)</v>
          </cell>
          <cell r="C287" t="str">
            <v>PREMIUMS DIRECT SUBTOTAL - DIRECT NON-PARTICIPATING TOTAL NON-PAR (10 45.010.049.41)</v>
          </cell>
          <cell r="D287">
            <v>27</v>
          </cell>
        </row>
        <row r="288">
          <cell r="A288" t="str">
            <v>Penncorp Life Insurance Company (F347)PREMIUMS DIRECT SUBTOTAL - DIRECT NON-PARTICIPATING ANNUITY INDIVIDUAL (10 45.010.049.11)</v>
          </cell>
          <cell r="B288" t="str">
            <v>Penncorp Life Insurance Company (F347)</v>
          </cell>
          <cell r="C288" t="str">
            <v>PREMIUMS DIRECT SUBTOTAL - DIRECT NON-PARTICIPATING ANNUITY INDIVIDUAL (10 45.010.049.11)</v>
          </cell>
          <cell r="D288">
            <v>54</v>
          </cell>
        </row>
        <row r="289">
          <cell r="A289" t="str">
            <v>Penncorp Life Insurance Company (F347)PREMIUMS DIRECT SUBTOTAL - DIRECT NON-PARTICIPATING TOTAL NON-PAR (10 45.010.049.41)</v>
          </cell>
          <cell r="B289" t="str">
            <v>Penncorp Life Insurance Company (F347)</v>
          </cell>
          <cell r="C289" t="str">
            <v>PREMIUMS DIRECT SUBTOTAL - DIRECT NON-PARTICIPATING TOTAL NON-PAR (10 45.010.049.41)</v>
          </cell>
          <cell r="D289">
            <v>76412</v>
          </cell>
        </row>
        <row r="290">
          <cell r="A290" t="str">
            <v>Penncorp Life Insurance Company (F347)PREMIUMS REINSURANCE ASSUMED SUBTOTAL - ASSUMED NON-PARTICIPATING ANNUITY INDIVIDUAL (10 45.010.149.11)</v>
          </cell>
          <cell r="B290" t="str">
            <v>Penncorp Life Insurance Company (F347)</v>
          </cell>
          <cell r="C290" t="str">
            <v>PREMIUMS REINSURANCE ASSUMED SUBTOTAL - ASSUMED NON-PARTICIPATING ANNUITY INDIVIDUAL (10 45.010.149.11)</v>
          </cell>
          <cell r="D290">
            <v>674</v>
          </cell>
        </row>
        <row r="291">
          <cell r="A291" t="str">
            <v>Penncorp Life Insurance Company (F347)PREMIUMS REINSURANCE ASSUMED SUBTOTAL - ASSUMED NON-PARTICIPATING TOTAL NON-PAR (10 45.010.149.41)</v>
          </cell>
          <cell r="B291" t="str">
            <v>Penncorp Life Insurance Company (F347)</v>
          </cell>
          <cell r="C291" t="str">
            <v>PREMIUMS REINSURANCE ASSUMED SUBTOTAL - ASSUMED NON-PARTICIPATING TOTAL NON-PAR (10 45.010.149.41)</v>
          </cell>
          <cell r="D291">
            <v>3005</v>
          </cell>
        </row>
        <row r="292">
          <cell r="A292" t="str">
            <v>Penncorp Life Insurance Company (F347)PREMIUMS REINSURANCE CEDED SUBTOTAL - CEDED NON-PARTICIPATING TOTAL NON-PAR (10 45.010.249.41)</v>
          </cell>
          <cell r="B292" t="str">
            <v>Penncorp Life Insurance Company (F347)</v>
          </cell>
          <cell r="C292" t="str">
            <v>PREMIUMS REINSURANCE CEDED SUBTOTAL - CEDED NON-PARTICIPATING TOTAL NON-PAR (10 45.010.249.41)</v>
          </cell>
          <cell r="D292">
            <v>1404</v>
          </cell>
        </row>
        <row r="293">
          <cell r="A293" t="str">
            <v>Primerica Life Insurance Company of Canada (F362)PREMIUMS DIRECT SUBTOTAL - DIRECT NON-PARTICIPATING ANNUITY INDIVIDUAL (10 45.010.049.11)</v>
          </cell>
          <cell r="B293" t="str">
            <v>Primerica Life Insurance Company of Canada (F362)</v>
          </cell>
          <cell r="C293" t="str">
            <v>PREMIUMS DIRECT SUBTOTAL - DIRECT NON-PARTICIPATING ANNUITY INDIVIDUAL (10 45.010.049.11)</v>
          </cell>
          <cell r="D293">
            <v>7</v>
          </cell>
        </row>
        <row r="294">
          <cell r="A294" t="str">
            <v>Primerica Life Insurance Company of Canada (F362)PREMIUMS DIRECT SUBTOTAL - DIRECT NON-PARTICIPATING TOTAL NON-PAR (10 45.010.049.41)</v>
          </cell>
          <cell r="B294" t="str">
            <v>Primerica Life Insurance Company of Canada (F362)</v>
          </cell>
          <cell r="C294" t="str">
            <v>PREMIUMS DIRECT SUBTOTAL - DIRECT NON-PARTICIPATING TOTAL NON-PAR (10 45.010.049.41)</v>
          </cell>
          <cell r="D294">
            <v>240897</v>
          </cell>
        </row>
        <row r="295">
          <cell r="A295" t="str">
            <v>Primerica Life Insurance Company of Canada (F362)PREMIUMS REINSURANCE CEDED SUBTOTAL - CEDED NON-PARTICIPATING TOTAL NON-PAR (10 45.010.249.41)</v>
          </cell>
          <cell r="B295" t="str">
            <v>Primerica Life Insurance Company of Canada (F362)</v>
          </cell>
          <cell r="C295" t="str">
            <v>PREMIUMS REINSURANCE CEDED SUBTOTAL - CEDED NON-PARTICIPATING TOTAL NON-PAR (10 45.010.249.41)</v>
          </cell>
          <cell r="D295">
            <v>171455</v>
          </cell>
        </row>
        <row r="296">
          <cell r="A296" t="str">
            <v>RBC Life Insurance Company (F247)PREMIUMS DIRECT SUBTOTAL - DIRECT NON-PARTICIPATING ANNUITY INDIVIDUAL (10 45.010.049.11)</v>
          </cell>
          <cell r="B296" t="str">
            <v>RBC Life Insurance Company (F247)</v>
          </cell>
          <cell r="C296" t="str">
            <v>PREMIUMS DIRECT SUBTOTAL - DIRECT NON-PARTICIPATING ANNUITY INDIVIDUAL (10 45.010.049.11)</v>
          </cell>
          <cell r="D296">
            <v>4478</v>
          </cell>
        </row>
        <row r="297">
          <cell r="A297" t="str">
            <v>RBC Life Insurance Company (F247)PREMIUMS DIRECT SUBTOTAL - DIRECT NON-PARTICIPATING ANNUITY GROUP (10 45.010.049.12)</v>
          </cell>
          <cell r="B297" t="str">
            <v>RBC Life Insurance Company (F247)</v>
          </cell>
          <cell r="C297" t="str">
            <v>PREMIUMS DIRECT SUBTOTAL - DIRECT NON-PARTICIPATING ANNUITY GROUP (10 45.010.049.12)</v>
          </cell>
          <cell r="D297">
            <v>11</v>
          </cell>
        </row>
        <row r="298">
          <cell r="A298" t="str">
            <v>RBC Life Insurance Company (F247)PREMIUMS DIRECT SUBTOTAL - DIRECT NON-PARTICIPATING TOTAL NON-PAR (10 45.010.049.41)</v>
          </cell>
          <cell r="B298" t="str">
            <v>RBC Life Insurance Company (F247)</v>
          </cell>
          <cell r="C298" t="str">
            <v>PREMIUMS DIRECT SUBTOTAL - DIRECT NON-PARTICIPATING TOTAL NON-PAR (10 45.010.049.41)</v>
          </cell>
          <cell r="D298">
            <v>1260665</v>
          </cell>
        </row>
        <row r="299">
          <cell r="A299" t="str">
            <v>RBC Life Insurance Company (F247)PREMIUMS DIRECT SUBTOTAL - DIRECT TOTAL PAR (10 45.010.049.51)</v>
          </cell>
          <cell r="B299" t="str">
            <v>RBC Life Insurance Company (F247)</v>
          </cell>
          <cell r="C299" t="str">
            <v>PREMIUMS DIRECT SUBTOTAL - DIRECT TOTAL PAR (10 45.010.049.51)</v>
          </cell>
          <cell r="D299">
            <v>8363</v>
          </cell>
        </row>
        <row r="300">
          <cell r="A300" t="str">
            <v>RBC Life Insurance Company (F247)PREMIUMS REINSURANCE CEDED SUBTOTAL - CEDED NON-PARTICIPATING TOTAL NON-PAR (10 45.010.249.41)</v>
          </cell>
          <cell r="B300" t="str">
            <v>RBC Life Insurance Company (F247)</v>
          </cell>
          <cell r="C300" t="str">
            <v>PREMIUMS REINSURANCE CEDED SUBTOTAL - CEDED NON-PARTICIPATING TOTAL NON-PAR (10 45.010.249.41)</v>
          </cell>
          <cell r="D300">
            <v>159634</v>
          </cell>
        </row>
        <row r="301">
          <cell r="A301" t="str">
            <v>RBC Life Insurance Company (F247)PREMIUMS REINSURANCE CEDED SUBTOTAL - CEDED TOTAL PAR (10 45.010.249.51)</v>
          </cell>
          <cell r="B301" t="str">
            <v>RBC Life Insurance Company (F247)</v>
          </cell>
          <cell r="C301" t="str">
            <v>PREMIUMS REINSURANCE CEDED SUBTOTAL - CEDED TOTAL PAR (10 45.010.249.51)</v>
          </cell>
          <cell r="D301">
            <v>417</v>
          </cell>
        </row>
        <row r="302">
          <cell r="A302" t="str">
            <v>Reliable Life Insurance Company (F367)PREMIUMS DIRECT SUBTOTAL - DIRECT NON-PARTICIPATING TOTAL NON-PAR (10 45.010.049.41)</v>
          </cell>
          <cell r="B302" t="str">
            <v>Reliable Life Insurance Company (F367)</v>
          </cell>
          <cell r="C302" t="str">
            <v>PREMIUMS DIRECT SUBTOTAL - DIRECT NON-PARTICIPATING TOTAL NON-PAR (10 45.010.049.41)</v>
          </cell>
          <cell r="D302">
            <v>62744</v>
          </cell>
        </row>
        <row r="303">
          <cell r="A303" t="str">
            <v>Reliable Life Insurance Company (F367)PREMIUMS REINSURANCE CEDED SUBTOTAL - CEDED NON-PARTICIPATING TOTAL NON-PAR (10 45.010.249.41)</v>
          </cell>
          <cell r="B303" t="str">
            <v>Reliable Life Insurance Company (F367)</v>
          </cell>
          <cell r="C303" t="str">
            <v>PREMIUMS REINSURANCE CEDED SUBTOTAL - CEDED NON-PARTICIPATING TOTAL NON-PAR (10 45.010.249.41)</v>
          </cell>
          <cell r="D303">
            <v>10791</v>
          </cell>
        </row>
        <row r="304">
          <cell r="A304" t="str">
            <v>RGA Life Reinsurance Company of Canada (F212)PREMIUMS REINSURANCE ASSUMED SUBTOTAL - ASSUMED NON-PARTICIPATING ANNUITY INDIVIDUAL (10 45.010.149.11)</v>
          </cell>
          <cell r="B304" t="str">
            <v>RGA Life Reinsurance Company of Canada (F212)</v>
          </cell>
          <cell r="C304" t="str">
            <v>PREMIUMS REINSURANCE ASSUMED SUBTOTAL - ASSUMED NON-PARTICIPATING ANNUITY INDIVIDUAL (10 45.010.149.11)</v>
          </cell>
          <cell r="D304">
            <v>259</v>
          </cell>
        </row>
        <row r="305">
          <cell r="A305" t="str">
            <v>RGA Life Reinsurance Company of Canada (F212)PREMIUMS REINSURANCE ASSUMED SUBTOTAL - ASSUMED NON-PARTICIPATING ANNUITY GROUP (10 45.010.149.12)</v>
          </cell>
          <cell r="B305" t="str">
            <v>RGA Life Reinsurance Company of Canada (F212)</v>
          </cell>
          <cell r="C305" t="str">
            <v>PREMIUMS REINSURANCE ASSUMED SUBTOTAL - ASSUMED NON-PARTICIPATING ANNUITY GROUP (10 45.010.149.12)</v>
          </cell>
          <cell r="D305">
            <v>20225</v>
          </cell>
        </row>
        <row r="306">
          <cell r="A306" t="str">
            <v>RGA Life Reinsurance Company of Canada (F212)PREMIUMS REINSURANCE ASSUMED SUBTOTAL - ASSUMED NON-PARTICIPATING TOTAL NON-PAR (10 45.010.149.41)</v>
          </cell>
          <cell r="B306" t="str">
            <v>RGA Life Reinsurance Company of Canada (F212)</v>
          </cell>
          <cell r="C306" t="str">
            <v>PREMIUMS REINSURANCE ASSUMED SUBTOTAL - ASSUMED NON-PARTICIPATING TOTAL NON-PAR (10 45.010.149.41)</v>
          </cell>
          <cell r="D306">
            <v>799814</v>
          </cell>
        </row>
        <row r="307">
          <cell r="A307" t="str">
            <v>RGA Life Reinsurance Company of Canada (F212)PREMIUMS REINSURANCE CEDED SUBTOTAL - CEDED NON-PARTICIPATING ANNUITY INDIVIDUAL (10 45.010.249.11)</v>
          </cell>
          <cell r="B307" t="str">
            <v>RGA Life Reinsurance Company of Canada (F212)</v>
          </cell>
          <cell r="C307" t="str">
            <v>PREMIUMS REINSURANCE CEDED SUBTOTAL - CEDED NON-PARTICIPATING ANNUITY INDIVIDUAL (10 45.010.249.11)</v>
          </cell>
          <cell r="D307">
            <v>196</v>
          </cell>
        </row>
        <row r="308">
          <cell r="A308" t="str">
            <v>RGA Life Reinsurance Company of Canada (F212)PREMIUMS REINSURANCE CEDED SUBTOTAL - CEDED NON-PARTICIPATING TOTAL NON-PAR (10 45.010.249.41)</v>
          </cell>
          <cell r="B308" t="str">
            <v>RGA Life Reinsurance Company of Canada (F212)</v>
          </cell>
          <cell r="C308" t="str">
            <v>PREMIUMS REINSURANCE CEDED SUBTOTAL - CEDED NON-PARTICIPATING TOTAL NON-PAR (10 45.010.249.41)</v>
          </cell>
          <cell r="D308">
            <v>643327</v>
          </cell>
        </row>
        <row r="309">
          <cell r="A309" t="str">
            <v>RGA Life Reinsurance Company of Canada (F212)PREMIUMS REINSURANCE ASSUMED SUBTOTAL - ASSUMED TOTAL ASIA/OTHER (10 45.020.149.89)</v>
          </cell>
          <cell r="B309" t="str">
            <v>RGA Life Reinsurance Company of Canada (F212)</v>
          </cell>
          <cell r="C309" t="str">
            <v>PREMIUMS REINSURANCE ASSUMED SUBTOTAL - ASSUMED TOTAL ASIA/OTHER (10 45.020.149.89)</v>
          </cell>
          <cell r="D309">
            <v>1808</v>
          </cell>
        </row>
        <row r="310">
          <cell r="A310" t="str">
            <v>RGA Life Reinsurance Company of Canada (F212)PREMIUMS REINSURANCE CEDED SUBTOTAL - CEDED TOTAL ASIA/OTHER (10 45.020.249.89)</v>
          </cell>
          <cell r="B310" t="str">
            <v>RGA Life Reinsurance Company of Canada (F212)</v>
          </cell>
          <cell r="C310" t="str">
            <v>PREMIUMS REINSURANCE CEDED SUBTOTAL - CEDED TOTAL ASIA/OTHER (10 45.020.249.89)</v>
          </cell>
          <cell r="D310">
            <v>1808</v>
          </cell>
        </row>
        <row r="311">
          <cell r="A311" t="str">
            <v>Scotia Life Insurance Company (F206)PREMIUMS DIRECT SUBTOTAL - DIRECT NON-PARTICIPATING TOTAL NON-PAR (10 45.010.049.41)</v>
          </cell>
          <cell r="B311" t="str">
            <v>Scotia Life Insurance Company (F206)</v>
          </cell>
          <cell r="C311" t="str">
            <v>PREMIUMS DIRECT SUBTOTAL - DIRECT NON-PARTICIPATING TOTAL NON-PAR (10 45.010.049.41)</v>
          </cell>
          <cell r="D311">
            <v>44328</v>
          </cell>
        </row>
        <row r="312">
          <cell r="A312" t="str">
            <v>Scotia Life Insurance Company (F206)PREMIUMS REINSURANCE CEDED SUBTOTAL - CEDED NON-PARTICIPATING TOTAL NON-PAR (10 45.010.249.41)</v>
          </cell>
          <cell r="B312" t="str">
            <v>Scotia Life Insurance Company (F206)</v>
          </cell>
          <cell r="C312" t="str">
            <v>PREMIUMS REINSURANCE CEDED SUBTOTAL - CEDED NON-PARTICIPATING TOTAL NON-PAR (10 45.010.249.41)</v>
          </cell>
          <cell r="D312">
            <v>3702</v>
          </cell>
        </row>
        <row r="313">
          <cell r="A313" t="str">
            <v>Scotia Life Insurance Company (F206)PREMIUMS DIRECT SUBTOTAL - DIRECT TOTAL ASIA/OTHER (10 45.020.049.89)</v>
          </cell>
          <cell r="B313" t="str">
            <v>Scotia Life Insurance Company (F206)</v>
          </cell>
          <cell r="C313" t="str">
            <v>PREMIUMS DIRECT SUBTOTAL - DIRECT TOTAL ASIA/OTHER (10 45.020.049.89)</v>
          </cell>
          <cell r="D313">
            <v>17632</v>
          </cell>
        </row>
        <row r="314">
          <cell r="A314" t="str">
            <v>Scotia Life Insurance Company (F206)PREMIUMS REINSURANCE ASSUMED SUBTOTAL - ASSUMED TOTAL ASIA/OTHER (10 45.020.149.89)</v>
          </cell>
          <cell r="B314" t="str">
            <v>Scotia Life Insurance Company (F206)</v>
          </cell>
          <cell r="C314" t="str">
            <v>PREMIUMS REINSURANCE ASSUMED SUBTOTAL - ASSUMED TOTAL ASIA/OTHER (10 45.020.149.89)</v>
          </cell>
          <cell r="D314">
            <v>1475</v>
          </cell>
        </row>
        <row r="315">
          <cell r="A315" t="str">
            <v>Scotia Life Insurance Company (F206)PREMIUMS REINSURANCE CEDED SUBTOTAL - CEDED TOTAL ASIA/OTHER (10 45.020.249.89)</v>
          </cell>
          <cell r="B315" t="str">
            <v>Scotia Life Insurance Company (F206)</v>
          </cell>
          <cell r="C315" t="str">
            <v>PREMIUMS REINSURANCE CEDED SUBTOTAL - CEDED TOTAL ASIA/OTHER (10 45.020.249.89)</v>
          </cell>
          <cell r="D315">
            <v>14758</v>
          </cell>
        </row>
        <row r="316">
          <cell r="A316" t="str">
            <v>Sons of Scotland Benevolent Association (J120)PREMIUMS DIRECT SUBTOTAL - DIRECT NON-PARTICIPATING TOTAL NON-PAR (10 45.010.049.41)</v>
          </cell>
          <cell r="B316" t="str">
            <v>Sons of Scotland Benevolent Association (J120)</v>
          </cell>
          <cell r="C316" t="str">
            <v>PREMIUMS DIRECT SUBTOTAL - DIRECT NON-PARTICIPATING TOTAL NON-PAR (10 45.010.049.41)</v>
          </cell>
          <cell r="D316">
            <v>1667</v>
          </cell>
        </row>
        <row r="317">
          <cell r="A317" t="str">
            <v>Standard Life Assurance Company of Canada (The) (F375)PREMIUMS DIRECT SUBTOTAL - DIRECT NON-PARTICIPATING ANNUITY INDIVIDUAL (10 45.010.049.11)</v>
          </cell>
          <cell r="B317" t="str">
            <v>Standard Life Assurance Company of Canada (The) (F375)</v>
          </cell>
          <cell r="C317" t="str">
            <v>PREMIUMS DIRECT SUBTOTAL - DIRECT NON-PARTICIPATING ANNUITY INDIVIDUAL (10 45.010.049.11)</v>
          </cell>
          <cell r="D317">
            <v>60281</v>
          </cell>
        </row>
        <row r="318">
          <cell r="A318" t="str">
            <v>Standard Life Assurance Company of Canada (The) (F375)PREMIUMS DIRECT SUBTOTAL - DIRECT NON-PARTICIPATING ANNUITY GROUP (10 45.010.049.12)</v>
          </cell>
          <cell r="B318" t="str">
            <v>Standard Life Assurance Company of Canada (The) (F375)</v>
          </cell>
          <cell r="C318" t="str">
            <v>PREMIUMS DIRECT SUBTOTAL - DIRECT NON-PARTICIPATING ANNUITY GROUP (10 45.010.049.12)</v>
          </cell>
          <cell r="D318">
            <v>91704</v>
          </cell>
        </row>
        <row r="319">
          <cell r="A319" t="str">
            <v>Standard Life Assurance Company of Canada (The) (F375)PREMIUMS DIRECT SUBTOTAL - DIRECT NON-PARTICIPATING TOTAL NON-PAR (10 45.010.049.41)</v>
          </cell>
          <cell r="B319" t="str">
            <v>Standard Life Assurance Company of Canada (The) (F375)</v>
          </cell>
          <cell r="C319" t="str">
            <v>PREMIUMS DIRECT SUBTOTAL - DIRECT NON-PARTICIPATING TOTAL NON-PAR (10 45.010.049.41)</v>
          </cell>
          <cell r="D319">
            <v>960917</v>
          </cell>
        </row>
        <row r="320">
          <cell r="A320" t="str">
            <v>Standard Life Assurance Company of Canada (The) (F375)PREMIUMS REINSURANCE ASSUMED SUBTOTAL - ASSUMED NON-PARTICIPATING ANNUITY INDIVIDUAL (10 45.010.149.11)</v>
          </cell>
          <cell r="B320" t="str">
            <v>Standard Life Assurance Company of Canada (The) (F375)</v>
          </cell>
          <cell r="C320" t="str">
            <v>PREMIUMS REINSURANCE ASSUMED SUBTOTAL - ASSUMED NON-PARTICIPATING ANNUITY INDIVIDUAL (10 45.010.149.11)</v>
          </cell>
          <cell r="D320">
            <v>19526</v>
          </cell>
        </row>
        <row r="321">
          <cell r="A321" t="str">
            <v>Standard Life Assurance Company of Canada (The) (F375)PREMIUMS REINSURANCE ASSUMED SUBTOTAL - ASSUMED NON-PARTICIPATING ANNUITY GROUP (10 45.010.149.12)</v>
          </cell>
          <cell r="B321" t="str">
            <v>Standard Life Assurance Company of Canada (The) (F375)</v>
          </cell>
          <cell r="C321" t="str">
            <v>PREMIUMS REINSURANCE ASSUMED SUBTOTAL - ASSUMED NON-PARTICIPATING ANNUITY GROUP (10 45.010.149.12)</v>
          </cell>
          <cell r="D321">
            <v>15231</v>
          </cell>
        </row>
        <row r="322">
          <cell r="A322" t="str">
            <v>Standard Life Assurance Company of Canada (The) (F375)PREMIUMS REINSURANCE ASSUMED SUBTOTAL - ASSUMED NON-PARTICIPATING TOTAL NON-PAR (10 45.010.149.41)</v>
          </cell>
          <cell r="B322" t="str">
            <v>Standard Life Assurance Company of Canada (The) (F375)</v>
          </cell>
          <cell r="C322" t="str">
            <v>PREMIUMS REINSURANCE ASSUMED SUBTOTAL - ASSUMED NON-PARTICIPATING TOTAL NON-PAR (10 45.010.149.41)</v>
          </cell>
          <cell r="D322">
            <v>36804</v>
          </cell>
        </row>
        <row r="323">
          <cell r="A323" t="str">
            <v>Standard Life Assurance Company of Canada (The) (F375)PREMIUMS REINSURANCE CEDED SUBTOTAL - CEDED NON-PARTICIPATING TOTAL NON-PAR (10 45.010.249.41)</v>
          </cell>
          <cell r="B323" t="str">
            <v>Standard Life Assurance Company of Canada (The) (F375)</v>
          </cell>
          <cell r="C323" t="str">
            <v>PREMIUMS REINSURANCE CEDED SUBTOTAL - CEDED NON-PARTICIPATING TOTAL NON-PAR (10 45.010.249.41)</v>
          </cell>
          <cell r="D323">
            <v>66819</v>
          </cell>
        </row>
        <row r="324">
          <cell r="A324" t="str">
            <v>Sun Life Assurance Company of Canada (F380)PREMIUMS DIRECT SUBTOTAL - DIRECT NON-PARTICIPATING ANNUITY INDIVIDUAL (10 45.010.049.11)</v>
          </cell>
          <cell r="B324" t="str">
            <v>Sun Life Assurance Company of Canada (F380)</v>
          </cell>
          <cell r="C324" t="str">
            <v>PREMIUMS DIRECT SUBTOTAL - DIRECT NON-PARTICIPATING ANNUITY INDIVIDUAL (10 45.010.049.11)</v>
          </cell>
          <cell r="D324">
            <v>701420</v>
          </cell>
        </row>
        <row r="325">
          <cell r="A325" t="str">
            <v>Sun Life Assurance Company of Canada (F380)PREMIUMS DIRECT SUBTOTAL - DIRECT NON-PARTICIPATING ANNUITY GROUP (10 45.010.049.12)</v>
          </cell>
          <cell r="B325" t="str">
            <v>Sun Life Assurance Company of Canada (F380)</v>
          </cell>
          <cell r="C325" t="str">
            <v>PREMIUMS DIRECT SUBTOTAL - DIRECT NON-PARTICIPATING ANNUITY GROUP (10 45.010.049.12)</v>
          </cell>
          <cell r="D325">
            <v>1129697</v>
          </cell>
        </row>
        <row r="326">
          <cell r="A326" t="str">
            <v>Sun Life Assurance Company of Canada (F380)PREMIUMS DIRECT SUBTOTAL - DIRECT NON-PARTICIPATING TOTAL NON-PAR (10 45.010.049.41)</v>
          </cell>
          <cell r="B326" t="str">
            <v>Sun Life Assurance Company of Canada (F380)</v>
          </cell>
          <cell r="C326" t="str">
            <v>PREMIUMS DIRECT SUBTOTAL - DIRECT NON-PARTICIPATING TOTAL NON-PAR (10 45.010.049.41)</v>
          </cell>
          <cell r="D326">
            <v>7403292</v>
          </cell>
        </row>
        <row r="327">
          <cell r="A327" t="str">
            <v>Sun Life Assurance Company of Canada (F380)PREMIUMS DIRECT SUBTOTAL - DIRECT TOTAL PAR (10 45.010.049.51)</v>
          </cell>
          <cell r="B327" t="str">
            <v>Sun Life Assurance Company of Canada (F380)</v>
          </cell>
          <cell r="C327" t="str">
            <v>PREMIUMS DIRECT SUBTOTAL - DIRECT TOTAL PAR (10 45.010.049.51)</v>
          </cell>
          <cell r="D327">
            <v>1047092</v>
          </cell>
        </row>
        <row r="328">
          <cell r="A328" t="str">
            <v>Sun Life Assurance Company of Canada (F380)PREMIUMS REINSURANCE ASSUMED SUBTOTAL - ASSUMED NON-PARTICIPATING ANNUITY INDIVIDUAL (10 45.010.149.11)</v>
          </cell>
          <cell r="B328" t="str">
            <v>Sun Life Assurance Company of Canada (F380)</v>
          </cell>
          <cell r="C328" t="str">
            <v>PREMIUMS REINSURANCE ASSUMED SUBTOTAL - ASSUMED NON-PARTICIPATING ANNUITY INDIVIDUAL (10 45.010.149.11)</v>
          </cell>
          <cell r="D328">
            <v>311</v>
          </cell>
        </row>
        <row r="329">
          <cell r="A329" t="str">
            <v>Sun Life Assurance Company of Canada (F380)PREMIUMS REINSURANCE ASSUMED SUBTOTAL - ASSUMED NON-PARTICIPATING TOTAL NON-PAR (10 45.010.149.41)</v>
          </cell>
          <cell r="B329" t="str">
            <v>Sun Life Assurance Company of Canada (F380)</v>
          </cell>
          <cell r="C329" t="str">
            <v>PREMIUMS REINSURANCE ASSUMED SUBTOTAL - ASSUMED NON-PARTICIPATING TOTAL NON-PAR (10 45.010.149.41)</v>
          </cell>
          <cell r="D329">
            <v>670</v>
          </cell>
        </row>
        <row r="330">
          <cell r="A330" t="str">
            <v>Sun Life Assurance Company of Canada (F380)PREMIUMS REINSURANCE CEDED SUBTOTAL - CEDED NON-PARTICIPATING TOTAL NON-PAR (10 45.010.249.41)</v>
          </cell>
          <cell r="B330" t="str">
            <v>Sun Life Assurance Company of Canada (F380)</v>
          </cell>
          <cell r="C330" t="str">
            <v>PREMIUMS REINSURANCE CEDED SUBTOTAL - CEDED NON-PARTICIPATING TOTAL NON-PAR (10 45.010.249.41)</v>
          </cell>
          <cell r="D330">
            <v>4479208</v>
          </cell>
        </row>
        <row r="331">
          <cell r="A331" t="str">
            <v>Sun Life Assurance Company of Canada (F380)PREMIUMS REINSURANCE CEDED SUBTOTAL - CEDED TOTAL PAR (10 45.010.249.51)</v>
          </cell>
          <cell r="B331" t="str">
            <v>Sun Life Assurance Company of Canada (F380)</v>
          </cell>
          <cell r="C331" t="str">
            <v>PREMIUMS REINSURANCE CEDED SUBTOTAL - CEDED TOTAL PAR (10 45.010.249.51)</v>
          </cell>
          <cell r="D331">
            <v>67931</v>
          </cell>
        </row>
        <row r="332">
          <cell r="A332" t="str">
            <v>Sun Life Assurance Company of Canada (F380)PREMIUMS DIRECT SUBTOTAL - DIRECT U.S.A. NON-PARTICIPATING TOTAL NON-PAR (10 45.020.049.41)</v>
          </cell>
          <cell r="B332" t="str">
            <v>Sun Life Assurance Company of Canada (F380)</v>
          </cell>
          <cell r="C332" t="str">
            <v>PREMIUMS DIRECT SUBTOTAL - DIRECT U.S.A. NON-PARTICIPATING TOTAL NON-PAR (10 45.020.049.41)</v>
          </cell>
          <cell r="D332">
            <v>2512888</v>
          </cell>
        </row>
        <row r="333">
          <cell r="A333" t="str">
            <v>Sun Life Assurance Company of Canada (F380)PREMIUMS DIRECT SUBTOTAL - DIRECT U.S.A. TOTAL PAR (10 45.020.049.51)</v>
          </cell>
          <cell r="B333" t="str">
            <v>Sun Life Assurance Company of Canada (F380)</v>
          </cell>
          <cell r="C333" t="str">
            <v>PREMIUMS DIRECT SUBTOTAL - DIRECT U.S.A. TOTAL PAR (10 45.020.049.51)</v>
          </cell>
          <cell r="D333">
            <v>280898</v>
          </cell>
        </row>
        <row r="334">
          <cell r="A334" t="str">
            <v>Sun Life Assurance Company of Canada (F380)PREMIUMS DIRECT SUBTOTAL - DIRECT TOTAL U.S.A. (10 45.020.049.76)</v>
          </cell>
          <cell r="B334" t="str">
            <v>Sun Life Assurance Company of Canada (F380)</v>
          </cell>
          <cell r="C334" t="str">
            <v>PREMIUMS DIRECT SUBTOTAL - DIRECT TOTAL U.S.A. (10 45.020.049.76)</v>
          </cell>
          <cell r="D334">
            <v>2793786</v>
          </cell>
        </row>
        <row r="335">
          <cell r="A335" t="str">
            <v>Sun Life Assurance Company of Canada (F380)PREMIUMS DIRECT SUBTOTAL - DIRECT TOTAL EUROPE (10 45.020.049.84)</v>
          </cell>
          <cell r="B335" t="str">
            <v>Sun Life Assurance Company of Canada (F380)</v>
          </cell>
          <cell r="C335" t="str">
            <v>PREMIUMS DIRECT SUBTOTAL - DIRECT TOTAL EUROPE (10 45.020.049.84)</v>
          </cell>
          <cell r="D335">
            <v>184303</v>
          </cell>
        </row>
        <row r="336">
          <cell r="A336" t="str">
            <v>Sun Life Assurance Company of Canada (F380)PREMIUMS DIRECT SUBTOTAL - DIRECT TOTAL ASIA/OTHER (10 45.020.049.89)</v>
          </cell>
          <cell r="B336" t="str">
            <v>Sun Life Assurance Company of Canada (F380)</v>
          </cell>
          <cell r="C336" t="str">
            <v>PREMIUMS DIRECT SUBTOTAL - DIRECT TOTAL ASIA/OTHER (10 45.020.049.89)</v>
          </cell>
          <cell r="D336">
            <v>1485576</v>
          </cell>
        </row>
        <row r="337">
          <cell r="A337" t="str">
            <v>Sun Life Assurance Company of Canada (F380)PREMIUMS REINSURANCE ASSUMED SUBTOTAL - ASSUMED U.S.A. NON-PARTICIPATING TOTAL NON-PAR (10 45.020.149.41)</v>
          </cell>
          <cell r="B337" t="str">
            <v>Sun Life Assurance Company of Canada (F380)</v>
          </cell>
          <cell r="C337" t="str">
            <v>PREMIUMS REINSURANCE ASSUMED SUBTOTAL - ASSUMED U.S.A. NON-PARTICIPATING TOTAL NON-PAR (10 45.020.149.41)</v>
          </cell>
          <cell r="D337">
            <v>94840</v>
          </cell>
        </row>
        <row r="338">
          <cell r="A338" t="str">
            <v>Sun Life Assurance Company of Canada (F380)PREMIUMS REINSURANCE ASSUMED SUBTOTAL - ASSUMED TOTAL U.S.A. (10 45.020.149.76)</v>
          </cell>
          <cell r="B338" t="str">
            <v>Sun Life Assurance Company of Canada (F380)</v>
          </cell>
          <cell r="C338" t="str">
            <v>PREMIUMS REINSURANCE ASSUMED SUBTOTAL - ASSUMED TOTAL U.S.A. (10 45.020.149.76)</v>
          </cell>
          <cell r="D338">
            <v>94840</v>
          </cell>
        </row>
        <row r="339">
          <cell r="A339" t="str">
            <v>Sun Life Assurance Company of Canada (F380)PREMIUMS REINSURANCE ASSUMED SUBTOTAL - ASSUMED TOTAL EUROPE (10 45.020.149.84)</v>
          </cell>
          <cell r="B339" t="str">
            <v>Sun Life Assurance Company of Canada (F380)</v>
          </cell>
          <cell r="C339" t="str">
            <v>PREMIUMS REINSURANCE ASSUMED SUBTOTAL - ASSUMED TOTAL EUROPE (10 45.020.149.84)</v>
          </cell>
          <cell r="D339">
            <v>-813</v>
          </cell>
        </row>
        <row r="340">
          <cell r="A340" t="str">
            <v>Sun Life Assurance Company of Canada (F380)PREMIUMS REINSURANCE ASSUMED SUBTOTAL - ASSUMED TOTAL ASIA/OTHER (10 45.020.149.89)</v>
          </cell>
          <cell r="B340" t="str">
            <v>Sun Life Assurance Company of Canada (F380)</v>
          </cell>
          <cell r="C340" t="str">
            <v>PREMIUMS REINSURANCE ASSUMED SUBTOTAL - ASSUMED TOTAL ASIA/OTHER (10 45.020.149.89)</v>
          </cell>
          <cell r="D340">
            <v>5447</v>
          </cell>
        </row>
        <row r="341">
          <cell r="A341" t="str">
            <v>Sun Life Assurance Company of Canada (F380)PREMIUMS REINSURANCE CEDED SUBTOTAL - CEDED U.S.A. NON-PARTICIPATING TOTAL NON-PAR (10 45.020.249.41)</v>
          </cell>
          <cell r="B341" t="str">
            <v>Sun Life Assurance Company of Canada (F380)</v>
          </cell>
          <cell r="C341" t="str">
            <v>PREMIUMS REINSURANCE CEDED SUBTOTAL - CEDED U.S.A. NON-PARTICIPATING TOTAL NON-PAR (10 45.020.249.41)</v>
          </cell>
          <cell r="D341">
            <v>393777</v>
          </cell>
        </row>
        <row r="342">
          <cell r="A342" t="str">
            <v>Sun Life Assurance Company of Canada (F380)PREMIUMS REINSURANCE CEDED SUBTOTAL - CEDED U.S.A. TOTAL PAR (10 45.020.249.51)</v>
          </cell>
          <cell r="B342" t="str">
            <v>Sun Life Assurance Company of Canada (F380)</v>
          </cell>
          <cell r="C342" t="str">
            <v>PREMIUMS REINSURANCE CEDED SUBTOTAL - CEDED U.S.A. TOTAL PAR (10 45.020.249.51)</v>
          </cell>
          <cell r="D342">
            <v>82276</v>
          </cell>
        </row>
        <row r="343">
          <cell r="A343" t="str">
            <v>Sun Life Assurance Company of Canada (F380)PREMIUMS REINSURANCE CEDED SUBTOTAL - CEDED TOTAL U.S.A. (10 45.020.249.76)</v>
          </cell>
          <cell r="B343" t="str">
            <v>Sun Life Assurance Company of Canada (F380)</v>
          </cell>
          <cell r="C343" t="str">
            <v>PREMIUMS REINSURANCE CEDED SUBTOTAL - CEDED TOTAL U.S.A. (10 45.020.249.76)</v>
          </cell>
          <cell r="D343">
            <v>476053</v>
          </cell>
        </row>
        <row r="344">
          <cell r="A344" t="str">
            <v>Sun Life Assurance Company of Canada (F380)PREMIUMS REINSURANCE CEDED SUBTOTAL - CEDED TOTAL EUROPE (10 45.020.249.84)</v>
          </cell>
          <cell r="B344" t="str">
            <v>Sun Life Assurance Company of Canada (F380)</v>
          </cell>
          <cell r="C344" t="str">
            <v>PREMIUMS REINSURANCE CEDED SUBTOTAL - CEDED TOTAL EUROPE (10 45.020.249.84)</v>
          </cell>
          <cell r="D344">
            <v>170908</v>
          </cell>
        </row>
        <row r="345">
          <cell r="A345" t="str">
            <v>Sun Life Assurance Company of Canada (F380)PREMIUMS REINSURANCE CEDED SUBTOTAL - CEDED TOTAL ASIA/OTHER (10 45.020.249.89)</v>
          </cell>
          <cell r="B345" t="str">
            <v>Sun Life Assurance Company of Canada (F380)</v>
          </cell>
          <cell r="C345" t="str">
            <v>PREMIUMS REINSURANCE CEDED SUBTOTAL - CEDED TOTAL ASIA/OTHER (10 45.020.249.89)</v>
          </cell>
          <cell r="D345">
            <v>-70282</v>
          </cell>
        </row>
        <row r="346">
          <cell r="A346" t="str">
            <v>Sun Life Financial Inc. (LH80)PREMIUMS DIRECT SUBTOTAL - DIRECT NON-PARTICIPATING ANNUITY INDIVIDUAL (10 45.010.049.11)</v>
          </cell>
          <cell r="B346" t="str">
            <v>Sun Life Financial Inc. (LH80)</v>
          </cell>
          <cell r="C346" t="str">
            <v>PREMIUMS DIRECT SUBTOTAL - DIRECT NON-PARTICIPATING ANNUITY INDIVIDUAL (10 45.010.049.11)</v>
          </cell>
          <cell r="D346">
            <v>701731</v>
          </cell>
        </row>
        <row r="347">
          <cell r="A347" t="str">
            <v>Sun Life Financial Inc. (LH80)PREMIUMS DIRECT SUBTOTAL - DIRECT NON-PARTICIPATING ANNUITY GROUP (10 45.010.049.12)</v>
          </cell>
          <cell r="B347" t="str">
            <v>Sun Life Financial Inc. (LH80)</v>
          </cell>
          <cell r="C347" t="str">
            <v>PREMIUMS DIRECT SUBTOTAL - DIRECT NON-PARTICIPATING ANNUITY GROUP (10 45.010.049.12)</v>
          </cell>
          <cell r="D347">
            <v>1129697</v>
          </cell>
        </row>
        <row r="348">
          <cell r="A348" t="str">
            <v>Sun Life Financial Inc. (LH80)PREMIUMS DIRECT SUBTOTAL - DIRECT NON-PARTICIPATING TOTAL NON-PAR (10 45.010.049.41)</v>
          </cell>
          <cell r="B348" t="str">
            <v>Sun Life Financial Inc. (LH80)</v>
          </cell>
          <cell r="C348" t="str">
            <v>PREMIUMS DIRECT SUBTOTAL - DIRECT NON-PARTICIPATING TOTAL NON-PAR (10 45.010.049.41)</v>
          </cell>
          <cell r="D348">
            <v>7403962</v>
          </cell>
        </row>
        <row r="349">
          <cell r="A349" t="str">
            <v>Sun Life Financial Inc. (LH80)PREMIUMS DIRECT SUBTOTAL - DIRECT TOTAL PAR (10 45.010.049.51)</v>
          </cell>
          <cell r="B349" t="str">
            <v>Sun Life Financial Inc. (LH80)</v>
          </cell>
          <cell r="C349" t="str">
            <v>PREMIUMS DIRECT SUBTOTAL - DIRECT TOTAL PAR (10 45.010.049.51)</v>
          </cell>
          <cell r="D349">
            <v>1047092</v>
          </cell>
        </row>
        <row r="350">
          <cell r="A350" t="str">
            <v>Sun Life Financial Inc. (LH80)PREMIUMS REINSURANCE CEDED SUBTOTAL - CEDED NON-PARTICIPATING TOTAL NON-PAR (10 45.010.249.41)</v>
          </cell>
          <cell r="B350" t="str">
            <v>Sun Life Financial Inc. (LH80)</v>
          </cell>
          <cell r="C350" t="str">
            <v>PREMIUMS REINSURANCE CEDED SUBTOTAL - CEDED NON-PARTICIPATING TOTAL NON-PAR (10 45.010.249.41)</v>
          </cell>
          <cell r="D350">
            <v>4479208</v>
          </cell>
        </row>
        <row r="351">
          <cell r="A351" t="str">
            <v>Sun Life Financial Inc. (LH80)PREMIUMS REINSURANCE CEDED SUBTOTAL - CEDED TOTAL PAR (10 45.010.249.51)</v>
          </cell>
          <cell r="B351" t="str">
            <v>Sun Life Financial Inc. (LH80)</v>
          </cell>
          <cell r="C351" t="str">
            <v>PREMIUMS REINSURANCE CEDED SUBTOTAL - CEDED TOTAL PAR (10 45.010.249.51)</v>
          </cell>
          <cell r="D351">
            <v>67931</v>
          </cell>
        </row>
        <row r="352">
          <cell r="A352" t="str">
            <v>Sun Life Financial Inc. (LH80)PREMIUMS DIRECT SUBTOTAL - DIRECT U.S.A. NON-PARTICIPATING ANNUITY INDIVIDUAL (10 45.020.049.11)</v>
          </cell>
          <cell r="B352" t="str">
            <v>Sun Life Financial Inc. (LH80)</v>
          </cell>
          <cell r="C352" t="str">
            <v>PREMIUMS DIRECT SUBTOTAL - DIRECT U.S.A. NON-PARTICIPATING ANNUITY INDIVIDUAL (10 45.020.049.11)</v>
          </cell>
          <cell r="D352">
            <v>95142</v>
          </cell>
        </row>
        <row r="353">
          <cell r="A353" t="str">
            <v>Sun Life Financial Inc. (LH80)PREMIUMS DIRECT SUBTOTAL - DIRECT U.S.A. NON-PARTICIPATING ANNUITY GROUP (10 45.020.049.12)</v>
          </cell>
          <cell r="B353" t="str">
            <v>Sun Life Financial Inc. (LH80)</v>
          </cell>
          <cell r="C353" t="str">
            <v>PREMIUMS DIRECT SUBTOTAL - DIRECT U.S.A. NON-PARTICIPATING ANNUITY GROUP (10 45.020.049.12)</v>
          </cell>
          <cell r="D353">
            <v>682148</v>
          </cell>
        </row>
        <row r="354">
          <cell r="A354" t="str">
            <v>Sun Life Financial Inc. (LH80)PREMIUMS DIRECT SUBTOTAL - DIRECT U.S.A. NON-PARTICIPATING TOTAL NON-PAR (10 45.020.049.41)</v>
          </cell>
          <cell r="B354" t="str">
            <v>Sun Life Financial Inc. (LH80)</v>
          </cell>
          <cell r="C354" t="str">
            <v>PREMIUMS DIRECT SUBTOTAL - DIRECT U.S.A. NON-PARTICIPATING TOTAL NON-PAR (10 45.020.049.41)</v>
          </cell>
          <cell r="D354">
            <v>3688342</v>
          </cell>
        </row>
        <row r="355">
          <cell r="A355" t="str">
            <v>Sun Life Financial Inc. (LH80)PREMIUMS DIRECT SUBTOTAL - DIRECT U.S.A. TOTAL PAR (10 45.020.049.51)</v>
          </cell>
          <cell r="B355" t="str">
            <v>Sun Life Financial Inc. (LH80)</v>
          </cell>
          <cell r="C355" t="str">
            <v>PREMIUMS DIRECT SUBTOTAL - DIRECT U.S.A. TOTAL PAR (10 45.020.049.51)</v>
          </cell>
          <cell r="D355">
            <v>280898</v>
          </cell>
        </row>
        <row r="356">
          <cell r="A356" t="str">
            <v>Sun Life Financial Inc. (LH80)PREMIUMS DIRECT SUBTOTAL - DIRECT TOTAL U.S.A. (10 45.020.049.76)</v>
          </cell>
          <cell r="B356" t="str">
            <v>Sun Life Financial Inc. (LH80)</v>
          </cell>
          <cell r="C356" t="str">
            <v>PREMIUMS DIRECT SUBTOTAL - DIRECT TOTAL U.S.A. (10 45.020.049.76)</v>
          </cell>
          <cell r="D356">
            <v>3969240</v>
          </cell>
        </row>
        <row r="357">
          <cell r="A357" t="str">
            <v>Sun Life Financial Inc. (LH80)PREMIUMS DIRECT SUBTOTAL - DIRECT TOTAL EUROPE (10 45.020.049.84)</v>
          </cell>
          <cell r="B357" t="str">
            <v>Sun Life Financial Inc. (LH80)</v>
          </cell>
          <cell r="C357" t="str">
            <v>PREMIUMS DIRECT SUBTOTAL - DIRECT TOTAL EUROPE (10 45.020.049.84)</v>
          </cell>
          <cell r="D357">
            <v>183490</v>
          </cell>
        </row>
        <row r="358">
          <cell r="A358" t="str">
            <v>Sun Life Financial Inc. (LH80)PREMIUMS DIRECT SUBTOTAL - DIRECT TOTAL ASIA/OTHER (10 45.020.049.89)</v>
          </cell>
          <cell r="B358" t="str">
            <v>Sun Life Financial Inc. (LH80)</v>
          </cell>
          <cell r="C358" t="str">
            <v>PREMIUMS DIRECT SUBTOTAL - DIRECT TOTAL ASIA/OTHER (10 45.020.049.89)</v>
          </cell>
          <cell r="D358">
            <v>1528026</v>
          </cell>
        </row>
        <row r="359">
          <cell r="A359" t="str">
            <v>Sun Life Financial Inc. (LH80)PREMIUMS REINSURANCE CEDED SUBTOTAL - CEDED U.S.A. NON-PARTICIPATING ANNUITY INDIVIDUAL (10 45.020.249.11)</v>
          </cell>
          <cell r="B359" t="str">
            <v>Sun Life Financial Inc. (LH80)</v>
          </cell>
          <cell r="C359" t="str">
            <v>PREMIUMS REINSURANCE CEDED SUBTOTAL - CEDED U.S.A. NON-PARTICIPATING ANNUITY INDIVIDUAL (10 45.020.249.11)</v>
          </cell>
          <cell r="D359">
            <v>431</v>
          </cell>
        </row>
        <row r="360">
          <cell r="A360" t="str">
            <v>Sun Life Financial Inc. (LH80)PREMIUMS REINSURANCE CEDED SUBTOTAL - CEDED U.S.A. NON-PARTICIPATING ANNUITY GROUP (10 45.020.249.12)</v>
          </cell>
          <cell r="B360" t="str">
            <v>Sun Life Financial Inc. (LH80)</v>
          </cell>
          <cell r="C360" t="str">
            <v>PREMIUMS REINSURANCE CEDED SUBTOTAL - CEDED U.S.A. NON-PARTICIPATING ANNUITY GROUP (10 45.020.249.12)</v>
          </cell>
          <cell r="D360">
            <v>2614</v>
          </cell>
        </row>
        <row r="361">
          <cell r="A361" t="str">
            <v>Sun Life Financial Inc. (LH80)PREMIUMS REINSURANCE CEDED SUBTOTAL - CEDED U.S.A. NON-PARTICIPATING TOTAL NON-PAR (10 45.020.249.41)</v>
          </cell>
          <cell r="B361" t="str">
            <v>Sun Life Financial Inc. (LH80)</v>
          </cell>
          <cell r="C361" t="str">
            <v>PREMIUMS REINSURANCE CEDED SUBTOTAL - CEDED U.S.A. NON-PARTICIPATING TOTAL NON-PAR (10 45.020.249.41)</v>
          </cell>
          <cell r="D361">
            <v>277196</v>
          </cell>
        </row>
        <row r="362">
          <cell r="A362" t="str">
            <v>Sun Life Financial Inc. (LH80)PREMIUMS REINSURANCE CEDED SUBTOTAL - CEDED U.S.A. TOTAL PAR (10 45.020.249.51)</v>
          </cell>
          <cell r="B362" t="str">
            <v>Sun Life Financial Inc. (LH80)</v>
          </cell>
          <cell r="C362" t="str">
            <v>PREMIUMS REINSURANCE CEDED SUBTOTAL - CEDED U.S.A. TOTAL PAR (10 45.020.249.51)</v>
          </cell>
          <cell r="D362">
            <v>82276</v>
          </cell>
        </row>
        <row r="363">
          <cell r="A363" t="str">
            <v>Sun Life Financial Inc. (LH80)PREMIUMS REINSURANCE CEDED SUBTOTAL - CEDED TOTAL U.S.A. (10 45.020.249.76)</v>
          </cell>
          <cell r="B363" t="str">
            <v>Sun Life Financial Inc. (LH80)</v>
          </cell>
          <cell r="C363" t="str">
            <v>PREMIUMS REINSURANCE CEDED SUBTOTAL - CEDED TOTAL U.S.A. (10 45.020.249.76)</v>
          </cell>
          <cell r="D363">
            <v>359472</v>
          </cell>
        </row>
        <row r="364">
          <cell r="A364" t="str">
            <v>Sun Life Financial Inc. (LH80)PREMIUMS REINSURANCE CEDED SUBTOTAL - CEDED TOTAL EUROPE (10 45.020.249.84)</v>
          </cell>
          <cell r="B364" t="str">
            <v>Sun Life Financial Inc. (LH80)</v>
          </cell>
          <cell r="C364" t="str">
            <v>PREMIUMS REINSURANCE CEDED SUBTOTAL - CEDED TOTAL EUROPE (10 45.020.249.84)</v>
          </cell>
          <cell r="D364">
            <v>170908</v>
          </cell>
        </row>
        <row r="365">
          <cell r="A365" t="str">
            <v>Sun Life Financial Inc. (LH80)PREMIUMS REINSURANCE CEDED SUBTOTAL - CEDED TOTAL ASIA/OTHER (10 45.020.249.89)</v>
          </cell>
          <cell r="B365" t="str">
            <v>Sun Life Financial Inc. (LH80)</v>
          </cell>
          <cell r="C365" t="str">
            <v>PREMIUMS REINSURANCE CEDED SUBTOTAL - CEDED TOTAL ASIA/OTHER (10 45.020.249.89)</v>
          </cell>
          <cell r="D365">
            <v>-70281</v>
          </cell>
        </row>
        <row r="366">
          <cell r="A366" t="str">
            <v>Sun Life Insurance (Canada) Limited (F381)PREMIUMS DIRECT SUBTOTAL - DIRECT NON-PARTICIPATING ANNUITY INDIVIDUAL (10 45.010.049.11)</v>
          </cell>
          <cell r="B366" t="str">
            <v>Sun Life Insurance (Canada) Limited (F381)</v>
          </cell>
          <cell r="C366" t="str">
            <v>PREMIUMS DIRECT SUBTOTAL - DIRECT NON-PARTICIPATING ANNUITY INDIVIDUAL (10 45.010.049.11)</v>
          </cell>
          <cell r="D366">
            <v>100047</v>
          </cell>
        </row>
        <row r="367">
          <cell r="A367" t="str">
            <v>Sun Life Insurance (Canada) Limited (F381)PREMIUMS DIRECT SUBTOTAL - DIRECT NON-PARTICIPATING TOTAL NON-PAR (10 45.010.049.41)</v>
          </cell>
          <cell r="B367" t="str">
            <v>Sun Life Insurance (Canada) Limited (F381)</v>
          </cell>
          <cell r="C367" t="str">
            <v>PREMIUMS DIRECT SUBTOTAL - DIRECT NON-PARTICIPATING TOTAL NON-PAR (10 45.010.049.41)</v>
          </cell>
          <cell r="D367">
            <v>100047</v>
          </cell>
        </row>
        <row r="368">
          <cell r="A368" t="str">
            <v>Sun Life Insurance (Canada) Limited (F381)PREMIUMS REINSURANCE ASSUMED SUBTOTAL - ASSUMED NON-PARTICIPATING ANNUITY INDIVIDUAL (10 45.010.149.11)</v>
          </cell>
          <cell r="B368" t="str">
            <v>Sun Life Insurance (Canada) Limited (F381)</v>
          </cell>
          <cell r="C368" t="str">
            <v>PREMIUMS REINSURANCE ASSUMED SUBTOTAL - ASSUMED NON-PARTICIPATING ANNUITY INDIVIDUAL (10 45.010.149.11)</v>
          </cell>
          <cell r="D368">
            <v>325135</v>
          </cell>
        </row>
        <row r="369">
          <cell r="A369" t="str">
            <v>Sun Life Insurance (Canada) Limited (F381)PREMIUMS REINSURANCE ASSUMED SUBTOTAL - ASSUMED NON-PARTICIPATING ANNUITY GROUP (10 45.010.149.12)</v>
          </cell>
          <cell r="B369" t="str">
            <v>Sun Life Insurance (Canada) Limited (F381)</v>
          </cell>
          <cell r="C369" t="str">
            <v>PREMIUMS REINSURANCE ASSUMED SUBTOTAL - ASSUMED NON-PARTICIPATING ANNUITY GROUP (10 45.010.149.12)</v>
          </cell>
          <cell r="D369">
            <v>744658</v>
          </cell>
        </row>
        <row r="370">
          <cell r="A370" t="str">
            <v>Sun Life Insurance (Canada) Limited (F381)PREMIUMS REINSURANCE ASSUMED SUBTOTAL - ASSUMED NON-PARTICIPATING TOTAL NON-PAR (10 45.010.149.41)</v>
          </cell>
          <cell r="B370" t="str">
            <v>Sun Life Insurance (Canada) Limited (F381)</v>
          </cell>
          <cell r="C370" t="str">
            <v>PREMIUMS REINSURANCE ASSUMED SUBTOTAL - ASSUMED NON-PARTICIPATING TOTAL NON-PAR (10 45.010.149.41)</v>
          </cell>
          <cell r="D370">
            <v>1439387</v>
          </cell>
        </row>
        <row r="371">
          <cell r="A371" t="str">
            <v>TD Life Insurance Company (F383)PREMIUMS DIRECT SUBTOTAL - DIRECT NON-PARTICIPATING TOTAL NON-PAR (10 45.010.049.41)</v>
          </cell>
          <cell r="B371" t="str">
            <v>TD Life Insurance Company (F383)</v>
          </cell>
          <cell r="C371" t="str">
            <v>PREMIUMS DIRECT SUBTOTAL - DIRECT NON-PARTICIPATING TOTAL NON-PAR (10 45.010.049.41)</v>
          </cell>
          <cell r="D371">
            <v>72696</v>
          </cell>
        </row>
        <row r="372">
          <cell r="A372" t="str">
            <v>TD Life Insurance Company (F383)PREMIUMS REINSURANCE CEDED SUBTOTAL - CEDED NON-PARTICIPATING TOTAL NON-PAR (10 45.010.249.41)</v>
          </cell>
          <cell r="B372" t="str">
            <v>TD Life Insurance Company (F383)</v>
          </cell>
          <cell r="C372" t="str">
            <v>PREMIUMS REINSURANCE CEDED SUBTOTAL - CEDED NON-PARTICIPATING TOTAL NON-PAR (10 45.010.249.41)</v>
          </cell>
          <cell r="D372">
            <v>17517</v>
          </cell>
        </row>
        <row r="373">
          <cell r="A373" t="str">
            <v>Teachers Life Insurance Society (Fraternal) (J125)PREMIUMS DIRECT SUBTOTAL - DIRECT NON-PARTICIPATING TOTAL NON-PAR (10 45.010.049.41)</v>
          </cell>
          <cell r="B373" t="str">
            <v>Teachers Life Insurance Society (Fraternal) (J125)</v>
          </cell>
          <cell r="C373" t="str">
            <v>PREMIUMS DIRECT SUBTOTAL - DIRECT NON-PARTICIPATING TOTAL NON-PAR (10 45.010.049.41)</v>
          </cell>
          <cell r="D373">
            <v>9586</v>
          </cell>
        </row>
        <row r="374">
          <cell r="A374" t="str">
            <v>Teachers Life Insurance Society (Fraternal) (J125)PREMIUMS REINSURANCE CEDED SUBTOTAL - CEDED NON-PARTICIPATING TOTAL NON-PAR (10 45.010.249.41)</v>
          </cell>
          <cell r="B374" t="str">
            <v>Teachers Life Insurance Society (Fraternal) (J125)</v>
          </cell>
          <cell r="C374" t="str">
            <v>PREMIUMS REINSURANCE CEDED SUBTOTAL - CEDED NON-PARTICIPATING TOTAL NON-PAR (10 45.010.249.41)</v>
          </cell>
          <cell r="D374">
            <v>195</v>
          </cell>
        </row>
        <row r="375">
          <cell r="A375" t="str">
            <v>Transamerica Life Canada (F345)PREMIUMS DIRECT SUBTOTAL - DIRECT NON-PARTICIPATING ANNUITY INDIVIDUAL (10 45.010.049.11)</v>
          </cell>
          <cell r="B375" t="str">
            <v>Transamerica Life Canada (F345)</v>
          </cell>
          <cell r="C375" t="str">
            <v>PREMIUMS DIRECT SUBTOTAL - DIRECT NON-PARTICIPATING ANNUITY INDIVIDUAL (10 45.010.049.11)</v>
          </cell>
          <cell r="D375">
            <v>30222</v>
          </cell>
        </row>
        <row r="376">
          <cell r="A376" t="str">
            <v>Transamerica Life Canada (F345)PREMIUMS DIRECT SUBTOTAL - DIRECT NON-PARTICIPATING TOTAL NON-PAR (10 45.010.049.41)</v>
          </cell>
          <cell r="B376" t="str">
            <v>Transamerica Life Canada (F345)</v>
          </cell>
          <cell r="C376" t="str">
            <v>PREMIUMS DIRECT SUBTOTAL - DIRECT NON-PARTICIPATING TOTAL NON-PAR (10 45.010.049.41)</v>
          </cell>
          <cell r="D376">
            <v>705411</v>
          </cell>
        </row>
        <row r="377">
          <cell r="A377" t="str">
            <v>Transamerica Life Canada (F345)PREMIUMS DIRECT SUBTOTAL - DIRECT TOTAL PAR (10 45.010.049.51)</v>
          </cell>
          <cell r="B377" t="str">
            <v>Transamerica Life Canada (F345)</v>
          </cell>
          <cell r="C377" t="str">
            <v>PREMIUMS DIRECT SUBTOTAL - DIRECT TOTAL PAR (10 45.010.049.51)</v>
          </cell>
          <cell r="D377">
            <v>310</v>
          </cell>
        </row>
        <row r="378">
          <cell r="A378" t="str">
            <v>Transamerica Life Canada (F345)PREMIUMS REINSURANCE CEDED SUBTOTAL - CEDED NON-PARTICIPATING TOTAL NON-PAR (10 45.010.249.41)</v>
          </cell>
          <cell r="B378" t="str">
            <v>Transamerica Life Canada (F345)</v>
          </cell>
          <cell r="C378" t="str">
            <v>PREMIUMS REINSURANCE CEDED SUBTOTAL - CEDED NON-PARTICIPATING TOTAL NON-PAR (10 45.010.249.41)</v>
          </cell>
          <cell r="D378">
            <v>381692</v>
          </cell>
        </row>
        <row r="379">
          <cell r="A379" t="str">
            <v>Ukrainian Fraternal Society of Canada (J130)PREMIUMS DIRECT SUBTOTAL - DIRECT NON-PARTICIPATING TOTAL NON-PAR (10 45.010.049.41)</v>
          </cell>
          <cell r="B379" t="str">
            <v>Ukrainian Fraternal Society of Canada (J130)</v>
          </cell>
          <cell r="C379" t="str">
            <v>PREMIUMS DIRECT SUBTOTAL - DIRECT NON-PARTICIPATING TOTAL NON-PAR (10 45.010.049.41)</v>
          </cell>
          <cell r="D379">
            <v>145</v>
          </cell>
        </row>
        <row r="380">
          <cell r="A380" t="str">
            <v>Wawanesa Life Insurance Company (The) (F410)PREMIUMS DIRECT SUBTOTAL - DIRECT NON-PARTICIPATING ANNUITY INDIVIDUAL (10 45.010.049.11)</v>
          </cell>
          <cell r="B380" t="str">
            <v>Wawanesa Life Insurance Company (The) (F410)</v>
          </cell>
          <cell r="C380" t="str">
            <v>PREMIUMS DIRECT SUBTOTAL - DIRECT NON-PARTICIPATING ANNUITY INDIVIDUAL (10 45.010.049.11)</v>
          </cell>
          <cell r="D380">
            <v>27341</v>
          </cell>
        </row>
        <row r="381">
          <cell r="A381" t="str">
            <v>Wawanesa Life Insurance Company (The) (F410)PREMIUMS DIRECT SUBTOTAL - DIRECT NON-PARTICIPATING TOTAL NON-PAR (10 45.010.049.41)</v>
          </cell>
          <cell r="B381" t="str">
            <v>Wawanesa Life Insurance Company (The) (F410)</v>
          </cell>
          <cell r="C381" t="str">
            <v>PREMIUMS DIRECT SUBTOTAL - DIRECT NON-PARTICIPATING TOTAL NON-PAR (10 45.010.049.41)</v>
          </cell>
          <cell r="D381">
            <v>97889</v>
          </cell>
        </row>
        <row r="382">
          <cell r="A382" t="str">
            <v>Wawanesa Life Insurance Company (The) (F410)PREMIUMS DIRECT SUBTOTAL - DIRECT TOTAL PAR (10 45.010.049.51)</v>
          </cell>
          <cell r="B382" t="str">
            <v>Wawanesa Life Insurance Company (The) (F410)</v>
          </cell>
          <cell r="C382" t="str">
            <v>PREMIUMS DIRECT SUBTOTAL - DIRECT TOTAL PAR (10 45.010.049.51)</v>
          </cell>
          <cell r="D382">
            <v>23564</v>
          </cell>
        </row>
        <row r="383">
          <cell r="A383" t="str">
            <v>Wawanesa Life Insurance Company (The) (F410)PREMIUMS REINSURANCE CEDED SUBTOTAL - CEDED NON-PARTICIPATING TOTAL NON-PAR (10 45.010.249.41)</v>
          </cell>
          <cell r="B383" t="str">
            <v>Wawanesa Life Insurance Company (The) (F410)</v>
          </cell>
          <cell r="C383" t="str">
            <v>PREMIUMS REINSURANCE CEDED SUBTOTAL - CEDED NON-PARTICIPATING TOTAL NON-PAR (10 45.010.249.41)</v>
          </cell>
          <cell r="D383">
            <v>13909</v>
          </cell>
        </row>
        <row r="384">
          <cell r="A384" t="str">
            <v>Wawanesa Life Insurance Company (The) (F410)PREMIUMS REINSURANCE CEDED SUBTOTAL - CEDED TOTAL PAR (10 45.010.249.51)</v>
          </cell>
          <cell r="B384" t="str">
            <v>Wawanesa Life Insurance Company (The) (F410)</v>
          </cell>
          <cell r="C384" t="str">
            <v>PREMIUMS REINSURANCE CEDED SUBTOTAL - CEDED TOTAL PAR (10 45.010.249.51)</v>
          </cell>
          <cell r="D384">
            <v>1213</v>
          </cell>
        </row>
        <row r="385">
          <cell r="A385" t="str">
            <v>Western Life Assurance Company (F196)PREMIUMS DIRECT SUBTOTAL - DIRECT NON-PARTICIPATING ANNUITY INDIVIDUAL (10 45.010.049.11)</v>
          </cell>
          <cell r="B385" t="str">
            <v>Western Life Assurance Company (F196)</v>
          </cell>
          <cell r="C385" t="str">
            <v>PREMIUMS DIRECT SUBTOTAL - DIRECT NON-PARTICIPATING ANNUITY INDIVIDUAL (10 45.010.049.11)</v>
          </cell>
          <cell r="D385">
            <v>1</v>
          </cell>
        </row>
        <row r="386">
          <cell r="A386" t="str">
            <v>Western Life Assurance Company (F196)PREMIUMS DIRECT SUBTOTAL - DIRECT NON-PARTICIPATING TOTAL NON-PAR (10 45.010.049.41)</v>
          </cell>
          <cell r="B386" t="str">
            <v>Western Life Assurance Company (F196)</v>
          </cell>
          <cell r="C386" t="str">
            <v>PREMIUMS DIRECT SUBTOTAL - DIRECT NON-PARTICIPATING TOTAL NON-PAR (10 45.010.049.41)</v>
          </cell>
          <cell r="D386">
            <v>87233</v>
          </cell>
        </row>
        <row r="387">
          <cell r="A387" t="str">
            <v>Western Life Assurance Company (F196)PREMIUMS REINSURANCE ASSUMED SUBTOTAL - ASSUMED NON-PARTICIPATING TOTAL NON-PAR (10 45.010.149.41)</v>
          </cell>
          <cell r="B387" t="str">
            <v>Western Life Assurance Company (F196)</v>
          </cell>
          <cell r="C387" t="str">
            <v>PREMIUMS REINSURANCE ASSUMED SUBTOTAL - ASSUMED NON-PARTICIPATING TOTAL NON-PAR (10 45.010.149.41)</v>
          </cell>
          <cell r="D387">
            <v>183</v>
          </cell>
        </row>
        <row r="388">
          <cell r="A388" t="str">
            <v>Western Life Assurance Company (F196)PREMIUMS REINSURANCE CEDED SUBTOTAL - CEDED NON-PARTICIPATING TOTAL NON-PAR (10 45.010.249.41)</v>
          </cell>
          <cell r="B388" t="str">
            <v>Western Life Assurance Company (F196)</v>
          </cell>
          <cell r="C388" t="str">
            <v>PREMIUMS REINSURANCE CEDED SUBTOTAL - CEDED NON-PARTICIPATING TOTAL NON-PAR (10 45.010.249.41)</v>
          </cell>
          <cell r="D388">
            <v>27099</v>
          </cell>
        </row>
        <row r="389">
          <cell r="A389" t="str">
            <v>Aetna Life Insurance Company (H010)PREMIUMS DIRECT SUBTOTAL - DIRECT NON-PARTICIPATING TOTAL NON-PAR (20 45.010.049.41)</v>
          </cell>
          <cell r="B389" t="str">
            <v>Aetna Life Insurance Company (H010)</v>
          </cell>
          <cell r="C389" t="str">
            <v>PREMIUMS DIRECT SUBTOTAL - DIRECT NON-PARTICIPATING TOTAL NON-PAR (20 45.010.049.41)</v>
          </cell>
          <cell r="D389">
            <v>1583</v>
          </cell>
        </row>
        <row r="390">
          <cell r="A390" t="str">
            <v>Aetna Life Insurance Company (H010)PREMIUMS REINSURANCE ASSUMED SUBTOTAL - ASSUMED NON-PARTICIPATING TOTAL NON-PAR (20 45.010.149.41)</v>
          </cell>
          <cell r="B390" t="str">
            <v>Aetna Life Insurance Company (H010)</v>
          </cell>
          <cell r="C390" t="str">
            <v>PREMIUMS REINSURANCE ASSUMED SUBTOTAL - ASSUMED NON-PARTICIPATING TOTAL NON-PAR (20 45.010.149.41)</v>
          </cell>
          <cell r="D390">
            <v>12</v>
          </cell>
        </row>
        <row r="391">
          <cell r="A391" t="str">
            <v>Allianz Life Insurance Company of North America (H430)PREMIUMS DIRECT SUBTOTAL - DIRECT NON-PARTICIPATING TOTAL NON-PAR (20 45.010.049.41)</v>
          </cell>
          <cell r="B391" t="str">
            <v>Allianz Life Insurance Company of North America (H430)</v>
          </cell>
          <cell r="C391" t="str">
            <v>PREMIUMS DIRECT SUBTOTAL - DIRECT NON-PARTICIPATING TOTAL NON-PAR (20 45.010.049.41)</v>
          </cell>
          <cell r="D391">
            <v>387</v>
          </cell>
        </row>
        <row r="392">
          <cell r="A392" t="str">
            <v>Allianz Life Insurance Company of North America (H430)PREMIUMS REINSURANCE CEDED SUBTOTAL - CEDED NON-PARTICIPATING TOTAL NON-PAR (20 45.010.249.41)</v>
          </cell>
          <cell r="B392" t="str">
            <v>Allianz Life Insurance Company of North America (H430)</v>
          </cell>
          <cell r="C392" t="str">
            <v>PREMIUMS REINSURANCE CEDED SUBTOTAL - CEDED NON-PARTICIPATING TOTAL NON-PAR (20 45.010.249.41)</v>
          </cell>
          <cell r="D392">
            <v>34</v>
          </cell>
        </row>
        <row r="393">
          <cell r="A393" t="str">
            <v>American Bankers Life Assurance Company of Florida (H030)PREMIUMS DIRECT SUBTOTAL - DIRECT NON-PARTICIPATING TOTAL NON-PAR (20 45.010.049.41)</v>
          </cell>
          <cell r="B393" t="str">
            <v>American Bankers Life Assurance Company of Florida (H030)</v>
          </cell>
          <cell r="C393" t="str">
            <v>PREMIUMS DIRECT SUBTOTAL - DIRECT NON-PARTICIPATING TOTAL NON-PAR (20 45.010.049.41)</v>
          </cell>
          <cell r="D393">
            <v>296516</v>
          </cell>
        </row>
        <row r="394">
          <cell r="A394" t="str">
            <v>American Bankers Life Assurance Company of Florida (H030)PREMIUMS REINSURANCE ASSUMED SUBTOTAL - ASSUMED NON-PARTICIPATING TOTAL NON-PAR (20 45.010.149.41)</v>
          </cell>
          <cell r="B394" t="str">
            <v>American Bankers Life Assurance Company of Florida (H030)</v>
          </cell>
          <cell r="C394" t="str">
            <v>PREMIUMS REINSURANCE ASSUMED SUBTOTAL - ASSUMED NON-PARTICIPATING TOTAL NON-PAR (20 45.010.149.41)</v>
          </cell>
          <cell r="D394">
            <v>62770</v>
          </cell>
        </row>
        <row r="395">
          <cell r="A395" t="str">
            <v>American Bankers Life Assurance Company of Florida (H030)PREMIUMS REINSURANCE CEDED SUBTOTAL - CEDED NON-PARTICIPATING TOTAL NON-PAR (20 45.010.249.41)</v>
          </cell>
          <cell r="B395" t="str">
            <v>American Bankers Life Assurance Company of Florida (H030)</v>
          </cell>
          <cell r="C395" t="str">
            <v>PREMIUMS REINSURANCE CEDED SUBTOTAL - CEDED NON-PARTICIPATING TOTAL NON-PAR (20 45.010.249.41)</v>
          </cell>
          <cell r="D395">
            <v>308065</v>
          </cell>
        </row>
        <row r="396">
          <cell r="A396" t="str">
            <v>American Health and Life Insurance Company (H056)PREMIUMS DIRECT SUBTOTAL - DIRECT NON-PARTICIPATING TOTAL NON-PAR (20 45.010.049.41)</v>
          </cell>
          <cell r="B396" t="str">
            <v>American Health and Life Insurance Company (H056)</v>
          </cell>
          <cell r="C396" t="str">
            <v>PREMIUMS DIRECT SUBTOTAL - DIRECT NON-PARTICIPATING TOTAL NON-PAR (20 45.010.049.41)</v>
          </cell>
          <cell r="D396">
            <v>12153</v>
          </cell>
        </row>
        <row r="397">
          <cell r="A397" t="str">
            <v>American Health and Life Insurance Company (H056)PREMIUMS REINSURANCE CEDED SUBTOTAL - CEDED NON-PARTICIPATING TOTAL NON-PAR (20 45.010.249.41)</v>
          </cell>
          <cell r="B397" t="str">
            <v>American Health and Life Insurance Company (H056)</v>
          </cell>
          <cell r="C397" t="str">
            <v>PREMIUMS REINSURANCE CEDED SUBTOTAL - CEDED NON-PARTICIPATING TOTAL NON-PAR (20 45.010.249.41)</v>
          </cell>
          <cell r="D397">
            <v>4568</v>
          </cell>
        </row>
        <row r="398">
          <cell r="A398" t="str">
            <v>American Income Life Insurance Company (H042)PREMIUMS DIRECT SUBTOTAL - DIRECT NON-PARTICIPATING TOTAL NON-PAR (20 45.010.049.41)</v>
          </cell>
          <cell r="B398" t="str">
            <v>American Income Life Insurance Company (H042)</v>
          </cell>
          <cell r="C398" t="str">
            <v>PREMIUMS DIRECT SUBTOTAL - DIRECT NON-PARTICIPATING TOTAL NON-PAR (20 45.010.049.41)</v>
          </cell>
          <cell r="D398">
            <v>88258</v>
          </cell>
        </row>
        <row r="399">
          <cell r="A399" t="str">
            <v>American Income Life Insurance Company (H042)PREMIUMS REINSURANCE CEDED SUBTOTAL - CEDED NON-PARTICIPATING TOTAL NON-PAR (20 45.010.249.41)</v>
          </cell>
          <cell r="B399" t="str">
            <v>American Income Life Insurance Company (H042)</v>
          </cell>
          <cell r="C399" t="str">
            <v>PREMIUMS REINSURANCE CEDED SUBTOTAL - CEDED NON-PARTICIPATING TOTAL NON-PAR (20 45.010.249.41)</v>
          </cell>
          <cell r="D399">
            <v>37</v>
          </cell>
        </row>
        <row r="400">
          <cell r="A400" t="str">
            <v>AXA Equitable Life Insurance Company (H180)PREMIUMS DIRECT SUBTOTAL - DIRECT TOTAL PAR (20 45.010.049.51)</v>
          </cell>
          <cell r="B400" t="str">
            <v>AXA Equitable Life Insurance Company (H180)</v>
          </cell>
          <cell r="C400" t="str">
            <v>PREMIUMS DIRECT SUBTOTAL - DIRECT TOTAL PAR (20 45.010.049.51)</v>
          </cell>
          <cell r="D400">
            <v>158</v>
          </cell>
        </row>
        <row r="401">
          <cell r="A401" t="str">
            <v>AXA Equitable Life Insurance Company (H180)PREMIUMS REINSURANCE ASSUMED SUBTOTAL - ASSUMED NON-PARTICIPATING TOTAL NON-PAR (20 45.010.149.41)</v>
          </cell>
          <cell r="B401" t="str">
            <v>AXA Equitable Life Insurance Company (H180)</v>
          </cell>
          <cell r="C401" t="str">
            <v>PREMIUMS REINSURANCE ASSUMED SUBTOTAL - ASSUMED NON-PARTICIPATING TOTAL NON-PAR (20 45.010.149.41)</v>
          </cell>
          <cell r="D401">
            <v>7776</v>
          </cell>
        </row>
        <row r="402">
          <cell r="A402" t="str">
            <v>CMFG Life Insurance Company (H170)PREMIUMS DIRECT SUBTOTAL - DIRECT TOTAL PAR (20 45.010.049.51)</v>
          </cell>
          <cell r="B402" t="str">
            <v>CMFG Life Insurance Company (H170)</v>
          </cell>
          <cell r="C402" t="str">
            <v>PREMIUMS DIRECT SUBTOTAL - DIRECT TOTAL PAR (20 45.010.049.51)</v>
          </cell>
          <cell r="D402">
            <v>218</v>
          </cell>
        </row>
        <row r="403">
          <cell r="A403" t="str">
            <v>COLISEE RE (Life Branch) (H057)PREMIUMS REINSURANCE ASSUMED SUBTOTAL - ASSUMED NON-PARTICIPATING TOTAL NON-PAR (20 45.010.149.41)</v>
          </cell>
          <cell r="B403" t="str">
            <v>COLISEE RE (Life Branch) (H057)</v>
          </cell>
          <cell r="C403" t="str">
            <v>PREMIUMS REINSURANCE ASSUMED SUBTOTAL - ASSUMED NON-PARTICIPATING TOTAL NON-PAR (20 45.010.149.41)</v>
          </cell>
          <cell r="D403">
            <v>1</v>
          </cell>
        </row>
        <row r="404">
          <cell r="A404" t="str">
            <v>Combined Insurance Company of America (H130)PREMIUMS DIRECT SUBTOTAL - DIRECT NON-PARTICIPATING TOTAL NON-PAR (20 45.010.049.41)</v>
          </cell>
          <cell r="B404" t="str">
            <v>Combined Insurance Company of America (H130)</v>
          </cell>
          <cell r="C404" t="str">
            <v>PREMIUMS DIRECT SUBTOTAL - DIRECT NON-PARTICIPATING TOTAL NON-PAR (20 45.010.049.41)</v>
          </cell>
          <cell r="D404">
            <v>231380</v>
          </cell>
        </row>
        <row r="405">
          <cell r="A405" t="str">
            <v>Combined Insurance Company of America (H130)PREMIUMS REINSURANCE CEDED SUBTOTAL - CEDED NON-PARTICIPATING TOTAL NON-PAR (20 45.010.249.41)</v>
          </cell>
          <cell r="B405" t="str">
            <v>Combined Insurance Company of America (H130)</v>
          </cell>
          <cell r="C405" t="str">
            <v>PREMIUMS REINSURANCE CEDED SUBTOTAL - CEDED NON-PARTICIPATING TOTAL NON-PAR (20 45.010.249.41)</v>
          </cell>
          <cell r="D405">
            <v>47555</v>
          </cell>
        </row>
        <row r="406">
          <cell r="A406" t="str">
            <v>Connecticut General Life Insurance Company (H140)PREMIUMS DIRECT SUBTOTAL - DIRECT NON-PARTICIPATING TOTAL NON-PAR (20 45.010.049.41)</v>
          </cell>
          <cell r="B406" t="str">
            <v>Connecticut General Life Insurance Company (H140)</v>
          </cell>
          <cell r="C406" t="str">
            <v>PREMIUMS DIRECT SUBTOTAL - DIRECT NON-PARTICIPATING TOTAL NON-PAR (20 45.010.049.41)</v>
          </cell>
          <cell r="D406">
            <v>3299</v>
          </cell>
        </row>
        <row r="407">
          <cell r="A407" t="str">
            <v>Connecticut General Life Insurance Company (H140)PREMIUMS REINSURANCE ASSUMED SUBTOTAL - ASSUMED NON-PARTICIPATING TOTAL NON-PAR (20 45.010.149.41)</v>
          </cell>
          <cell r="B407" t="str">
            <v>Connecticut General Life Insurance Company (H140)</v>
          </cell>
          <cell r="C407" t="str">
            <v>PREMIUMS REINSURANCE ASSUMED SUBTOTAL - ASSUMED NON-PARTICIPATING TOTAL NON-PAR (20 45.010.149.41)</v>
          </cell>
          <cell r="D407">
            <v>18</v>
          </cell>
        </row>
        <row r="408">
          <cell r="A408" t="str">
            <v>Connecticut General Life Insurance Company (H140)PREMIUMS REINSURANCE CEDED SUBTOTAL - CEDED NON-PARTICIPATING TOTAL NON-PAR (20 45.010.249.41)</v>
          </cell>
          <cell r="B408" t="str">
            <v>Connecticut General Life Insurance Company (H140)</v>
          </cell>
          <cell r="C408" t="str">
            <v>PREMIUMS REINSURANCE CEDED SUBTOTAL - CEDED NON-PARTICIPATING TOTAL NON-PAR (20 45.010.249.41)</v>
          </cell>
          <cell r="D408">
            <v>195</v>
          </cell>
        </row>
        <row r="409">
          <cell r="A409" t="str">
            <v>Croatian Fraternal Union of America (K050)PREMIUMS DIRECT SUBTOTAL - DIRECT NON-PARTICIPATING TOTAL NON-PAR (20 45.010.049.41)</v>
          </cell>
          <cell r="B409" t="str">
            <v>Croatian Fraternal Union of America (K050)</v>
          </cell>
          <cell r="C409" t="str">
            <v>PREMIUMS DIRECT SUBTOTAL - DIRECT NON-PARTICIPATING TOTAL NON-PAR (20 45.010.049.41)</v>
          </cell>
          <cell r="D409">
            <v>428</v>
          </cell>
        </row>
        <row r="410">
          <cell r="A410" t="str">
            <v>Employers Reassurance Corporation (H190)PREMIUMS REINSURANCE ASSUMED SUBTOTAL - ASSUMED NON-PARTICIPATING TOTAL NON-PAR (20 45.010.149.41)</v>
          </cell>
          <cell r="B410" t="str">
            <v>Employers Reassurance Corporation (H190)</v>
          </cell>
          <cell r="C410" t="str">
            <v>PREMIUMS REINSURANCE ASSUMED SUBTOTAL - ASSUMED NON-PARTICIPATING TOTAL NON-PAR (20 45.010.149.41)</v>
          </cell>
          <cell r="D410">
            <v>197460</v>
          </cell>
        </row>
        <row r="411">
          <cell r="A411" t="str">
            <v>Employers Reassurance Corporation (H190)PREMIUMS REINSURANCE CEDED SUBTOTAL - CEDED NON-PARTICIPATING TOTAL NON-PAR (20 45.010.249.41)</v>
          </cell>
          <cell r="B411" t="str">
            <v>Employers Reassurance Corporation (H190)</v>
          </cell>
          <cell r="C411" t="str">
            <v>PREMIUMS REINSURANCE CEDED SUBTOTAL - CEDED NON-PARTICIPATING TOTAL NON-PAR (20 45.010.249.41)</v>
          </cell>
          <cell r="D411">
            <v>5789</v>
          </cell>
        </row>
        <row r="412">
          <cell r="A412" t="str">
            <v>GAN Assurances Vie Compagnie française d'assurances vie mixte (H235)PREMIUMS DIRECT SUBTOTAL - DIRECT NON-PARTICIPATING TOTAL NON-PAR (20 45.010.049.41)</v>
          </cell>
          <cell r="B412" t="str">
            <v>GAN Assurances Vie Compagnie française d'assurances vie mixte (H235)</v>
          </cell>
          <cell r="C412" t="str">
            <v>PREMIUMS DIRECT SUBTOTAL - DIRECT NON-PARTICIPATING TOTAL NON-PAR (20 45.010.049.41)</v>
          </cell>
          <cell r="D412">
            <v>270</v>
          </cell>
        </row>
        <row r="413">
          <cell r="A413" t="str">
            <v>GAN Assurances Vie Compagnie française d'assurances vie mixte (H235)PREMIUMS REINSURANCE CEDED SUBTOTAL - CEDED NON-PARTICIPATING TOTAL NON-PAR (20 45.010.249.41)</v>
          </cell>
          <cell r="B413" t="str">
            <v>GAN Assurances Vie Compagnie française d'assurances vie mixte (H235)</v>
          </cell>
          <cell r="C413" t="str">
            <v>PREMIUMS REINSURANCE CEDED SUBTOTAL - CEDED NON-PARTICIPATING TOTAL NON-PAR (20 45.010.249.41)</v>
          </cell>
          <cell r="D413">
            <v>467</v>
          </cell>
        </row>
        <row r="414">
          <cell r="A414" t="str">
            <v>General American Life Insurance Company (H250)PREMIUMS REINSURANCE ASSUMED SUBTOTAL - ASSUMED NON-PARTICIPATING ANNUITY INDIVIDUAL (20 45.010.149.11)</v>
          </cell>
          <cell r="B414" t="str">
            <v>General American Life Insurance Company (H250)</v>
          </cell>
          <cell r="C414" t="str">
            <v>PREMIUMS REINSURANCE ASSUMED SUBTOTAL - ASSUMED NON-PARTICIPATING ANNUITY INDIVIDUAL (20 45.010.149.11)</v>
          </cell>
          <cell r="D414">
            <v>364</v>
          </cell>
        </row>
        <row r="415">
          <cell r="A415" t="str">
            <v>General American Life Insurance Company (H250)PREMIUMS REINSURANCE ASSUMED SUBTOTAL - ASSUMED NON-PARTICIPATING TOTAL NON-PAR (20 45.010.149.41)</v>
          </cell>
          <cell r="B415" t="str">
            <v>General American Life Insurance Company (H250)</v>
          </cell>
          <cell r="C415" t="str">
            <v>PREMIUMS REINSURANCE ASSUMED SUBTOTAL - ASSUMED NON-PARTICIPATING TOTAL NON-PAR (20 45.010.149.41)</v>
          </cell>
          <cell r="D415">
            <v>242185</v>
          </cell>
        </row>
        <row r="416">
          <cell r="A416" t="str">
            <v>General American Life Insurance Company (H250)PREMIUMS REINSURANCE CEDED SUBTOTAL - CEDED NON-PARTICIPATING ANNUITY INDIVIDUAL (20 45.010.249.11)</v>
          </cell>
          <cell r="B416" t="str">
            <v>General American Life Insurance Company (H250)</v>
          </cell>
          <cell r="C416" t="str">
            <v>PREMIUMS REINSURANCE CEDED SUBTOTAL - CEDED NON-PARTICIPATING ANNUITY INDIVIDUAL (20 45.010.249.11)</v>
          </cell>
          <cell r="D416">
            <v>364</v>
          </cell>
        </row>
        <row r="417">
          <cell r="A417" t="str">
            <v>General American Life Insurance Company (H250)PREMIUMS REINSURANCE CEDED SUBTOTAL - CEDED NON-PARTICIPATING TOTAL NON-PAR (20 45.010.249.41)</v>
          </cell>
          <cell r="B417" t="str">
            <v>General American Life Insurance Company (H250)</v>
          </cell>
          <cell r="C417" t="str">
            <v>PREMIUMS REINSURANCE CEDED SUBTOTAL - CEDED NON-PARTICIPATING TOTAL NON-PAR (20 45.010.249.41)</v>
          </cell>
          <cell r="D417">
            <v>15158</v>
          </cell>
        </row>
        <row r="418">
          <cell r="A418" t="str">
            <v>General Re Life Corporation (H127)PREMIUMS REINSURANCE ASSUMED SUBTOTAL - ASSUMED NON-PARTICIPATING TOTAL NON-PAR (20 45.010.149.41)</v>
          </cell>
          <cell r="B418" t="str">
            <v>General Re Life Corporation (H127)</v>
          </cell>
          <cell r="C418" t="str">
            <v>PREMIUMS REINSURANCE ASSUMED SUBTOTAL - ASSUMED NON-PARTICIPATING TOTAL NON-PAR (20 45.010.149.41)</v>
          </cell>
          <cell r="D418">
            <v>2304</v>
          </cell>
        </row>
        <row r="419">
          <cell r="A419" t="str">
            <v>General Re Life Corporation (H127)PREMIUMS REINSURANCE CEDED SUBTOTAL - CEDED NON-PARTICIPATING TOTAL NON-PAR (20 45.010.249.41)</v>
          </cell>
          <cell r="B419" t="str">
            <v>General Re Life Corporation (H127)</v>
          </cell>
          <cell r="C419" t="str">
            <v>PREMIUMS REINSURANCE CEDED SUBTOTAL - CEDED NON-PARTICIPATING TOTAL NON-PAR (20 45.010.249.41)</v>
          </cell>
          <cell r="D419">
            <v>183</v>
          </cell>
        </row>
        <row r="420">
          <cell r="A420" t="str">
            <v>Gerber Life Insurance Company (H265)PREMIUMS DIRECT SUBTOTAL - DIRECT NON-PARTICIPATING TOTAL NON-PAR (20 45.010.049.41)</v>
          </cell>
          <cell r="B420" t="str">
            <v>Gerber Life Insurance Company (H265)</v>
          </cell>
          <cell r="C420" t="str">
            <v>PREMIUMS DIRECT SUBTOTAL - DIRECT NON-PARTICIPATING TOTAL NON-PAR (20 45.010.049.41)</v>
          </cell>
          <cell r="D420">
            <v>2961</v>
          </cell>
        </row>
        <row r="421">
          <cell r="A421" t="str">
            <v>Gerber Life Insurance Company (H265)PREMIUMS REINSURANCE ASSUMED SUBTOTAL - ASSUMED NON-PARTICIPATING TOTAL NON-PAR (20 45.010.149.41)</v>
          </cell>
          <cell r="B421" t="str">
            <v>Gerber Life Insurance Company (H265)</v>
          </cell>
          <cell r="C421" t="str">
            <v>PREMIUMS REINSURANCE ASSUMED SUBTOTAL - ASSUMED NON-PARTICIPATING TOTAL NON-PAR (20 45.010.149.41)</v>
          </cell>
          <cell r="D421">
            <v>652</v>
          </cell>
        </row>
        <row r="422">
          <cell r="A422" t="str">
            <v>Gerber Life Insurance Company (H265)PREMIUMS REINSURANCE CEDED SUBTOTAL - CEDED NON-PARTICIPATING TOTAL NON-PAR (20 45.010.249.41)</v>
          </cell>
          <cell r="B422" t="str">
            <v>Gerber Life Insurance Company (H265)</v>
          </cell>
          <cell r="C422" t="str">
            <v>PREMIUMS REINSURANCE CEDED SUBTOTAL - CEDED NON-PARTICIPATING TOTAL NON-PAR (20 45.010.249.41)</v>
          </cell>
          <cell r="D422">
            <v>600</v>
          </cell>
        </row>
        <row r="423">
          <cell r="A423" t="str">
            <v>Hartford Life Insurance Company (H280)PREMIUMS REINSURANCE ASSUMED SUBTOTAL - ASSUMED NON-PARTICIPATING TOTAL NON-PAR (20 45.010.149.41)</v>
          </cell>
          <cell r="B423" t="str">
            <v>Hartford Life Insurance Company (H280)</v>
          </cell>
          <cell r="C423" t="str">
            <v>PREMIUMS REINSURANCE ASSUMED SUBTOTAL - ASSUMED NON-PARTICIPATING TOTAL NON-PAR (20 45.010.149.41)</v>
          </cell>
          <cell r="D423">
            <v>2</v>
          </cell>
        </row>
        <row r="424">
          <cell r="A424" t="str">
            <v>Household Life Insurance Company (H282)PREMIUMS DIRECT SUBTOTAL - DIRECT NON-PARTICIPATING TOTAL NON-PAR (20 45.010.049.41)</v>
          </cell>
          <cell r="B424" t="str">
            <v>Household Life Insurance Company (H282)</v>
          </cell>
          <cell r="C424" t="str">
            <v>PREMIUMS DIRECT SUBTOTAL - DIRECT NON-PARTICIPATING TOTAL NON-PAR (20 45.010.049.41)</v>
          </cell>
          <cell r="D424">
            <v>41711</v>
          </cell>
        </row>
        <row r="425">
          <cell r="A425" t="str">
            <v>Household Life Insurance Company (H282)PREMIUMS REINSURANCE CEDED SUBTOTAL - CEDED NON-PARTICIPATING TOTAL NON-PAR (20 45.010.249.41)</v>
          </cell>
          <cell r="B425" t="str">
            <v>Household Life Insurance Company (H282)</v>
          </cell>
          <cell r="C425" t="str">
            <v>PREMIUMS REINSURANCE CEDED SUBTOTAL - CEDED NON-PARTICIPATING TOTAL NON-PAR (20 45.010.249.41)</v>
          </cell>
          <cell r="D425">
            <v>4060</v>
          </cell>
        </row>
        <row r="426">
          <cell r="A426" t="str">
            <v>Knights of Columbus (K100)PREMIUMS DIRECT SUBTOTAL - DIRECT NON-PARTICIPATING ANNUITY INDIVIDUAL (20 45.010.049.11)</v>
          </cell>
          <cell r="B426" t="str">
            <v>Knights of Columbus (K100)</v>
          </cell>
          <cell r="C426" t="str">
            <v>PREMIUMS DIRECT SUBTOTAL - DIRECT NON-PARTICIPATING ANNUITY INDIVIDUAL (20 45.010.049.11)</v>
          </cell>
          <cell r="D426">
            <v>90</v>
          </cell>
        </row>
        <row r="427">
          <cell r="A427" t="str">
            <v>Knights of Columbus (K100)PREMIUMS DIRECT SUBTOTAL - DIRECT NON-PARTICIPATING TOTAL NON-PAR (20 45.010.049.41)</v>
          </cell>
          <cell r="B427" t="str">
            <v>Knights of Columbus (K100)</v>
          </cell>
          <cell r="C427" t="str">
            <v>PREMIUMS DIRECT SUBTOTAL - DIRECT NON-PARTICIPATING TOTAL NON-PAR (20 45.010.049.41)</v>
          </cell>
          <cell r="D427">
            <v>90</v>
          </cell>
        </row>
        <row r="428">
          <cell r="A428" t="str">
            <v>Knights of Columbus (K100)PREMIUMS DIRECT SUBTOTAL - DIRECT TOTAL PAR (20 45.010.049.51)</v>
          </cell>
          <cell r="B428" t="str">
            <v>Knights of Columbus (K100)</v>
          </cell>
          <cell r="C428" t="str">
            <v>PREMIUMS DIRECT SUBTOTAL - DIRECT TOTAL PAR (20 45.010.049.51)</v>
          </cell>
          <cell r="D428">
            <v>168824</v>
          </cell>
        </row>
        <row r="429">
          <cell r="A429" t="str">
            <v>Knights of Columbus (K100)PREMIUMS REINSURANCE CEDED SUBTOTAL - CEDED TOTAL PAR (20 45.010.249.51)</v>
          </cell>
          <cell r="B429" t="str">
            <v>Knights of Columbus (K100)</v>
          </cell>
          <cell r="C429" t="str">
            <v>PREMIUMS REINSURANCE CEDED SUBTOTAL - CEDED TOTAL PAR (20 45.010.249.51)</v>
          </cell>
          <cell r="D429">
            <v>34</v>
          </cell>
        </row>
        <row r="430">
          <cell r="A430" t="str">
            <v>Liberty Life Assurance Company of Boston (H295)PREMIUMS DIRECT SUBTOTAL - DIRECT NON-PARTICIPATING TOTAL NON-PAR (20 45.010.049.41)</v>
          </cell>
          <cell r="B430" t="str">
            <v>Liberty Life Assurance Company of Boston (H295)</v>
          </cell>
          <cell r="C430" t="str">
            <v>PREMIUMS DIRECT SUBTOTAL - DIRECT NON-PARTICIPATING TOTAL NON-PAR (20 45.010.049.41)</v>
          </cell>
          <cell r="D430">
            <v>163</v>
          </cell>
        </row>
        <row r="431">
          <cell r="A431" t="str">
            <v>Life Insurance Company of North America (H300)PREMIUMS DIRECT SUBTOTAL - DIRECT NON-PARTICIPATING TOTAL NON-PAR (20 45.010.049.41)</v>
          </cell>
          <cell r="B431" t="str">
            <v>Life Insurance Company of North America (H300)</v>
          </cell>
          <cell r="C431" t="str">
            <v>PREMIUMS DIRECT SUBTOTAL - DIRECT NON-PARTICIPATING TOTAL NON-PAR (20 45.010.049.41)</v>
          </cell>
          <cell r="D431">
            <v>2784</v>
          </cell>
        </row>
        <row r="432">
          <cell r="A432" t="str">
            <v>Life Insurance Company of North America (H300)PREMIUMS REINSURANCE ASSUMED SUBTOTAL - ASSUMED NON-PARTICIPATING TOTAL NON-PAR (20 45.010.149.41)</v>
          </cell>
          <cell r="B432" t="str">
            <v>Life Insurance Company of North America (H300)</v>
          </cell>
          <cell r="C432" t="str">
            <v>PREMIUMS REINSURANCE ASSUMED SUBTOTAL - ASSUMED NON-PARTICIPATING TOTAL NON-PAR (20 45.010.149.41)</v>
          </cell>
          <cell r="D432">
            <v>74</v>
          </cell>
        </row>
        <row r="433">
          <cell r="A433" t="str">
            <v>Life Insurance Company of North America (H300)PREMIUMS REINSURANCE CEDED SUBTOTAL - CEDED NON-PARTICIPATING TOTAL NON-PAR (20 45.010.249.41)</v>
          </cell>
          <cell r="B433" t="str">
            <v>Life Insurance Company of North America (H300)</v>
          </cell>
          <cell r="C433" t="str">
            <v>PREMIUMS REINSURANCE CEDED SUBTOTAL - CEDED NON-PARTICIPATING TOTAL NON-PAR (20 45.010.249.41)</v>
          </cell>
          <cell r="D433">
            <v>14</v>
          </cell>
        </row>
        <row r="434">
          <cell r="A434" t="str">
            <v>Massachusetts Mutual Life Insurance Company (H340)PREMIUMS DIRECT SUBTOTAL - DIRECT NON-PARTICIPATING TOTAL NON-PAR (20 45.010.049.41)</v>
          </cell>
          <cell r="B434" t="str">
            <v>Massachusetts Mutual Life Insurance Company (H340)</v>
          </cell>
          <cell r="C434" t="str">
            <v>PREMIUMS DIRECT SUBTOTAL - DIRECT NON-PARTICIPATING TOTAL NON-PAR (20 45.010.049.41)</v>
          </cell>
          <cell r="D434">
            <v>22</v>
          </cell>
        </row>
        <row r="435">
          <cell r="A435" t="str">
            <v>Massachusetts Mutual Life Insurance Company (H340)PREMIUMS DIRECT SUBTOTAL - DIRECT TOTAL PAR (20 45.010.049.51)</v>
          </cell>
          <cell r="B435" t="str">
            <v>Massachusetts Mutual Life Insurance Company (H340)</v>
          </cell>
          <cell r="C435" t="str">
            <v>PREMIUMS DIRECT SUBTOTAL - DIRECT TOTAL PAR (20 45.010.049.51)</v>
          </cell>
          <cell r="D435">
            <v>1714</v>
          </cell>
        </row>
        <row r="436">
          <cell r="A436" t="str">
            <v>Munich Reinsurance Company (H370)PREMIUMS REINSURANCE ASSUMED SUBTOTAL - ASSUMED NON-PARTICIPATING TOTAL NON-PAR (20 45.010.149.41)</v>
          </cell>
          <cell r="B436" t="str">
            <v>Munich Reinsurance Company (H370)</v>
          </cell>
          <cell r="C436" t="str">
            <v>PREMIUMS REINSURANCE ASSUMED SUBTOTAL - ASSUMED NON-PARTICIPATING TOTAL NON-PAR (20 45.010.149.41)</v>
          </cell>
          <cell r="D436">
            <v>8962762</v>
          </cell>
        </row>
        <row r="437">
          <cell r="A437" t="str">
            <v>Munich Reinsurance Company (H370)PREMIUMS REINSURANCE CEDED SUBTOTAL - CEDED NON-PARTICIPATING TOTAL NON-PAR (20 45.010.249.41)</v>
          </cell>
          <cell r="B437" t="str">
            <v>Munich Reinsurance Company (H370)</v>
          </cell>
          <cell r="C437" t="str">
            <v>PREMIUMS REINSURANCE CEDED SUBTOTAL - CEDED NON-PARTICIPATING TOTAL NON-PAR (20 45.010.249.41)</v>
          </cell>
          <cell r="D437">
            <v>952002</v>
          </cell>
        </row>
        <row r="438">
          <cell r="A438" t="str">
            <v>New York Life Insurance Company (H420)PREMIUMS DIRECT SUBTOTAL - DIRECT NON-PARTICIPATING TOTAL NON-PAR (20 45.010.049.41)</v>
          </cell>
          <cell r="B438" t="str">
            <v>New York Life Insurance Company (H420)</v>
          </cell>
          <cell r="C438" t="str">
            <v>PREMIUMS DIRECT SUBTOTAL - DIRECT NON-PARTICIPATING TOTAL NON-PAR (20 45.010.049.41)</v>
          </cell>
          <cell r="D438">
            <v>37705</v>
          </cell>
        </row>
        <row r="439">
          <cell r="A439" t="str">
            <v>New York Life Insurance Company (H420)PREMIUMS DIRECT SUBTOTAL - DIRECT TOTAL PAR (20 45.010.049.51)</v>
          </cell>
          <cell r="B439" t="str">
            <v>New York Life Insurance Company (H420)</v>
          </cell>
          <cell r="C439" t="str">
            <v>PREMIUMS DIRECT SUBTOTAL - DIRECT TOTAL PAR (20 45.010.049.51)</v>
          </cell>
          <cell r="D439">
            <v>844</v>
          </cell>
        </row>
        <row r="440">
          <cell r="A440" t="str">
            <v>New York Life Insurance Company (H420)PREMIUMS REINSURANCE ASSUMED SUBTOTAL - ASSUMED NON-PARTICIPATING TOTAL NON-PAR (20 45.010.149.41)</v>
          </cell>
          <cell r="B440" t="str">
            <v>New York Life Insurance Company (H420)</v>
          </cell>
          <cell r="C440" t="str">
            <v>PREMIUMS REINSURANCE ASSUMED SUBTOTAL - ASSUMED NON-PARTICIPATING TOTAL NON-PAR (20 45.010.149.41)</v>
          </cell>
          <cell r="D440">
            <v>205</v>
          </cell>
        </row>
        <row r="441">
          <cell r="A441" t="str">
            <v>New York Life Insurance Company (H420)PREMIUMS REINSURANCE CEDED SUBTOTAL - CEDED NON-PARTICIPATING TOTAL NON-PAR (20 45.010.249.41)</v>
          </cell>
          <cell r="B441" t="str">
            <v>New York Life Insurance Company (H420)</v>
          </cell>
          <cell r="C441" t="str">
            <v>PREMIUMS REINSURANCE CEDED SUBTOTAL - CEDED NON-PARTICIPATING TOTAL NON-PAR (20 45.010.249.41)</v>
          </cell>
          <cell r="D441">
            <v>50</v>
          </cell>
        </row>
        <row r="442">
          <cell r="A442" t="str">
            <v>Order of United Commercial Travelers of America (The) (K180)PREMIUMS DIRECT SUBTOTAL - DIRECT NON-PARTICIPATING TOTAL NON-PAR (20 45.010.049.41)</v>
          </cell>
          <cell r="B442" t="str">
            <v>Order of United Commercial Travelers of America (The) (K180)</v>
          </cell>
          <cell r="C442" t="str">
            <v>PREMIUMS DIRECT SUBTOTAL - DIRECT NON-PARTICIPATING TOTAL NON-PAR (20 45.010.049.41)</v>
          </cell>
          <cell r="D442">
            <v>304</v>
          </cell>
        </row>
        <row r="443">
          <cell r="A443" t="str">
            <v>Partner Reinsurance Company Ltd. (H473)PREMIUMS REINSURANCE ASSUMED SUBTOTAL - ASSUMED NON-PARTICIPATING TOTAL NON-PAR (20 45.010.149.41)</v>
          </cell>
          <cell r="B443" t="str">
            <v>Partner Reinsurance Company Ltd. (H473)</v>
          </cell>
          <cell r="C443" t="str">
            <v>PREMIUMS REINSURANCE ASSUMED SUBTOTAL - ASSUMED NON-PARTICIPATING TOTAL NON-PAR (20 45.010.149.41)</v>
          </cell>
          <cell r="D443">
            <v>52340</v>
          </cell>
        </row>
        <row r="444">
          <cell r="A444" t="str">
            <v>Principal Life Insurance Company (H070)PREMIUMS DIRECT SUBTOTAL - DIRECT NON-PARTICIPATING ANNUITY GROUP (20 45.010.049.12)</v>
          </cell>
          <cell r="B444" t="str">
            <v>Principal Life Insurance Company (H070)</v>
          </cell>
          <cell r="C444" t="str">
            <v>PREMIUMS DIRECT SUBTOTAL - DIRECT NON-PARTICIPATING ANNUITY GROUP (20 45.010.049.12)</v>
          </cell>
          <cell r="D444">
            <v>159</v>
          </cell>
        </row>
        <row r="445">
          <cell r="A445" t="str">
            <v>Principal Life Insurance Company (H070)PREMIUMS DIRECT SUBTOTAL - DIRECT NON-PARTICIPATING TOTAL NON-PAR (20 45.010.049.41)</v>
          </cell>
          <cell r="B445" t="str">
            <v>Principal Life Insurance Company (H070)</v>
          </cell>
          <cell r="C445" t="str">
            <v>PREMIUMS DIRECT SUBTOTAL - DIRECT NON-PARTICIPATING TOTAL NON-PAR (20 45.010.049.41)</v>
          </cell>
          <cell r="D445">
            <v>159</v>
          </cell>
        </row>
        <row r="446">
          <cell r="A446" t="str">
            <v>Principal Life Insurance Company (H070)PREMIUMS DIRECT SUBTOTAL - DIRECT TOTAL PAR (20 45.010.049.51)</v>
          </cell>
          <cell r="B446" t="str">
            <v>Principal Life Insurance Company (H070)</v>
          </cell>
          <cell r="C446" t="str">
            <v>PREMIUMS DIRECT SUBTOTAL - DIRECT TOTAL PAR (20 45.010.049.51)</v>
          </cell>
          <cell r="D446">
            <v>6</v>
          </cell>
        </row>
        <row r="447">
          <cell r="A447" t="str">
            <v>Reassure America Life Insurance Company (H330)PREMIUMS DIRECT SUBTOTAL - DIRECT TOTAL PAR (20 45.010.049.51)</v>
          </cell>
          <cell r="B447" t="str">
            <v>Reassure America Life Insurance Company (H330)</v>
          </cell>
          <cell r="C447" t="str">
            <v>PREMIUMS DIRECT SUBTOTAL - DIRECT TOTAL PAR (20 45.010.049.51)</v>
          </cell>
          <cell r="D447">
            <v>42</v>
          </cell>
        </row>
        <row r="448">
          <cell r="A448" t="str">
            <v>ReliaStar Life Insurance Company (H445)PREMIUMS REINSURANCE ASSUMED SUBTOTAL - ASSUMED NON-PARTICIPATING TOTAL NON-PAR (20 45.010.149.41)</v>
          </cell>
          <cell r="B448" t="str">
            <v>ReliaStar Life Insurance Company (H445)</v>
          </cell>
          <cell r="C448" t="str">
            <v>PREMIUMS REINSURANCE ASSUMED SUBTOTAL - ASSUMED NON-PARTICIPATING TOTAL NON-PAR (20 45.010.149.41)</v>
          </cell>
          <cell r="D448">
            <v>13</v>
          </cell>
        </row>
        <row r="449">
          <cell r="A449" t="str">
            <v>ReliaStar Life Insurance Company (H445)PREMIUMS REINSURANCE CEDED SUBTOTAL - CEDED NON-PARTICIPATING TOTAL NON-PAR (20 45.010.249.41)</v>
          </cell>
          <cell r="B449" t="str">
            <v>ReliaStar Life Insurance Company (H445)</v>
          </cell>
          <cell r="C449" t="str">
            <v>PREMIUMS REINSURANCE CEDED SUBTOTAL - CEDED NON-PARTICIPATING TOTAL NON-PAR (20 45.010.249.41)</v>
          </cell>
          <cell r="D449">
            <v>289</v>
          </cell>
        </row>
        <row r="450">
          <cell r="A450" t="str">
            <v>SCOR Global Life (H552)PREMIUMS REINSURANCE ASSUMED SUBTOTAL - ASSUMED NON-PARTICIPATING TOTAL NON-PAR (20 45.010.149.41)</v>
          </cell>
          <cell r="B450" t="str">
            <v>SCOR Global Life (H552)</v>
          </cell>
          <cell r="C450" t="str">
            <v>PREMIUMS REINSURANCE ASSUMED SUBTOTAL - ASSUMED NON-PARTICIPATING TOTAL NON-PAR (20 45.010.149.41)</v>
          </cell>
          <cell r="D450">
            <v>103772</v>
          </cell>
        </row>
        <row r="451">
          <cell r="A451" t="str">
            <v>SCOR Global Life (H552)PREMIUMS REINSURANCE CEDED SUBTOTAL - CEDED NON-PARTICIPATING TOTAL NON-PAR (20 45.010.249.41)</v>
          </cell>
          <cell r="B451" t="str">
            <v>SCOR Global Life (H552)</v>
          </cell>
          <cell r="C451" t="str">
            <v>PREMIUMS REINSURANCE CEDED SUBTOTAL - CEDED NON-PARTICIPATING TOTAL NON-PAR (20 45.010.249.41)</v>
          </cell>
          <cell r="D451">
            <v>9530</v>
          </cell>
        </row>
        <row r="452">
          <cell r="A452" t="str">
            <v>Standard Life Assurance Limited (H559)PREMIUMS DIRECT SUBTOTAL - DIRECT NON-PARTICIPATING ANNUITY INDIVIDUAL (20 45.010.049.11)</v>
          </cell>
          <cell r="B452" t="str">
            <v>Standard Life Assurance Limited (H559)</v>
          </cell>
          <cell r="C452" t="str">
            <v>PREMIUMS DIRECT SUBTOTAL - DIRECT NON-PARTICIPATING ANNUITY INDIVIDUAL (20 45.010.049.11)</v>
          </cell>
          <cell r="D452">
            <v>19526</v>
          </cell>
        </row>
        <row r="453">
          <cell r="A453" t="str">
            <v>Standard Life Assurance Limited (H559)PREMIUMS DIRECT SUBTOTAL - DIRECT NON-PARTICIPATING ANNUITY GROUP (20 45.010.049.12)</v>
          </cell>
          <cell r="B453" t="str">
            <v>Standard Life Assurance Limited (H559)</v>
          </cell>
          <cell r="C453" t="str">
            <v>PREMIUMS DIRECT SUBTOTAL - DIRECT NON-PARTICIPATING ANNUITY GROUP (20 45.010.049.12)</v>
          </cell>
          <cell r="D453">
            <v>15231</v>
          </cell>
        </row>
        <row r="454">
          <cell r="A454" t="str">
            <v>Standard Life Assurance Limited (H559)PREMIUMS DIRECT SUBTOTAL - DIRECT NON-PARTICIPATING TOTAL NON-PAR (20 45.010.049.41)</v>
          </cell>
          <cell r="B454" t="str">
            <v>Standard Life Assurance Limited (H559)</v>
          </cell>
          <cell r="C454" t="str">
            <v>PREMIUMS DIRECT SUBTOTAL - DIRECT NON-PARTICIPATING TOTAL NON-PAR (20 45.010.049.41)</v>
          </cell>
          <cell r="D454">
            <v>34757</v>
          </cell>
        </row>
        <row r="455">
          <cell r="A455" t="str">
            <v>Standard Life Assurance Limited (H559)PREMIUMS REINSURANCE CEDED SUBTOTAL - CEDED NON-PARTICIPATING ANNUITY INDIVIDUAL (20 45.010.249.11)</v>
          </cell>
          <cell r="B455" t="str">
            <v>Standard Life Assurance Limited (H559)</v>
          </cell>
          <cell r="C455" t="str">
            <v>PREMIUMS REINSURANCE CEDED SUBTOTAL - CEDED NON-PARTICIPATING ANNUITY INDIVIDUAL (20 45.010.249.11)</v>
          </cell>
          <cell r="D455">
            <v>19526</v>
          </cell>
        </row>
        <row r="456">
          <cell r="A456" t="str">
            <v>Standard Life Assurance Limited (H559)PREMIUMS REINSURANCE CEDED SUBTOTAL - CEDED NON-PARTICIPATING ANNUITY GROUP (20 45.010.249.12)</v>
          </cell>
          <cell r="B456" t="str">
            <v>Standard Life Assurance Limited (H559)</v>
          </cell>
          <cell r="C456" t="str">
            <v>PREMIUMS REINSURANCE CEDED SUBTOTAL - CEDED NON-PARTICIPATING ANNUITY GROUP (20 45.010.249.12)</v>
          </cell>
          <cell r="D456">
            <v>15231</v>
          </cell>
        </row>
        <row r="457">
          <cell r="A457" t="str">
            <v>Standard Life Assurance Limited (H559)PREMIUMS REINSURANCE CEDED SUBTOTAL - CEDED NON-PARTICIPATING TOTAL NON-PAR (20 45.010.249.41)</v>
          </cell>
          <cell r="B457" t="str">
            <v>Standard Life Assurance Limited (H559)</v>
          </cell>
          <cell r="C457" t="str">
            <v>PREMIUMS REINSURANCE CEDED SUBTOTAL - CEDED NON-PARTICIPATING TOTAL NON-PAR (20 45.010.249.41)</v>
          </cell>
          <cell r="D457">
            <v>34757</v>
          </cell>
        </row>
        <row r="458">
          <cell r="A458" t="str">
            <v>State Farm International Life Insurance Company Ltd. (H562)PREMIUMS DIRECT SUBTOTAL - DIRECT TOTAL PAR (20 45.010.049.51)</v>
          </cell>
          <cell r="B458" t="str">
            <v>State Farm International Life Insurance Company Ltd. (H562)</v>
          </cell>
          <cell r="C458" t="str">
            <v>PREMIUMS DIRECT SUBTOTAL - DIRECT TOTAL PAR (20 45.010.049.51)</v>
          </cell>
          <cell r="D458">
            <v>130261</v>
          </cell>
        </row>
        <row r="459">
          <cell r="A459" t="str">
            <v>State Farm International Life Insurance Company Ltd. (H562)PREMIUMS REINSURANCE CEDED SUBTOTAL - CEDED TOTAL PAR (20 45.010.249.51)</v>
          </cell>
          <cell r="B459" t="str">
            <v>State Farm International Life Insurance Company Ltd. (H562)</v>
          </cell>
          <cell r="C459" t="str">
            <v>PREMIUMS REINSURANCE CEDED SUBTOTAL - CEDED TOTAL PAR (20 45.010.249.51)</v>
          </cell>
          <cell r="D459">
            <v>145</v>
          </cell>
        </row>
        <row r="460">
          <cell r="A460" t="str">
            <v>Supreme Council of the Royal Arcanum (K210)PREMIUMS DIRECT SUBTOTAL - DIRECT TOTAL PAR (20 45.010.049.51)</v>
          </cell>
          <cell r="B460" t="str">
            <v>Supreme Council of the Royal Arcanum (K210)</v>
          </cell>
          <cell r="C460" t="str">
            <v>PREMIUMS DIRECT SUBTOTAL - DIRECT TOTAL PAR (20 45.010.049.51)</v>
          </cell>
          <cell r="D460">
            <v>355</v>
          </cell>
        </row>
        <row r="461">
          <cell r="A461" t="str">
            <v>Swiss Reinsurance Company Ltd (Life Branch) (H590)PREMIUMS REINSURANCE ASSUMED SUBTOTAL - ASSUMED NON-PARTICIPATING ANNUITY INDIVIDUAL (20 45.010.149.11)</v>
          </cell>
          <cell r="B461" t="str">
            <v>Swiss Reinsurance Company Ltd (Life Branch) (H590)</v>
          </cell>
          <cell r="C461" t="str">
            <v>PREMIUMS REINSURANCE ASSUMED SUBTOTAL - ASSUMED NON-PARTICIPATING ANNUITY INDIVIDUAL (20 45.010.149.11)</v>
          </cell>
          <cell r="D461">
            <v>7470</v>
          </cell>
        </row>
        <row r="462">
          <cell r="A462" t="str">
            <v>Swiss Reinsurance Company Ltd (Life Branch) (H590)PREMIUMS REINSURANCE ASSUMED SUBTOTAL - ASSUMED NON-PARTICIPATING TOTAL NON-PAR (20 45.010.149.41)</v>
          </cell>
          <cell r="B462" t="str">
            <v>Swiss Reinsurance Company Ltd (Life Branch) (H590)</v>
          </cell>
          <cell r="C462" t="str">
            <v>PREMIUMS REINSURANCE ASSUMED SUBTOTAL - ASSUMED NON-PARTICIPATING TOTAL NON-PAR (20 45.010.149.41)</v>
          </cell>
          <cell r="D462">
            <v>948744</v>
          </cell>
        </row>
        <row r="463">
          <cell r="A463" t="str">
            <v>Swiss Reinsurance Company Ltd (Life Branch) (H590)PREMIUMS REINSURANCE CEDED SUBTOTAL - CEDED NON-PARTICIPATING ANNUITY INDIVIDUAL (20 45.010.249.11)</v>
          </cell>
          <cell r="B463" t="str">
            <v>Swiss Reinsurance Company Ltd (Life Branch) (H590)</v>
          </cell>
          <cell r="C463" t="str">
            <v>PREMIUMS REINSURANCE CEDED SUBTOTAL - CEDED NON-PARTICIPATING ANNUITY INDIVIDUAL (20 45.010.249.11)</v>
          </cell>
          <cell r="D463">
            <v>6723</v>
          </cell>
        </row>
        <row r="464">
          <cell r="A464" t="str">
            <v>Swiss Reinsurance Company Ltd (Life Branch) (H590)PREMIUMS REINSURANCE CEDED SUBTOTAL - CEDED NON-PARTICIPATING TOTAL NON-PAR (20 45.010.249.41)</v>
          </cell>
          <cell r="B464" t="str">
            <v>Swiss Reinsurance Company Ltd (Life Branch) (H590)</v>
          </cell>
          <cell r="C464" t="str">
            <v>PREMIUMS REINSURANCE CEDED SUBTOTAL - CEDED NON-PARTICIPATING TOTAL NON-PAR (20 45.010.249.41)</v>
          </cell>
          <cell r="D464">
            <v>856222</v>
          </cell>
        </row>
        <row r="465">
          <cell r="A465" t="str">
            <v>Ukrainian National Association (K230)PREMIUMS DIRECT SUBTOTAL - DIRECT TOTAL PAR (20 45.010.049.51)</v>
          </cell>
          <cell r="B465" t="str">
            <v>Ukrainian National Association (K230)</v>
          </cell>
          <cell r="C465" t="str">
            <v>PREMIUMS DIRECT SUBTOTAL - DIRECT TOTAL PAR (20 45.010.049.51)</v>
          </cell>
          <cell r="D465">
            <v>63</v>
          </cell>
        </row>
        <row r="466">
          <cell r="A466" t="str">
            <v>United American Insurance Company (H630)PREMIUMS DIRECT SUBTOTAL - DIRECT NON-PARTICIPATING TOTAL NON-PAR (20 45.010.049.41)</v>
          </cell>
          <cell r="B466" t="str">
            <v>United American Insurance Company (H630)</v>
          </cell>
          <cell r="C466" t="str">
            <v>PREMIUMS DIRECT SUBTOTAL - DIRECT NON-PARTICIPATING TOTAL NON-PAR (20 45.010.049.41)</v>
          </cell>
          <cell r="D466">
            <v>365</v>
          </cell>
        </row>
      </sheetData>
      <sheetData sheetId="8">
        <row r="2">
          <cell r="A2" t="str">
            <v>BANQUE NATIONALE (AL00940)PREMIUMS DIRECT SUBTOTAL - DIRECT NON-PARTICIPATING ANNUITY INDIVIDUAL (10 45.010.049.11)</v>
          </cell>
          <cell r="B2" t="str">
            <v>BANQUE NATIONALE (AL00940)</v>
          </cell>
          <cell r="C2" t="str">
            <v>PREMIUMS DIRECT SUBTOTAL - DIRECT NON-PARTICIPATING ANNUITY INDIVIDUAL (10 45.010.049.11)</v>
          </cell>
          <cell r="D2">
            <v>66</v>
          </cell>
        </row>
        <row r="3">
          <cell r="A3" t="str">
            <v>BANQUE NATIONALE (AL00940)PREMIUMS DIRECT SUBTOTAL - DIRECT NON-PARTICIPATING TOTAL NON-PAR (10 45.010.049.41)</v>
          </cell>
          <cell r="B3" t="str">
            <v>BANQUE NATIONALE (AL00940)</v>
          </cell>
          <cell r="C3" t="str">
            <v>PREMIUMS DIRECT SUBTOTAL - DIRECT NON-PARTICIPATING TOTAL NON-PAR (10 45.010.049.41)</v>
          </cell>
          <cell r="D3">
            <v>173663</v>
          </cell>
        </row>
        <row r="4">
          <cell r="A4" t="str">
            <v>BANQUE NATIONALE (AL00940)PREMIUMS REINSURANCE CEDED SUBTOTAL - CEDED NON-PARTICIPATING TOTAL NON-PAR (10 45.010.249.41)</v>
          </cell>
          <cell r="B4" t="str">
            <v>BANQUE NATIONALE (AL00940)</v>
          </cell>
          <cell r="C4" t="str">
            <v>PREMIUMS REINSURANCE CEDED SUBTOTAL - CEDED NON-PARTICIPATING TOTAL NON-PAR (10 45.010.249.41)</v>
          </cell>
          <cell r="D4">
            <v>138181</v>
          </cell>
        </row>
        <row r="5">
          <cell r="A5" t="str">
            <v>CANASSURANCE (AL00662)PREMIUMS DIRECT SUBTOTAL - DIRECT NON-PARTICIPATING TOTAL NON-PAR (10 45.010.049.41)</v>
          </cell>
          <cell r="B5" t="str">
            <v>CANASSURANCE (AL00662)</v>
          </cell>
          <cell r="C5" t="str">
            <v>PREMIUMS DIRECT SUBTOTAL - DIRECT NON-PARTICIPATING TOTAL NON-PAR (10 45.010.049.41)</v>
          </cell>
          <cell r="D5">
            <v>39782</v>
          </cell>
        </row>
        <row r="6">
          <cell r="A6" t="str">
            <v>CANASSURANCE (AL00662)PREMIUMS REINSURANCE ASSUMED SUBTOTAL - ASSUMED NON-PARTICIPATING TOTAL NON-PAR (10 45.010.149.41)</v>
          </cell>
          <cell r="B6" t="str">
            <v>CANASSURANCE (AL00662)</v>
          </cell>
          <cell r="C6" t="str">
            <v>PREMIUMS REINSURANCE ASSUMED SUBTOTAL - ASSUMED NON-PARTICIPATING TOTAL NON-PAR (10 45.010.149.41)</v>
          </cell>
          <cell r="D6">
            <v>138</v>
          </cell>
        </row>
        <row r="7">
          <cell r="A7" t="str">
            <v>CANASSURANCE (AL00662)PREMIUMS REINSURANCE CEDED SUBTOTAL - CEDED NON-PARTICIPATING TOTAL NON-PAR (10 45.010.249.41)</v>
          </cell>
          <cell r="B7" t="str">
            <v>CANASSURANCE (AL00662)</v>
          </cell>
          <cell r="C7" t="str">
            <v>PREMIUMS REINSURANCE CEDED SUBTOTAL - CEDED NON-PARTICIPATING TOTAL NON-PAR (10 45.010.249.41)</v>
          </cell>
          <cell r="D7">
            <v>11521</v>
          </cell>
        </row>
        <row r="8">
          <cell r="A8" t="str">
            <v>CAPITALE -ADM.PUBLIQUE (AL00905)PREMIUMS DIRECT SUBTOTAL - DIRECT NON-PARTICIPATING ANNUITY INDIVIDUAL (10 45.010.049.11)</v>
          </cell>
          <cell r="B8" t="str">
            <v>CAPITALE -ADM.PUBLIQUE (AL00905)</v>
          </cell>
          <cell r="C8" t="str">
            <v>PREMIUMS DIRECT SUBTOTAL - DIRECT NON-PARTICIPATING ANNUITY INDIVIDUAL (10 45.010.049.11)</v>
          </cell>
          <cell r="D8">
            <v>104946</v>
          </cell>
        </row>
        <row r="9">
          <cell r="A9" t="str">
            <v>CAPITALE -ADM.PUBLIQUE (AL00905)PREMIUMS DIRECT SUBTOTAL - DIRECT NON-PARTICIPATING ANNUITY GROUP (10 45.010.049.12)</v>
          </cell>
          <cell r="B9" t="str">
            <v>CAPITALE -ADM.PUBLIQUE (AL00905)</v>
          </cell>
          <cell r="C9" t="str">
            <v>PREMIUMS DIRECT SUBTOTAL - DIRECT NON-PARTICIPATING ANNUITY GROUP (10 45.010.049.12)</v>
          </cell>
          <cell r="D9">
            <v>1356</v>
          </cell>
        </row>
        <row r="10">
          <cell r="A10" t="str">
            <v>CAPITALE -ADM.PUBLIQUE (AL00905)PREMIUMS DIRECT SUBTOTAL - DIRECT NON-PARTICIPATING TOTAL NON-PAR (10 45.010.049.41)</v>
          </cell>
          <cell r="B10" t="str">
            <v>CAPITALE -ADM.PUBLIQUE (AL00905)</v>
          </cell>
          <cell r="C10" t="str">
            <v>PREMIUMS DIRECT SUBTOTAL - DIRECT NON-PARTICIPATING TOTAL NON-PAR (10 45.010.049.41)</v>
          </cell>
          <cell r="D10">
            <v>661642</v>
          </cell>
        </row>
        <row r="11">
          <cell r="A11" t="str">
            <v>CAPITALE -ADM.PUBLIQUE (AL00905)PREMIUMS DIRECT SUBTOTAL - DIRECT TOTAL PAR (10 45.010.049.51)</v>
          </cell>
          <cell r="B11" t="str">
            <v>CAPITALE -ADM.PUBLIQUE (AL00905)</v>
          </cell>
          <cell r="C11" t="str">
            <v>PREMIUMS DIRECT SUBTOTAL - DIRECT TOTAL PAR (10 45.010.049.51)</v>
          </cell>
          <cell r="D11">
            <v>28142</v>
          </cell>
        </row>
        <row r="12">
          <cell r="A12" t="str">
            <v>CAPITALE -ADM.PUBLIQUE (AL00905)PREMIUMS REINSURANCE ASSUMED SUBTOTAL - ASSUMED NON-PARTICIPATING TOTAL NON-PAR (10 45.010.149.41)</v>
          </cell>
          <cell r="B12" t="str">
            <v>CAPITALE -ADM.PUBLIQUE (AL00905)</v>
          </cell>
          <cell r="C12" t="str">
            <v>PREMIUMS REINSURANCE ASSUMED SUBTOTAL - ASSUMED NON-PARTICIPATING TOTAL NON-PAR (10 45.010.149.41)</v>
          </cell>
          <cell r="D12">
            <v>774</v>
          </cell>
        </row>
        <row r="13">
          <cell r="A13" t="str">
            <v>CAPITALE -ADM.PUBLIQUE (AL00905)PREMIUMS REINSURANCE CEDED SUBTOTAL - CEDED NON-PARTICIPATING TOTAL NON-PAR (10 45.010.249.41)</v>
          </cell>
          <cell r="B13" t="str">
            <v>CAPITALE -ADM.PUBLIQUE (AL00905)</v>
          </cell>
          <cell r="C13" t="str">
            <v>PREMIUMS REINSURANCE CEDED SUBTOTAL - CEDED NON-PARTICIPATING TOTAL NON-PAR (10 45.010.249.41)</v>
          </cell>
          <cell r="D13">
            <v>36750</v>
          </cell>
        </row>
        <row r="14">
          <cell r="A14" t="str">
            <v>CAPITALE -ADM.PUBLIQUE (AL00905)PREMIUMS REINSURANCE CEDED SUBTOTAL - CEDED TOTAL PAR (10 45.010.249.51)</v>
          </cell>
          <cell r="B14" t="str">
            <v>CAPITALE -ADM.PUBLIQUE (AL00905)</v>
          </cell>
          <cell r="C14" t="str">
            <v>PREMIUMS REINSURANCE CEDED SUBTOTAL - CEDED TOTAL PAR (10 45.010.249.51)</v>
          </cell>
          <cell r="D14">
            <v>896</v>
          </cell>
        </row>
        <row r="15">
          <cell r="A15" t="str">
            <v>CAPITALE-PATRIMOINE (AL00882)PREMIUMS DIRECT SUBTOTAL - DIRECT NON-PARTICIPATING ANNUITY INDIVIDUAL (10 45.010.049.11)</v>
          </cell>
          <cell r="B15" t="str">
            <v>CAPITALE-PATRIMOINE (AL00882)</v>
          </cell>
          <cell r="C15" t="str">
            <v>PREMIUMS DIRECT SUBTOTAL - DIRECT NON-PARTICIPATING ANNUITY INDIVIDUAL (10 45.010.049.11)</v>
          </cell>
          <cell r="D15">
            <v>20695</v>
          </cell>
        </row>
        <row r="16">
          <cell r="A16" t="str">
            <v>CAPITALE-PATRIMOINE (AL00882)PREMIUMS DIRECT SUBTOTAL - DIRECT NON-PARTICIPATING ANNUITY GROUP (10 45.010.049.12)</v>
          </cell>
          <cell r="B16" t="str">
            <v>CAPITALE-PATRIMOINE (AL00882)</v>
          </cell>
          <cell r="C16" t="str">
            <v>PREMIUMS DIRECT SUBTOTAL - DIRECT NON-PARTICIPATING ANNUITY GROUP (10 45.010.049.12)</v>
          </cell>
          <cell r="D16">
            <v>1356</v>
          </cell>
        </row>
        <row r="17">
          <cell r="A17" t="str">
            <v>CAPITALE-PATRIMOINE (AL00882)PREMIUMS DIRECT SUBTOTAL - DIRECT NON-PARTICIPATING TOTAL NON-PAR (10 45.010.049.41)</v>
          </cell>
          <cell r="B17" t="str">
            <v>CAPITALE-PATRIMOINE (AL00882)</v>
          </cell>
          <cell r="C17" t="str">
            <v>PREMIUMS DIRECT SUBTOTAL - DIRECT NON-PARTICIPATING TOTAL NON-PAR (10 45.010.049.41)</v>
          </cell>
          <cell r="D17">
            <v>470948</v>
          </cell>
        </row>
        <row r="18">
          <cell r="A18" t="str">
            <v>CAPITALE-PATRIMOINE (AL00882)PREMIUMS REINSURANCE ASSUMED SUBTOTAL - ASSUMED NON-PARTICIPATING TOTAL NON-PAR (10 45.010.149.41)</v>
          </cell>
          <cell r="B18" t="str">
            <v>CAPITALE-PATRIMOINE (AL00882)</v>
          </cell>
          <cell r="C18" t="str">
            <v>PREMIUMS REINSURANCE ASSUMED SUBTOTAL - ASSUMED NON-PARTICIPATING TOTAL NON-PAR (10 45.010.149.41)</v>
          </cell>
          <cell r="D18">
            <v>838</v>
          </cell>
        </row>
        <row r="19">
          <cell r="A19" t="str">
            <v>CAPITALE-PATRIMOINE (AL00882)PREMIUMS REINSURANCE CEDED SUBTOTAL - CEDED NON-PARTICIPATING ANNUITY INDIVIDUAL (10 45.010.249.11)</v>
          </cell>
          <cell r="B19" t="str">
            <v>CAPITALE-PATRIMOINE (AL00882)</v>
          </cell>
          <cell r="C19" t="str">
            <v>PREMIUMS REINSURANCE CEDED SUBTOTAL - CEDED NON-PARTICIPATING ANNUITY INDIVIDUAL (10 45.010.249.11)</v>
          </cell>
          <cell r="D19">
            <v>76584</v>
          </cell>
        </row>
        <row r="20">
          <cell r="A20" t="str">
            <v>CAPITALE-PATRIMOINE (AL00882)PREMIUMS REINSURANCE CEDED SUBTOTAL - CEDED NON-PARTICIPATING TOTAL NON-PAR (10 45.010.249.41)</v>
          </cell>
          <cell r="B20" t="str">
            <v>CAPITALE-PATRIMOINE (AL00882)</v>
          </cell>
          <cell r="C20" t="str">
            <v>PREMIUMS REINSURANCE CEDED SUBTOTAL - CEDED NON-PARTICIPATING TOTAL NON-PAR (10 45.010.249.41)</v>
          </cell>
          <cell r="D20">
            <v>118043</v>
          </cell>
        </row>
        <row r="21">
          <cell r="A21" t="str">
            <v>DESJARDINS FINANCIÈRE (AL01024)PREMIUMS DIRECT SUBTOTAL - DIRECT NON-PARTICIPATING ANNUITY INDIVIDUAL (10 45.010.049.11)</v>
          </cell>
          <cell r="B21" t="str">
            <v>DESJARDINS FINANCIÈRE (AL01024)</v>
          </cell>
          <cell r="C21" t="str">
            <v>PREMIUMS DIRECT SUBTOTAL - DIRECT NON-PARTICIPATING ANNUITY INDIVIDUAL (10 45.010.049.11)</v>
          </cell>
          <cell r="D21">
            <v>129253</v>
          </cell>
        </row>
        <row r="22">
          <cell r="A22" t="str">
            <v>DESJARDINS FINANCIÈRE (AL01024)PREMIUMS DIRECT SUBTOTAL - DIRECT NON-PARTICIPATING ANNUITY GROUP (10 45.010.049.12)</v>
          </cell>
          <cell r="B22" t="str">
            <v>DESJARDINS FINANCIÈRE (AL01024)</v>
          </cell>
          <cell r="C22" t="str">
            <v>PREMIUMS DIRECT SUBTOTAL - DIRECT NON-PARTICIPATING ANNUITY GROUP (10 45.010.049.12)</v>
          </cell>
          <cell r="D22">
            <v>186488</v>
          </cell>
        </row>
        <row r="23">
          <cell r="A23" t="str">
            <v>DESJARDINS FINANCIÈRE (AL01024)PREMIUMS DIRECT SUBTOTAL - DIRECT NON-PARTICIPATING TOTAL NON-PAR (10 45.010.049.41)</v>
          </cell>
          <cell r="B23" t="str">
            <v>DESJARDINS FINANCIÈRE (AL01024)</v>
          </cell>
          <cell r="C23" t="str">
            <v>PREMIUMS DIRECT SUBTOTAL - DIRECT NON-PARTICIPATING TOTAL NON-PAR (10 45.010.049.41)</v>
          </cell>
          <cell r="D23">
            <v>3182580</v>
          </cell>
        </row>
        <row r="24">
          <cell r="A24" t="str">
            <v>DESJARDINS FINANCIÈRE (AL01024)PREMIUMS DIRECT SUBTOTAL - DIRECT TOTAL PAR (10 45.010.049.51)</v>
          </cell>
          <cell r="B24" t="str">
            <v>DESJARDINS FINANCIÈRE (AL01024)</v>
          </cell>
          <cell r="C24" t="str">
            <v>PREMIUMS DIRECT SUBTOTAL - DIRECT TOTAL PAR (10 45.010.049.51)</v>
          </cell>
          <cell r="D24">
            <v>211893</v>
          </cell>
        </row>
        <row r="25">
          <cell r="A25" t="str">
            <v>DESJARDINS FINANCIÈRE (AL01024)PREMIUMS REINSURANCE ASSUMED SUBTOTAL - ASSUMED NON-PARTICIPATING TOTAL NON-PAR (10 45.010.149.41)</v>
          </cell>
          <cell r="B25" t="str">
            <v>DESJARDINS FINANCIÈRE (AL01024)</v>
          </cell>
          <cell r="C25" t="str">
            <v>PREMIUMS REINSURANCE ASSUMED SUBTOTAL - ASSUMED NON-PARTICIPATING TOTAL NON-PAR (10 45.010.149.41)</v>
          </cell>
          <cell r="D25">
            <v>15950</v>
          </cell>
        </row>
        <row r="26">
          <cell r="A26" t="str">
            <v>DESJARDINS FINANCIÈRE (AL01024)PREMIUMS REINSURANCE ASSUMED SUBTOTAL - ASSUMED TOTAL PAR (10 45.010.149.51)</v>
          </cell>
          <cell r="B26" t="str">
            <v>DESJARDINS FINANCIÈRE (AL01024)</v>
          </cell>
          <cell r="C26" t="str">
            <v>PREMIUMS REINSURANCE ASSUMED SUBTOTAL - ASSUMED TOTAL PAR (10 45.010.149.51)</v>
          </cell>
          <cell r="D26">
            <v>4</v>
          </cell>
        </row>
        <row r="27">
          <cell r="A27" t="str">
            <v>DESJARDINS FINANCIÈRE (AL01024)PREMIUMS REINSURANCE CEDED SUBTOTAL - CEDED NON-PARTICIPATING TOTAL NON-PAR (10 45.010.249.41)</v>
          </cell>
          <cell r="B27" t="str">
            <v>DESJARDINS FINANCIÈRE (AL01024)</v>
          </cell>
          <cell r="C27" t="str">
            <v>PREMIUMS REINSURANCE CEDED SUBTOTAL - CEDED NON-PARTICIPATING TOTAL NON-PAR (10 45.010.249.41)</v>
          </cell>
          <cell r="D27">
            <v>108561</v>
          </cell>
        </row>
        <row r="28">
          <cell r="A28" t="str">
            <v>DESJARDINS FINANCIÈRE (AL01024)PREMIUMS REINSURANCE CEDED SUBTOTAL - CEDED TOTAL PAR (10 45.010.249.51)</v>
          </cell>
          <cell r="B28" t="str">
            <v>DESJARDINS FINANCIÈRE (AL01024)</v>
          </cell>
          <cell r="C28" t="str">
            <v>PREMIUMS REINSURANCE CEDED SUBTOTAL - CEDED TOTAL PAR (10 45.010.249.51)</v>
          </cell>
          <cell r="D28">
            <v>37870</v>
          </cell>
        </row>
        <row r="29">
          <cell r="A29" t="str">
            <v>DESJARDINS FINANCIÈRE (AL01024)PREMIUMS DIRECT SUBTOTAL - DIRECT TOTAL ASIA/OTHER (10 45.020.049.89)</v>
          </cell>
          <cell r="B29" t="str">
            <v>DESJARDINS FINANCIÈRE (AL01024)</v>
          </cell>
          <cell r="C29" t="str">
            <v>PREMIUMS DIRECT SUBTOTAL - DIRECT TOTAL ASIA/OTHER (10 45.020.049.89)</v>
          </cell>
          <cell r="D29">
            <v>7086</v>
          </cell>
        </row>
        <row r="30">
          <cell r="A30" t="str">
            <v>DESJARDINS FINANCIÈRE (AL01024)PREMIUMS REINSURANCE ASSUMED SUBTOTAL - ASSUMED TOTAL ASIA/OTHER (10 45.020.149.89)</v>
          </cell>
          <cell r="B30" t="str">
            <v>DESJARDINS FINANCIÈRE (AL01024)</v>
          </cell>
          <cell r="C30" t="str">
            <v>PREMIUMS REINSURANCE ASSUMED SUBTOTAL - ASSUMED TOTAL ASIA/OTHER (10 45.020.149.89)</v>
          </cell>
          <cell r="D30">
            <v>1908</v>
          </cell>
        </row>
        <row r="31">
          <cell r="A31" t="str">
            <v>DESJARDINS FINANCIÈRE (AL01024)PREMIUMS REINSURANCE CEDED SUBTOTAL - CEDED TOTAL ASIA/OTHER (10 45.020.249.89)</v>
          </cell>
          <cell r="B31" t="str">
            <v>DESJARDINS FINANCIÈRE (AL01024)</v>
          </cell>
          <cell r="C31" t="str">
            <v>PREMIUMS REINSURANCE CEDED SUBTOTAL - CEDED TOTAL ASIA/OTHER (10 45.020.249.89)</v>
          </cell>
          <cell r="D31">
            <v>1464</v>
          </cell>
        </row>
        <row r="32">
          <cell r="A32" t="str">
            <v>EXCELLENCE (AL00679)PREMIUMS DIRECT SUBTOTAL - DIRECT NON-PARTICIPATING TOTAL NON-PAR (10 45.010.049.41)</v>
          </cell>
          <cell r="B32" t="str">
            <v>EXCELLENCE (AL00679)</v>
          </cell>
          <cell r="C32" t="str">
            <v>PREMIUMS DIRECT SUBTOTAL - DIRECT NON-PARTICIPATING TOTAL NON-PAR (10 45.010.049.41)</v>
          </cell>
          <cell r="D32">
            <v>87195</v>
          </cell>
        </row>
        <row r="33">
          <cell r="A33" t="str">
            <v>EXCELLENCE (AL00679)PREMIUMS REINSURANCE ASSUMED SUBTOTAL - ASSUMED NON-PARTICIPATING TOTAL NON-PAR (10 45.010.149.41)</v>
          </cell>
          <cell r="B33" t="str">
            <v>EXCELLENCE (AL00679)</v>
          </cell>
          <cell r="C33" t="str">
            <v>PREMIUMS REINSURANCE ASSUMED SUBTOTAL - ASSUMED NON-PARTICIPATING TOTAL NON-PAR (10 45.010.149.41)</v>
          </cell>
          <cell r="D33">
            <v>5902</v>
          </cell>
        </row>
        <row r="34">
          <cell r="A34" t="str">
            <v>EXCELLENCE (AL00679)PREMIUMS REINSURANCE CEDED SUBTOTAL - CEDED NON-PARTICIPATING TOTAL NON-PAR (10 45.010.249.41)</v>
          </cell>
          <cell r="B34" t="str">
            <v>EXCELLENCE (AL00679)</v>
          </cell>
          <cell r="C34" t="str">
            <v>PREMIUMS REINSURANCE CEDED SUBTOTAL - CEDED NON-PARTICIPATING TOTAL NON-PAR (10 45.010.249.41)</v>
          </cell>
          <cell r="D34">
            <v>40587</v>
          </cell>
        </row>
        <row r="35">
          <cell r="A35" t="str">
            <v>HOSP. CANASSURANCE (AL00572)PREMIUMS DIRECT SUBTOTAL - DIRECT NON-PARTICIPATING TOTAL NON-PAR (10 45.010.049.41)</v>
          </cell>
          <cell r="B35" t="str">
            <v>HOSP. CANASSURANCE (AL00572)</v>
          </cell>
          <cell r="C35" t="str">
            <v>PREMIUMS DIRECT SUBTOTAL - DIRECT NON-PARTICIPATING TOTAL NON-PAR (10 45.010.049.41)</v>
          </cell>
          <cell r="D35">
            <v>181931</v>
          </cell>
        </row>
        <row r="36">
          <cell r="A36" t="str">
            <v>HOSP. CANASSURANCE (AL00572)PREMIUMS REINSURANCE ASSUMED SUBTOTAL - ASSUMED NON-PARTICIPATING TOTAL NON-PAR (10 45.010.149.41)</v>
          </cell>
          <cell r="B36" t="str">
            <v>HOSP. CANASSURANCE (AL00572)</v>
          </cell>
          <cell r="C36" t="str">
            <v>PREMIUMS REINSURANCE ASSUMED SUBTOTAL - ASSUMED NON-PARTICIPATING TOTAL NON-PAR (10 45.010.149.41)</v>
          </cell>
          <cell r="D36">
            <v>185</v>
          </cell>
        </row>
        <row r="37">
          <cell r="A37" t="str">
            <v>HOSP. CANASSURANCE (AL00572)PREMIUMS REINSURANCE CEDED SUBTOTAL - CEDED NON-PARTICIPATING TOTAL NON-PAR (10 45.010.249.41)</v>
          </cell>
          <cell r="B37" t="str">
            <v>HOSP. CANASSURANCE (AL00572)</v>
          </cell>
          <cell r="C37" t="str">
            <v>PREMIUMS REINSURANCE CEDED SUBTOTAL - CEDED NON-PARTICIPATING TOTAL NON-PAR (10 45.010.249.41)</v>
          </cell>
          <cell r="D37">
            <v>11941</v>
          </cell>
        </row>
        <row r="38">
          <cell r="A38" t="str">
            <v>INDUSTRIELLE ALLIANCE PAC (AL00692)PREMIUMS DIRECT SUBTOTAL - DIRECT NON-PARTICIPATING ANNUITY INDIVIDUAL (10 45.010.049.11)</v>
          </cell>
          <cell r="B38" t="str">
            <v>INDUSTRIELLE ALLIANCE PAC (AL00692)</v>
          </cell>
          <cell r="C38" t="str">
            <v>PREMIUMS DIRECT SUBTOTAL - DIRECT NON-PARTICIPATING ANNUITY INDIVIDUAL (10 45.010.049.11)</v>
          </cell>
          <cell r="D38">
            <v>71584</v>
          </cell>
        </row>
        <row r="39">
          <cell r="A39" t="str">
            <v>INDUSTRIELLE ALLIANCE PAC (AL00692)PREMIUMS DIRECT SUBTOTAL - DIRECT NON-PARTICIPATING ANNUITY GROUP (10 45.010.049.12)</v>
          </cell>
          <cell r="B39" t="str">
            <v>INDUSTRIELLE ALLIANCE PAC (AL00692)</v>
          </cell>
          <cell r="C39" t="str">
            <v>PREMIUMS DIRECT SUBTOTAL - DIRECT NON-PARTICIPATING ANNUITY GROUP (10 45.010.049.12)</v>
          </cell>
          <cell r="D39">
            <v>2525</v>
          </cell>
        </row>
        <row r="40">
          <cell r="A40" t="str">
            <v>INDUSTRIELLE ALLIANCE PAC (AL00692)PREMIUMS DIRECT SUBTOTAL - DIRECT NON-PARTICIPATING TOTAL NON-PAR (10 45.010.049.41)</v>
          </cell>
          <cell r="B40" t="str">
            <v>INDUSTRIELLE ALLIANCE PAC (AL00692)</v>
          </cell>
          <cell r="C40" t="str">
            <v>PREMIUMS DIRECT SUBTOTAL - DIRECT NON-PARTICIPATING TOTAL NON-PAR (10 45.010.049.41)</v>
          </cell>
          <cell r="D40">
            <v>674765</v>
          </cell>
        </row>
        <row r="41">
          <cell r="A41" t="str">
            <v>INDUSTRIELLE ALLIANCE PAC (AL00692)PREMIUMS DIRECT SUBTOTAL - DIRECT TOTAL PAR (10 45.010.049.51)</v>
          </cell>
          <cell r="B41" t="str">
            <v>INDUSTRIELLE ALLIANCE PAC (AL00692)</v>
          </cell>
          <cell r="C41" t="str">
            <v>PREMIUMS DIRECT SUBTOTAL - DIRECT TOTAL PAR (10 45.010.049.51)</v>
          </cell>
          <cell r="D41">
            <v>6034</v>
          </cell>
        </row>
        <row r="42">
          <cell r="A42" t="str">
            <v>INDUSTRIELLE ALLIANCE PAC (AL00692)PREMIUMS REINSURANCE CEDED SUBTOTAL - CEDED NON-PARTICIPATING ANNUITY INDIVIDUAL (10 45.010.249.11)</v>
          </cell>
          <cell r="B42" t="str">
            <v>INDUSTRIELLE ALLIANCE PAC (AL00692)</v>
          </cell>
          <cell r="C42" t="str">
            <v>PREMIUMS REINSURANCE CEDED SUBTOTAL - CEDED NON-PARTICIPATING ANNUITY INDIVIDUAL (10 45.010.249.11)</v>
          </cell>
          <cell r="D42">
            <v>13157</v>
          </cell>
        </row>
        <row r="43">
          <cell r="A43" t="str">
            <v>INDUSTRIELLE ALLIANCE PAC (AL00692)PREMIUMS REINSURANCE CEDED SUBTOTAL - CEDED NON-PARTICIPATING ANNUITY GROUP (10 45.010.249.12)</v>
          </cell>
          <cell r="B43" t="str">
            <v>INDUSTRIELLE ALLIANCE PAC (AL00692)</v>
          </cell>
          <cell r="C43" t="str">
            <v>PREMIUMS REINSURANCE CEDED SUBTOTAL - CEDED NON-PARTICIPATING ANNUITY GROUP (10 45.010.249.12)</v>
          </cell>
          <cell r="D43">
            <v>670</v>
          </cell>
        </row>
        <row r="44">
          <cell r="A44" t="str">
            <v>INDUSTRIELLE ALLIANCE PAC (AL00692)PREMIUMS REINSURANCE CEDED SUBTOTAL - CEDED NON-PARTICIPATING TOTAL NON-PAR (10 45.010.249.41)</v>
          </cell>
          <cell r="B44" t="str">
            <v>INDUSTRIELLE ALLIANCE PAC (AL00692)</v>
          </cell>
          <cell r="C44" t="str">
            <v>PREMIUMS REINSURANCE CEDED SUBTOTAL - CEDED NON-PARTICIPATING TOTAL NON-PAR (10 45.010.249.41)</v>
          </cell>
          <cell r="D44">
            <v>84165</v>
          </cell>
        </row>
        <row r="45">
          <cell r="A45" t="str">
            <v>INDUSTRIELLE ALLIANCE PAC (AL00692)PREMIUMS REINSURANCE CEDED SUBTOTAL - CEDED TOTAL PAR (10 45.010.249.51)</v>
          </cell>
          <cell r="B45" t="str">
            <v>INDUSTRIELLE ALLIANCE PAC (AL00692)</v>
          </cell>
          <cell r="C45" t="str">
            <v>PREMIUMS REINSURANCE CEDED SUBTOTAL - CEDED TOTAL PAR (10 45.010.249.51)</v>
          </cell>
          <cell r="D45">
            <v>567</v>
          </cell>
        </row>
        <row r="46">
          <cell r="A46" t="str">
            <v>INDUSTRIELLE ALLIANCE PAC (AL00692)PREMIUMS DIRECT SUBTOTAL - DIRECT U.S.A. NON-PARTICIPATING ANNUITY INDIVIDUAL (10 45.020.049.11)</v>
          </cell>
          <cell r="B46" t="str">
            <v>INDUSTRIELLE ALLIANCE PAC (AL00692)</v>
          </cell>
          <cell r="C46" t="str">
            <v>PREMIUMS DIRECT SUBTOTAL - DIRECT U.S.A. NON-PARTICIPATING ANNUITY INDIVIDUAL (10 45.020.049.11)</v>
          </cell>
          <cell r="D46">
            <v>78899</v>
          </cell>
        </row>
        <row r="47">
          <cell r="A47" t="str">
            <v>INDUSTRIELLE ALLIANCE PAC (AL00692)PREMIUMS DIRECT SUBTOTAL - DIRECT U.S.A. NON-PARTICIPATING TOTAL NON-PAR (10 45.020.049.41)</v>
          </cell>
          <cell r="B47" t="str">
            <v>INDUSTRIELLE ALLIANCE PAC (AL00692)</v>
          </cell>
          <cell r="C47" t="str">
            <v>PREMIUMS DIRECT SUBTOTAL - DIRECT U.S.A. NON-PARTICIPATING TOTAL NON-PAR (10 45.020.049.41)</v>
          </cell>
          <cell r="D47">
            <v>89562</v>
          </cell>
        </row>
        <row r="48">
          <cell r="A48" t="str">
            <v>INDUSTRIELLE ALLIANCE PAC (AL00692)PREMIUMS DIRECT SUBTOTAL - DIRECT TOTAL U.S.A. (10 45.020.049.76)</v>
          </cell>
          <cell r="B48" t="str">
            <v>INDUSTRIELLE ALLIANCE PAC (AL00692)</v>
          </cell>
          <cell r="C48" t="str">
            <v>PREMIUMS DIRECT SUBTOTAL - DIRECT TOTAL U.S.A. (10 45.020.049.76)</v>
          </cell>
          <cell r="D48">
            <v>89562</v>
          </cell>
        </row>
        <row r="49">
          <cell r="A49" t="str">
            <v>INDUSTRIELLE ALLIANCE PAC (AL00692)PREMIUMS REINSURANCE CEDED SUBTOTAL - CEDED U.S.A. NON-PARTICIPATING TOTAL NON-PAR (10 45.020.249.41)</v>
          </cell>
          <cell r="B49" t="str">
            <v>INDUSTRIELLE ALLIANCE PAC (AL00692)</v>
          </cell>
          <cell r="C49" t="str">
            <v>PREMIUMS REINSURANCE CEDED SUBTOTAL - CEDED U.S.A. NON-PARTICIPATING TOTAL NON-PAR (10 45.020.249.41)</v>
          </cell>
          <cell r="D49">
            <v>1651</v>
          </cell>
        </row>
        <row r="50">
          <cell r="A50" t="str">
            <v>INDUSTRIELLE ALLIANCE PAC (AL00692)PREMIUMS REINSURANCE CEDED SUBTOTAL - CEDED TOTAL U.S.A. (10 45.020.249.76)</v>
          </cell>
          <cell r="B50" t="str">
            <v>INDUSTRIELLE ALLIANCE PAC (AL00692)</v>
          </cell>
          <cell r="C50" t="str">
            <v>PREMIUMS REINSURANCE CEDED SUBTOTAL - CEDED TOTAL U.S.A. (10 45.020.249.76)</v>
          </cell>
          <cell r="D50">
            <v>1651</v>
          </cell>
        </row>
        <row r="51">
          <cell r="A51" t="str">
            <v>INDUSTRIELLE ALLIANCE-VIE (AL00943)PREMIUMS DIRECT SUBTOTAL - DIRECT NON-PARTICIPATING ANNUITY INDIVIDUAL (10 45.010.049.11)</v>
          </cell>
          <cell r="B51" t="str">
            <v>INDUSTRIELLE ALLIANCE-VIE (AL00943)</v>
          </cell>
          <cell r="C51" t="str">
            <v>PREMIUMS DIRECT SUBTOTAL - DIRECT NON-PARTICIPATING ANNUITY INDIVIDUAL (10 45.010.049.11)</v>
          </cell>
          <cell r="D51">
            <v>366168</v>
          </cell>
        </row>
        <row r="52">
          <cell r="A52" t="str">
            <v>INDUSTRIELLE ALLIANCE-VIE (AL00943)PREMIUMS DIRECT SUBTOTAL - DIRECT NON-PARTICIPATING ANNUITY GROUP (10 45.010.049.12)</v>
          </cell>
          <cell r="B52" t="str">
            <v>INDUSTRIELLE ALLIANCE-VIE (AL00943)</v>
          </cell>
          <cell r="C52" t="str">
            <v>PREMIUMS DIRECT SUBTOTAL - DIRECT NON-PARTICIPATING ANNUITY GROUP (10 45.010.049.12)</v>
          </cell>
          <cell r="D52">
            <v>577642</v>
          </cell>
        </row>
        <row r="53">
          <cell r="A53" t="str">
            <v>INDUSTRIELLE ALLIANCE-VIE (AL00943)PREMIUMS DIRECT SUBTOTAL - DIRECT NON-PARTICIPATING TOTAL NON-PAR (10 45.010.049.41)</v>
          </cell>
          <cell r="B53" t="str">
            <v>INDUSTRIELLE ALLIANCE-VIE (AL00943)</v>
          </cell>
          <cell r="C53" t="str">
            <v>PREMIUMS DIRECT SUBTOTAL - DIRECT NON-PARTICIPATING TOTAL NON-PAR (10 45.010.049.41)</v>
          </cell>
          <cell r="D53">
            <v>3298114</v>
          </cell>
        </row>
        <row r="54">
          <cell r="A54" t="str">
            <v>INDUSTRIELLE ALLIANCE-VIE (AL00943)PREMIUMS DIRECT SUBTOTAL - DIRECT TOTAL PAR (10 45.010.049.51)</v>
          </cell>
          <cell r="B54" t="str">
            <v>INDUSTRIELLE ALLIANCE-VIE (AL00943)</v>
          </cell>
          <cell r="C54" t="str">
            <v>PREMIUMS DIRECT SUBTOTAL - DIRECT TOTAL PAR (10 45.010.049.51)</v>
          </cell>
          <cell r="D54">
            <v>183597</v>
          </cell>
        </row>
        <row r="55">
          <cell r="A55" t="str">
            <v>INDUSTRIELLE ALLIANCE-VIE (AL00943)PREMIUMS REINSURANCE ASSUMED SUBTOTAL - ASSUMED NON-PARTICIPATING TOTAL NON-PAR (10 45.010.149.41)</v>
          </cell>
          <cell r="B55" t="str">
            <v>INDUSTRIELLE ALLIANCE-VIE (AL00943)</v>
          </cell>
          <cell r="C55" t="str">
            <v>PREMIUMS REINSURANCE ASSUMED SUBTOTAL - ASSUMED NON-PARTICIPATING TOTAL NON-PAR (10 45.010.149.41)</v>
          </cell>
          <cell r="D55">
            <v>134</v>
          </cell>
        </row>
        <row r="56">
          <cell r="A56" t="str">
            <v>INDUSTRIELLE ALLIANCE-VIE (AL00943)PREMIUMS REINSURANCE CEDED SUBTOTAL - CEDED NON-PARTICIPATING ANNUITY GROUP (10 45.010.249.12)</v>
          </cell>
          <cell r="B56" t="str">
            <v>INDUSTRIELLE ALLIANCE-VIE (AL00943)</v>
          </cell>
          <cell r="C56" t="str">
            <v>PREMIUMS REINSURANCE CEDED SUBTOTAL - CEDED NON-PARTICIPATING ANNUITY GROUP (10 45.010.249.12)</v>
          </cell>
          <cell r="D56">
            <v>20115</v>
          </cell>
        </row>
        <row r="57">
          <cell r="A57" t="str">
            <v>INDUSTRIELLE ALLIANCE-VIE (AL00943)PREMIUMS REINSURANCE CEDED SUBTOTAL - CEDED NON-PARTICIPATING TOTAL NON-PAR (10 45.010.249.41)</v>
          </cell>
          <cell r="B57" t="str">
            <v>INDUSTRIELLE ALLIANCE-VIE (AL00943)</v>
          </cell>
          <cell r="C57" t="str">
            <v>PREMIUMS REINSURANCE CEDED SUBTOTAL - CEDED NON-PARTICIPATING TOTAL NON-PAR (10 45.010.249.41)</v>
          </cell>
          <cell r="D57">
            <v>296304</v>
          </cell>
        </row>
        <row r="58">
          <cell r="A58" t="str">
            <v>INDUSTRIELLE ALLIANCE-VIE (AL00943)PREMIUMS REINSURANCE CEDED SUBTOTAL - CEDED TOTAL PAR (10 45.010.249.51)</v>
          </cell>
          <cell r="B58" t="str">
            <v>INDUSTRIELLE ALLIANCE-VIE (AL00943)</v>
          </cell>
          <cell r="C58" t="str">
            <v>PREMIUMS REINSURANCE CEDED SUBTOTAL - CEDED TOTAL PAR (10 45.010.249.51)</v>
          </cell>
          <cell r="D58">
            <v>10263</v>
          </cell>
        </row>
        <row r="59">
          <cell r="A59" t="str">
            <v>INDUSTRIELLE ALLIANCE-VIE (AL00943)PREMIUMS DIRECT SUBTOTAL - DIRECT U.S.A. NON-PARTICIPATING ANNUITY INDIVIDUAL (10 45.020.049.11)</v>
          </cell>
          <cell r="B59" t="str">
            <v>INDUSTRIELLE ALLIANCE-VIE (AL00943)</v>
          </cell>
          <cell r="C59" t="str">
            <v>PREMIUMS DIRECT SUBTOTAL - DIRECT U.S.A. NON-PARTICIPATING ANNUITY INDIVIDUAL (10 45.020.049.11)</v>
          </cell>
          <cell r="D59">
            <v>88115</v>
          </cell>
        </row>
        <row r="60">
          <cell r="A60" t="str">
            <v>INDUSTRIELLE ALLIANCE-VIE (AL00943)PREMIUMS DIRECT SUBTOTAL - DIRECT U.S.A. NON-PARTICIPATING TOTAL NON-PAR (10 45.020.049.41)</v>
          </cell>
          <cell r="B60" t="str">
            <v>INDUSTRIELLE ALLIANCE-VIE (AL00943)</v>
          </cell>
          <cell r="C60" t="str">
            <v>PREMIUMS DIRECT SUBTOTAL - DIRECT U.S.A. NON-PARTICIPATING TOTAL NON-PAR (10 45.020.049.41)</v>
          </cell>
          <cell r="D60">
            <v>222470</v>
          </cell>
        </row>
        <row r="61">
          <cell r="A61" t="str">
            <v>INDUSTRIELLE ALLIANCE-VIE (AL00943)PREMIUMS DIRECT SUBTOTAL - DIRECT TOTAL U.S.A. (10 45.020.049.76)</v>
          </cell>
          <cell r="B61" t="str">
            <v>INDUSTRIELLE ALLIANCE-VIE (AL00943)</v>
          </cell>
          <cell r="C61" t="str">
            <v>PREMIUMS DIRECT SUBTOTAL - DIRECT TOTAL U.S.A. (10 45.020.049.76)</v>
          </cell>
          <cell r="D61">
            <v>222470</v>
          </cell>
        </row>
        <row r="62">
          <cell r="A62" t="str">
            <v>INDUSTRIELLE ALLIANCE-VIE (AL00943)PREMIUMS REINSURANCE ASSUMED SUBTOTAL - ASSUMED U.S.A. NON-PARTICIPATING TOTAL NON-PAR (10 45.020.149.41)</v>
          </cell>
          <cell r="B62" t="str">
            <v>INDUSTRIELLE ALLIANCE-VIE (AL00943)</v>
          </cell>
          <cell r="C62" t="str">
            <v>PREMIUMS REINSURANCE ASSUMED SUBTOTAL - ASSUMED U.S.A. NON-PARTICIPATING TOTAL NON-PAR (10 45.020.149.41)</v>
          </cell>
          <cell r="D62">
            <v>4250</v>
          </cell>
        </row>
        <row r="63">
          <cell r="A63" t="str">
            <v>INDUSTRIELLE ALLIANCE-VIE (AL00943)PREMIUMS REINSURANCE ASSUMED SUBTOTAL - ASSUMED TOTAL U.S.A. (10 45.020.149.76)</v>
          </cell>
          <cell r="B63" t="str">
            <v>INDUSTRIELLE ALLIANCE-VIE (AL00943)</v>
          </cell>
          <cell r="C63" t="str">
            <v>PREMIUMS REINSURANCE ASSUMED SUBTOTAL - ASSUMED TOTAL U.S.A. (10 45.020.149.76)</v>
          </cell>
          <cell r="D63">
            <v>4250</v>
          </cell>
        </row>
        <row r="64">
          <cell r="A64" t="str">
            <v>INDUSTRIELLE ALLIANCE-VIE (AL00943)PREMIUMS REINSURANCE CEDED SUBTOTAL - CEDED U.S.A. NON-PARTICIPATING TOTAL NON-PAR (10 45.020.249.41)</v>
          </cell>
          <cell r="B64" t="str">
            <v>INDUSTRIELLE ALLIANCE-VIE (AL00943)</v>
          </cell>
          <cell r="C64" t="str">
            <v>PREMIUMS REINSURANCE CEDED SUBTOTAL - CEDED U.S.A. NON-PARTICIPATING TOTAL NON-PAR (10 45.020.249.41)</v>
          </cell>
          <cell r="D64">
            <v>4283</v>
          </cell>
        </row>
        <row r="65">
          <cell r="A65" t="str">
            <v>INDUSTRIELLE ALLIANCE-VIE (AL00943)PREMIUMS REINSURANCE CEDED SUBTOTAL - CEDED TOTAL U.S.A. (10 45.020.249.76)</v>
          </cell>
          <cell r="B65" t="str">
            <v>INDUSTRIELLE ALLIANCE-VIE (AL00943)</v>
          </cell>
          <cell r="C65" t="str">
            <v>PREMIUMS REINSURANCE CEDED SUBTOTAL - CEDED TOTAL U.S.A. (10 45.020.249.76)</v>
          </cell>
          <cell r="D65">
            <v>4283</v>
          </cell>
        </row>
        <row r="66">
          <cell r="A66" t="str">
            <v>L'UNION-VIE (AL01100)PREMIUMS DIRECT SUBTOTAL - DIRECT NON-PARTICIPATING ANNUITY INDIVIDUAL (10 45.010.049.11)</v>
          </cell>
          <cell r="B66" t="str">
            <v>L'UNION-VIE (AL01100)</v>
          </cell>
          <cell r="C66" t="str">
            <v>PREMIUMS DIRECT SUBTOTAL - DIRECT NON-PARTICIPATING ANNUITY INDIVIDUAL (10 45.010.049.11)</v>
          </cell>
          <cell r="D66">
            <v>12939</v>
          </cell>
        </row>
        <row r="67">
          <cell r="A67" t="str">
            <v>L'UNION-VIE (AL01100)PREMIUMS DIRECT SUBTOTAL - DIRECT NON-PARTICIPATING TOTAL NON-PAR (10 45.010.049.41)</v>
          </cell>
          <cell r="B67" t="str">
            <v>L'UNION-VIE (AL01100)</v>
          </cell>
          <cell r="C67" t="str">
            <v>PREMIUMS DIRECT SUBTOTAL - DIRECT NON-PARTICIPATING TOTAL NON-PAR (10 45.010.049.41)</v>
          </cell>
          <cell r="D67">
            <v>104725</v>
          </cell>
        </row>
        <row r="68">
          <cell r="A68" t="str">
            <v>L'UNION-VIE (AL01100)PREMIUMS DIRECT SUBTOTAL - DIRECT TOTAL PAR (10 45.010.049.51)</v>
          </cell>
          <cell r="B68" t="str">
            <v>L'UNION-VIE (AL01100)</v>
          </cell>
          <cell r="C68" t="str">
            <v>PREMIUMS DIRECT SUBTOTAL - DIRECT TOTAL PAR (10 45.010.049.51)</v>
          </cell>
          <cell r="D68">
            <v>10376</v>
          </cell>
        </row>
        <row r="69">
          <cell r="A69" t="str">
            <v>L'UNION-VIE (AL01100)PREMIUMS REINSURANCE CEDED SUBTOTAL - CEDED NON-PARTICIPATING TOTAL NON-PAR (10 45.010.249.41)</v>
          </cell>
          <cell r="B69" t="str">
            <v>L'UNION-VIE (AL01100)</v>
          </cell>
          <cell r="C69" t="str">
            <v>PREMIUMS REINSURANCE CEDED SUBTOTAL - CEDED NON-PARTICIPATING TOTAL NON-PAR (10 45.010.249.41)</v>
          </cell>
          <cell r="D69">
            <v>31056</v>
          </cell>
        </row>
        <row r="70">
          <cell r="A70" t="str">
            <v>L'UNION-VIE (AL01100)PREMIUMS REINSURANCE CEDED SUBTOTAL - CEDED TOTAL PAR (10 45.010.249.51)</v>
          </cell>
          <cell r="B70" t="str">
            <v>L'UNION-VIE (AL01100)</v>
          </cell>
          <cell r="C70" t="str">
            <v>PREMIUMS REINSURANCE CEDED SUBTOTAL - CEDED TOTAL PAR (10 45.010.249.51)</v>
          </cell>
          <cell r="D70">
            <v>5054</v>
          </cell>
        </row>
        <row r="71">
          <cell r="A71" t="str">
            <v>OPTIMUM RÉASSURANCE (AL00652)PREMIUMS REINSURANCE ASSUMED SUBTOTAL - ASSUMED NON-PARTICIPATING TOTAL NON-PAR (10 45.010.149.41)</v>
          </cell>
          <cell r="B71" t="str">
            <v>OPTIMUM RÉASSURANCE (AL00652)</v>
          </cell>
          <cell r="C71" t="str">
            <v>PREMIUMS REINSURANCE ASSUMED SUBTOTAL - ASSUMED NON-PARTICIPATING TOTAL NON-PAR (10 45.010.149.41)</v>
          </cell>
          <cell r="D71">
            <v>162106</v>
          </cell>
        </row>
        <row r="72">
          <cell r="A72" t="str">
            <v>OPTIMUM RÉASSURANCE (AL00652)PREMIUMS REINSURANCE CEDED SUBTOTAL - CEDED NON-PARTICIPATING TOTAL NON-PAR (10 45.010.249.41)</v>
          </cell>
          <cell r="B72" t="str">
            <v>OPTIMUM RÉASSURANCE (AL00652)</v>
          </cell>
          <cell r="C72" t="str">
            <v>PREMIUMS REINSURANCE CEDED SUBTOTAL - CEDED NON-PARTICIPATING TOTAL NON-PAR (10 45.010.249.41)</v>
          </cell>
          <cell r="D72">
            <v>118111</v>
          </cell>
        </row>
        <row r="73">
          <cell r="A73" t="str">
            <v>OPTIMUM RÉASSURANCE (AL00652)PREMIUMS REINSURANCE ASSUMED SUBTOTAL - ASSUMED TOTAL ASIA/OTHER (10 45.020.149.89)</v>
          </cell>
          <cell r="B73" t="str">
            <v>OPTIMUM RÉASSURANCE (AL00652)</v>
          </cell>
          <cell r="C73" t="str">
            <v>PREMIUMS REINSURANCE ASSUMED SUBTOTAL - ASSUMED TOTAL ASIA/OTHER (10 45.020.149.89)</v>
          </cell>
          <cell r="D73">
            <v>22696</v>
          </cell>
        </row>
        <row r="74">
          <cell r="A74" t="str">
            <v>OPTIMUM RÉASSURANCE (AL00652)PREMIUMS REINSURANCE CEDED SUBTOTAL - CEDED TOTAL ASIA/OTHER (10 45.020.249.89)</v>
          </cell>
          <cell r="B74" t="str">
            <v>OPTIMUM RÉASSURANCE (AL00652)</v>
          </cell>
          <cell r="C74" t="str">
            <v>PREMIUMS REINSURANCE CEDED SUBTOTAL - CEDED TOTAL ASIA/OTHER (10 45.020.249.89)</v>
          </cell>
          <cell r="D74">
            <v>15464</v>
          </cell>
        </row>
        <row r="75">
          <cell r="A75" t="str">
            <v>PROMUTUEL VIE (AL00879)PREMIUMS DIRECT SUBTOTAL - DIRECT NON-PARTICIPATING TOTAL NON-PAR (10 45.010.049.41)</v>
          </cell>
          <cell r="B75" t="str">
            <v>PROMUTUEL VIE (AL00879)</v>
          </cell>
          <cell r="C75" t="str">
            <v>PREMIUMS DIRECT SUBTOTAL - DIRECT NON-PARTICIPATING TOTAL NON-PAR (10 45.010.049.41)</v>
          </cell>
          <cell r="D75">
            <v>3437</v>
          </cell>
        </row>
        <row r="76">
          <cell r="A76" t="str">
            <v>PROMUTUEL VIE (AL00879)PREMIUMS REINSURANCE CEDED SUBTOTAL - CEDED NON-PARTICIPATING TOTAL NON-PAR (10 45.010.249.41)</v>
          </cell>
          <cell r="B76" t="str">
            <v>PROMUTUEL VIE (AL00879)</v>
          </cell>
          <cell r="C76" t="str">
            <v>PREMIUMS REINSURANCE CEDED SUBTOTAL - CEDED NON-PARTICIPATING TOTAL NON-PAR (10 45.010.249.41)</v>
          </cell>
          <cell r="D76">
            <v>568</v>
          </cell>
        </row>
        <row r="77">
          <cell r="A77" t="str">
            <v>SHERBROOKE VIE (AL00978)PREMIUMS DIRECT SUBTOTAL - DIRECT NON-PARTICIPATING TOTAL NON-PAR (10 45.010.049.41)</v>
          </cell>
          <cell r="B77" t="str">
            <v>SHERBROOKE VIE (AL00978)</v>
          </cell>
          <cell r="C77" t="str">
            <v>PREMIUMS DIRECT SUBTOTAL - DIRECT NON-PARTICIPATING TOTAL NON-PAR (10 45.010.049.41)</v>
          </cell>
          <cell r="D77">
            <v>681</v>
          </cell>
        </row>
        <row r="78">
          <cell r="A78" t="str">
            <v>SHERBROOKE VIE (AL00978)PREMIUMS REINSURANCE CEDED SUBTOTAL - CEDED NON-PARTICIPATING TOTAL NON-PAR (10 45.010.249.41)</v>
          </cell>
          <cell r="B78" t="str">
            <v>SHERBROOKE VIE (AL00978)</v>
          </cell>
          <cell r="C78" t="str">
            <v>PREMIUMS REINSURANCE CEDED SUBTOTAL - CEDED NON-PARTICIPATING TOTAL NON-PAR (10 45.010.249.41)</v>
          </cell>
          <cell r="D78">
            <v>19</v>
          </cell>
        </row>
        <row r="79">
          <cell r="A79" t="str">
            <v>SSQ - VIE (AL00902)PREMIUMS DIRECT SUBTOTAL - DIRECT NON-PARTICIPATING ANNUITY INDIVIDUAL (10 45.010.049.11)</v>
          </cell>
          <cell r="B79" t="str">
            <v>SSQ - VIE (AL00902)</v>
          </cell>
          <cell r="C79" t="str">
            <v>PREMIUMS DIRECT SUBTOTAL - DIRECT NON-PARTICIPATING ANNUITY INDIVIDUAL (10 45.010.049.11)</v>
          </cell>
          <cell r="D79">
            <v>43555</v>
          </cell>
        </row>
        <row r="80">
          <cell r="A80" t="str">
            <v>SSQ - VIE (AL00902)PREMIUMS DIRECT SUBTOTAL - DIRECT NON-PARTICIPATING ANNUITY GROUP (10 45.010.049.12)</v>
          </cell>
          <cell r="B80" t="str">
            <v>SSQ - VIE (AL00902)</v>
          </cell>
          <cell r="C80" t="str">
            <v>PREMIUMS DIRECT SUBTOTAL - DIRECT NON-PARTICIPATING ANNUITY GROUP (10 45.010.049.12)</v>
          </cell>
          <cell r="D80">
            <v>12558</v>
          </cell>
        </row>
        <row r="81">
          <cell r="A81" t="str">
            <v>SSQ - VIE (AL00902)PREMIUMS DIRECT SUBTOTAL - DIRECT NON-PARTICIPATING TOTAL NON-PAR (10 45.010.049.41)</v>
          </cell>
          <cell r="B81" t="str">
            <v>SSQ - VIE (AL00902)</v>
          </cell>
          <cell r="C81" t="str">
            <v>PREMIUMS DIRECT SUBTOTAL - DIRECT NON-PARTICIPATING TOTAL NON-PAR (10 45.010.049.41)</v>
          </cell>
          <cell r="D81">
            <v>1327628</v>
          </cell>
        </row>
        <row r="82">
          <cell r="A82" t="str">
            <v>SSQ - VIE (AL00902)PREMIUMS REINSURANCE ASSUMED SUBTOTAL - ASSUMED NON-PARTICIPATING TOTAL NON-PAR (10 45.010.149.41)</v>
          </cell>
          <cell r="B82" t="str">
            <v>SSQ - VIE (AL00902)</v>
          </cell>
          <cell r="C82" t="str">
            <v>PREMIUMS REINSURANCE ASSUMED SUBTOTAL - ASSUMED NON-PARTICIPATING TOTAL NON-PAR (10 45.010.149.41)</v>
          </cell>
          <cell r="D82">
            <v>972</v>
          </cell>
        </row>
        <row r="83">
          <cell r="A83" t="str">
            <v>SSQ - VIE (AL00902)PREMIUMS REINSURANCE CEDED SUBTOTAL - CEDED NON-PARTICIPATING ANNUITY INDIVIDUAL (10 45.010.249.11)</v>
          </cell>
          <cell r="B83" t="str">
            <v>SSQ - VIE (AL00902)</v>
          </cell>
          <cell r="C83" t="str">
            <v>PREMIUMS REINSURANCE CEDED SUBTOTAL - CEDED NON-PARTICIPATING ANNUITY INDIVIDUAL (10 45.010.249.11)</v>
          </cell>
          <cell r="D83">
            <v>59</v>
          </cell>
        </row>
        <row r="84">
          <cell r="A84" t="str">
            <v>SSQ - VIE (AL00902)PREMIUMS REINSURANCE CEDED SUBTOTAL - CEDED NON-PARTICIPATING TOTAL NON-PAR (10 45.010.249.41)</v>
          </cell>
          <cell r="B84" t="str">
            <v>SSQ - VIE (AL00902)</v>
          </cell>
          <cell r="C84" t="str">
            <v>PREMIUMS REINSURANCE CEDED SUBTOTAL - CEDED NON-PARTICIPATING TOTAL NON-PAR (10 45.010.249.41)</v>
          </cell>
          <cell r="D84">
            <v>276260</v>
          </cell>
        </row>
        <row r="85">
          <cell r="A85" t="str">
            <v>SSQ, SOCIÉTÉ D'ASSURANCE (AL01115)PREMIUMS DIRECT SUBTOTAL - DIRECT NON-PARTICIPATING TOTAL NON-PAR (10 45.010.049.41)</v>
          </cell>
          <cell r="B85" t="str">
            <v>SSQ, SOCIÉTÉ D'ASSURANCE (AL01115)</v>
          </cell>
          <cell r="C85" t="str">
            <v>PREMIUMS DIRECT SUBTOTAL - DIRECT NON-PARTICIPATING TOTAL NON-PAR (10 45.010.049.41)</v>
          </cell>
          <cell r="D85">
            <v>150548</v>
          </cell>
        </row>
        <row r="86">
          <cell r="A86" t="str">
            <v>SSQ, SOCIÉTÉ D'ASSURANCE (AL01115)PREMIUMS REINSURANCE CEDED SUBTOTAL - CEDED NON-PARTICIPATING TOTAL NON-PAR (10 45.010.249.41)</v>
          </cell>
          <cell r="B86" t="str">
            <v>SSQ, SOCIÉTÉ D'ASSURANCE (AL01115)</v>
          </cell>
          <cell r="C86" t="str">
            <v>PREMIUMS REINSURANCE CEDED SUBTOTAL - CEDED NON-PARTICIPATING TOTAL NON-PAR (10 45.010.249.41)</v>
          </cell>
          <cell r="D86">
            <v>39538</v>
          </cell>
        </row>
        <row r="87">
          <cell r="A87" t="str">
            <v>SURVIVANCE (AL00541)PREMIUMS DIRECT SUBTOTAL - DIRECT NON-PARTICIPATING ANNUITY INDIVIDUAL (10 45.010.049.11)</v>
          </cell>
          <cell r="B87" t="str">
            <v>SURVIVANCE (AL00541)</v>
          </cell>
          <cell r="C87" t="str">
            <v>PREMIUMS DIRECT SUBTOTAL - DIRECT NON-PARTICIPATING ANNUITY INDIVIDUAL (10 45.010.049.11)</v>
          </cell>
          <cell r="D87">
            <v>79</v>
          </cell>
        </row>
        <row r="88">
          <cell r="A88" t="str">
            <v>SURVIVANCE (AL00541)PREMIUMS DIRECT SUBTOTAL - DIRECT NON-PARTICIPATING TOTAL NON-PAR (10 45.010.049.41)</v>
          </cell>
          <cell r="B88" t="str">
            <v>SURVIVANCE (AL00541)</v>
          </cell>
          <cell r="C88" t="str">
            <v>PREMIUMS DIRECT SUBTOTAL - DIRECT NON-PARTICIPATING TOTAL NON-PAR (10 45.010.049.41)</v>
          </cell>
          <cell r="D88">
            <v>82302</v>
          </cell>
        </row>
        <row r="89">
          <cell r="A89" t="str">
            <v>SURVIVANCE (AL00541)PREMIUMS DIRECT SUBTOTAL - DIRECT TOTAL PAR (10 45.010.049.51)</v>
          </cell>
          <cell r="B89" t="str">
            <v>SURVIVANCE (AL00541)</v>
          </cell>
          <cell r="C89" t="str">
            <v>PREMIUMS DIRECT SUBTOTAL - DIRECT TOTAL PAR (10 45.010.049.51)</v>
          </cell>
          <cell r="D89">
            <v>3140</v>
          </cell>
        </row>
        <row r="90">
          <cell r="A90" t="str">
            <v>SURVIVANCE (AL00541)PREMIUMS REINSURANCE CEDED SUBTOTAL - CEDED NON-PARTICIPATING TOTAL NON-PAR (10 45.010.249.41)</v>
          </cell>
          <cell r="B90" t="str">
            <v>SURVIVANCE (AL00541)</v>
          </cell>
          <cell r="C90" t="str">
            <v>PREMIUMS REINSURANCE CEDED SUBTOTAL - CEDED NON-PARTICIPATING TOTAL NON-PAR (10 45.010.249.41)</v>
          </cell>
          <cell r="D90">
            <v>19206</v>
          </cell>
        </row>
        <row r="91">
          <cell r="A91" t="str">
            <v>SURVIVANCE (AL00541)PREMIUMS REINSURANCE CEDED SUBTOTAL - CEDED TOTAL PAR (10 45.010.249.51)</v>
          </cell>
          <cell r="B91" t="str">
            <v>SURVIVANCE (AL00541)</v>
          </cell>
          <cell r="C91" t="str">
            <v>PREMIUMS REINSURANCE CEDED SUBTOTAL - CEDED TOTAL PAR (10 45.010.249.51)</v>
          </cell>
          <cell r="D91">
            <v>198</v>
          </cell>
        </row>
        <row r="92">
          <cell r="A92" t="str">
            <v>SURVIVANCE-VOYAGE (AL00959)PREMIUMS REINSURANCE ASSUMED SUBTOTAL - ASSUMED NON-PARTICIPATING TOTAL NON-PAR (10 45.010.149.41)</v>
          </cell>
          <cell r="B92" t="str">
            <v>SURVIVANCE-VOYAGE (AL00959)</v>
          </cell>
          <cell r="C92" t="str">
            <v>PREMIUMS REINSURANCE ASSUMED SUBTOTAL - ASSUMED NON-PARTICIPATING TOTAL NON-PAR (10 45.010.149.41)</v>
          </cell>
          <cell r="D92">
            <v>9853</v>
          </cell>
        </row>
        <row r="93">
          <cell r="A93" t="str">
            <v>SURVIVANCE-VOYAGE (AL00959)PREMIUMS REINSURANCE CEDED SUBTOTAL - CEDED NON-PARTICIPATING TOTAL NON-PAR (10 45.010.249.41)</v>
          </cell>
          <cell r="B93" t="str">
            <v>SURVIVANCE-VOYAGE (AL00959)</v>
          </cell>
          <cell r="C93" t="str">
            <v>PREMIUMS REINSURANCE CEDED SUBTOTAL - CEDED NON-PARTICIPATING TOTAL NON-PAR (10 45.010.249.41)</v>
          </cell>
          <cell r="D93">
            <v>227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-Me"/>
      <sheetName val="FT15.Index"/>
      <sheetName val="FT15.Participant"/>
      <sheetName val="Baseline"/>
      <sheetName val="BCR"/>
      <sheetName val="BCR.Balance sheet"/>
      <sheetName val="BCR.Capital resources"/>
      <sheetName val="FT15.Financial Instruments"/>
      <sheetName val="FT15.Non-Paid-Up Cap Resources"/>
      <sheetName val="HLA - Main G-SII template"/>
      <sheetName val="HLA - Suppl questions (1|2)"/>
      <sheetName val="HLA - Suppl questions (2|2)"/>
      <sheetName val="ICS"/>
      <sheetName val="ICS.Non-Life type risk"/>
      <sheetName val="ICS.Catastrophe"/>
      <sheetName val="ICS.Life type risk"/>
      <sheetName val="ICS.Market risk"/>
      <sheetName val="ICS.Market.Interest rate"/>
      <sheetName val="ICS.Market.Equity"/>
      <sheetName val="ICS.Market.Real estate"/>
      <sheetName val="ICS.Market.Currency"/>
      <sheetName val="ICS.Market.Asset concentration"/>
      <sheetName val="ICS.Credit risk"/>
      <sheetName val="ICS.Operational risk"/>
      <sheetName val="ICS.Supplementary Info.Lapse"/>
      <sheetName val="ICS.Supplementary Info.Expense"/>
      <sheetName val="ICS.Balance sheet"/>
      <sheetName val="ICS.Transfer-MOCE"/>
      <sheetName val="ICS.Prudence-MOCE"/>
      <sheetName val="ICS.Capital resources"/>
      <sheetName val="ICS.Liabilities reconciliation"/>
      <sheetName val="ICS.Non Life.G+"/>
      <sheetName val="ICS.Mortality.G+"/>
      <sheetName val="ICS.Market.Interest rate.G+"/>
      <sheetName val="ICS.Market.Equity.G+"/>
      <sheetName val="FT15.Sovereign"/>
      <sheetName val="FT15.Tables"/>
    </sheetNames>
    <sheetDataSet>
      <sheetData sheetId="0">
        <row r="1">
          <cell r="A1" t="str">
            <v>IAIS Field Testing 2015-(20150821)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2">
          <cell r="P12">
            <v>1</v>
          </cell>
          <cell r="Q12">
            <v>0</v>
          </cell>
          <cell r="R12">
            <v>0</v>
          </cell>
          <cell r="S12">
            <v>0.25</v>
          </cell>
          <cell r="T12">
            <v>0</v>
          </cell>
          <cell r="U12">
            <v>0.25</v>
          </cell>
          <cell r="V12">
            <v>0</v>
          </cell>
        </row>
        <row r="13">
          <cell r="P13">
            <v>0</v>
          </cell>
          <cell r="Q13">
            <v>1</v>
          </cell>
          <cell r="R13">
            <v>0</v>
          </cell>
          <cell r="S13">
            <v>0.5</v>
          </cell>
          <cell r="T13">
            <v>0.25</v>
          </cell>
          <cell r="U13">
            <v>0.25</v>
          </cell>
          <cell r="V13">
            <v>0</v>
          </cell>
        </row>
        <row r="14">
          <cell r="P14">
            <v>0</v>
          </cell>
          <cell r="Q14">
            <v>0</v>
          </cell>
          <cell r="R14">
            <v>1</v>
          </cell>
          <cell r="S14">
            <v>0.25</v>
          </cell>
          <cell r="T14">
            <v>0.25</v>
          </cell>
          <cell r="U14">
            <v>0.25</v>
          </cell>
          <cell r="V14">
            <v>0</v>
          </cell>
        </row>
        <row r="15">
          <cell r="P15">
            <v>0.25</v>
          </cell>
          <cell r="Q15">
            <v>0.5</v>
          </cell>
          <cell r="R15">
            <v>0.25</v>
          </cell>
          <cell r="S15">
            <v>1</v>
          </cell>
          <cell r="T15">
            <v>0.5</v>
          </cell>
          <cell r="U15">
            <v>0.25</v>
          </cell>
          <cell r="V15">
            <v>0</v>
          </cell>
        </row>
        <row r="16">
          <cell r="P16">
            <v>0</v>
          </cell>
          <cell r="Q16">
            <v>0.25</v>
          </cell>
          <cell r="R16">
            <v>0.25</v>
          </cell>
          <cell r="S16">
            <v>0.5</v>
          </cell>
          <cell r="T16">
            <v>1</v>
          </cell>
          <cell r="U16">
            <v>0.25</v>
          </cell>
          <cell r="V16">
            <v>0</v>
          </cell>
        </row>
        <row r="17">
          <cell r="P17">
            <v>0.25</v>
          </cell>
          <cell r="Q17">
            <v>0.25</v>
          </cell>
          <cell r="R17">
            <v>0.25</v>
          </cell>
          <cell r="S17">
            <v>0.25</v>
          </cell>
          <cell r="T17">
            <v>0.25</v>
          </cell>
          <cell r="U17">
            <v>1</v>
          </cell>
          <cell r="V17">
            <v>0</v>
          </cell>
        </row>
        <row r="18"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C4">
            <v>1</v>
          </cell>
        </row>
        <row r="5">
          <cell r="C5">
            <v>1000</v>
          </cell>
        </row>
        <row r="6">
          <cell r="C6">
            <v>1000000</v>
          </cell>
        </row>
        <row r="7">
          <cell r="C7">
            <v>1000000000</v>
          </cell>
        </row>
        <row r="10">
          <cell r="C10" t="str">
            <v>-</v>
          </cell>
        </row>
        <row r="11">
          <cell r="C11" t="str">
            <v>June 2015</v>
          </cell>
        </row>
        <row r="12">
          <cell r="C12" t="str">
            <v>August 2015</v>
          </cell>
        </row>
        <row r="21">
          <cell r="C21" t="str">
            <v>EEA &amp; Switzerland</v>
          </cell>
        </row>
        <row r="22">
          <cell r="C22" t="str">
            <v>USA &amp; Canada</v>
          </cell>
        </row>
        <row r="23">
          <cell r="C23" t="str">
            <v>Japan</v>
          </cell>
        </row>
        <row r="24">
          <cell r="C24" t="str">
            <v>China</v>
          </cell>
        </row>
        <row r="25">
          <cell r="C25" t="str">
            <v>Other developed markets</v>
          </cell>
        </row>
        <row r="26">
          <cell r="C26" t="str">
            <v>Emerging markets</v>
          </cell>
        </row>
        <row r="29">
          <cell r="C29" t="str">
            <v>AUD</v>
          </cell>
        </row>
        <row r="30">
          <cell r="C30" t="str">
            <v>BRL</v>
          </cell>
        </row>
        <row r="31">
          <cell r="C31" t="str">
            <v>CAD</v>
          </cell>
        </row>
        <row r="32">
          <cell r="C32" t="str">
            <v>CHF</v>
          </cell>
        </row>
        <row r="33">
          <cell r="C33" t="str">
            <v>CLP</v>
          </cell>
        </row>
        <row r="34">
          <cell r="C34" t="str">
            <v>CNY</v>
          </cell>
        </row>
        <row r="35">
          <cell r="C35" t="str">
            <v>COP</v>
          </cell>
        </row>
        <row r="36">
          <cell r="C36" t="str">
            <v>CZK</v>
          </cell>
        </row>
        <row r="37">
          <cell r="C37" t="str">
            <v>DKK</v>
          </cell>
        </row>
        <row r="38">
          <cell r="C38" t="str">
            <v>EUR</v>
          </cell>
        </row>
        <row r="39">
          <cell r="C39" t="str">
            <v>GBP</v>
          </cell>
        </row>
        <row r="40">
          <cell r="C40" t="str">
            <v>HKD</v>
          </cell>
        </row>
        <row r="41">
          <cell r="C41" t="str">
            <v>HUF</v>
          </cell>
        </row>
        <row r="42">
          <cell r="C42" t="str">
            <v>IDR</v>
          </cell>
        </row>
        <row r="43">
          <cell r="C43" t="str">
            <v>ILS</v>
          </cell>
        </row>
        <row r="44">
          <cell r="C44" t="str">
            <v>INR</v>
          </cell>
        </row>
        <row r="45">
          <cell r="C45" t="str">
            <v>JPY</v>
          </cell>
        </row>
        <row r="46">
          <cell r="C46" t="str">
            <v>KRW</v>
          </cell>
        </row>
        <row r="47">
          <cell r="C47" t="str">
            <v>MXN</v>
          </cell>
        </row>
        <row r="48">
          <cell r="C48" t="str">
            <v>MYR</v>
          </cell>
        </row>
        <row r="49">
          <cell r="C49" t="str">
            <v>NOK</v>
          </cell>
        </row>
        <row r="50">
          <cell r="C50" t="str">
            <v>NZD</v>
          </cell>
        </row>
        <row r="51">
          <cell r="C51" t="str">
            <v>PEN</v>
          </cell>
        </row>
        <row r="52">
          <cell r="C52" t="str">
            <v>PHP</v>
          </cell>
        </row>
        <row r="53">
          <cell r="C53" t="str">
            <v>PLN</v>
          </cell>
        </row>
        <row r="54">
          <cell r="C54" t="str">
            <v>RON</v>
          </cell>
        </row>
        <row r="55">
          <cell r="C55" t="str">
            <v>RUB</v>
          </cell>
        </row>
        <row r="56">
          <cell r="C56" t="str">
            <v>SAR</v>
          </cell>
        </row>
        <row r="57">
          <cell r="C57" t="str">
            <v>SEK</v>
          </cell>
        </row>
        <row r="58">
          <cell r="C58" t="str">
            <v>SGD</v>
          </cell>
        </row>
        <row r="59">
          <cell r="C59" t="str">
            <v>THB</v>
          </cell>
        </row>
        <row r="60">
          <cell r="C60" t="str">
            <v>TRY</v>
          </cell>
        </row>
        <row r="61">
          <cell r="C61" t="str">
            <v>TWD</v>
          </cell>
        </row>
        <row r="62">
          <cell r="C62" t="str">
            <v>USD</v>
          </cell>
        </row>
        <row r="63">
          <cell r="C63" t="str">
            <v>ZAR</v>
          </cell>
        </row>
        <row r="66">
          <cell r="C66" t="str">
            <v>Total life insurance</v>
          </cell>
        </row>
        <row r="67">
          <cell r="C67" t="str">
            <v>Life Insurance - Traditional</v>
          </cell>
        </row>
        <row r="68">
          <cell r="C68" t="str">
            <v>Protection - Life</v>
          </cell>
        </row>
        <row r="69">
          <cell r="C69" t="str">
            <v>Protection - health</v>
          </cell>
        </row>
        <row r="70">
          <cell r="C70" t="str">
            <v>Protection - other</v>
          </cell>
        </row>
        <row r="71">
          <cell r="C71" t="str">
            <v>Savings without guarantees or living benefits</v>
          </cell>
        </row>
        <row r="72">
          <cell r="C72" t="str">
            <v>Annuities</v>
          </cell>
        </row>
        <row r="73">
          <cell r="C73" t="str">
            <v>Participating products</v>
          </cell>
        </row>
        <row r="74">
          <cell r="C74" t="str">
            <v>Other traditional</v>
          </cell>
        </row>
        <row r="75">
          <cell r="C75" t="str">
            <v>Life insurance - Non-traditional</v>
          </cell>
        </row>
        <row r="76">
          <cell r="C76" t="str">
            <v>Separate accounts with guarantees (including VAs)</v>
          </cell>
        </row>
        <row r="77">
          <cell r="C77" t="str">
            <v>of which Investment with portfolio choice and guarantee</v>
          </cell>
        </row>
        <row r="78">
          <cell r="C78" t="str">
            <v xml:space="preserve">of which guarantee </v>
          </cell>
        </row>
        <row r="79">
          <cell r="C79" t="str">
            <v>Guaranteed Investment Contracts (GICs)</v>
          </cell>
        </row>
        <row r="80">
          <cell r="C80" t="str">
            <v>Synthetic GICs</v>
          </cell>
        </row>
        <row r="81">
          <cell r="C81" t="str">
            <v>Other non-traditional</v>
          </cell>
        </row>
        <row r="104">
          <cell r="C104" t="str">
            <v>Property-like</v>
          </cell>
        </row>
        <row r="105">
          <cell r="C105" t="str">
            <v>Liability-like</v>
          </cell>
        </row>
        <row r="106">
          <cell r="C106" t="str">
            <v>Other</v>
          </cell>
        </row>
        <row r="107">
          <cell r="C107" t="str">
            <v>Non-Traditional</v>
          </cell>
        </row>
        <row r="108">
          <cell r="C108" t="str">
            <v>NT mortgage</v>
          </cell>
        </row>
        <row r="109">
          <cell r="C109" t="str">
            <v>NT credit</v>
          </cell>
        </row>
        <row r="110">
          <cell r="C110" t="str">
            <v>NT other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.020"/>
      <sheetName val="CCOVER"/>
      <sheetName val="15.000"/>
      <sheetName val="20.010"/>
      <sheetName val="Current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Cover page"/>
      <sheetName val="Table of Con."/>
      <sheetName val="10000"/>
      <sheetName val="10001"/>
      <sheetName val="10002"/>
      <sheetName val="10010"/>
      <sheetName val="10070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11"/>
      <sheetName val="84020"/>
      <sheetName val="84030"/>
      <sheetName val="84040"/>
      <sheetName val="84050"/>
      <sheetName val="84060"/>
      <sheetName val="84070"/>
      <sheetName val="85010"/>
      <sheetName val="85020"/>
      <sheetName val="85040"/>
      <sheetName val="85041"/>
      <sheetName val="85055A"/>
      <sheetName val="85055B"/>
      <sheetName val="85057A"/>
      <sheetName val="85057B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"/>
      <sheetName val="91000A"/>
      <sheetName val="92000"/>
      <sheetName val="92040"/>
      <sheetName val="92080"/>
      <sheetName val="93000"/>
      <sheetName val="93000A"/>
      <sheetName val="94000"/>
      <sheetName val="94000A"/>
      <sheetName val="94040"/>
      <sheetName val="94040A"/>
      <sheetName val="95000"/>
      <sheetName val="95000A"/>
      <sheetName val="99999"/>
      <sheetName val="Prev. Report"/>
      <sheetName val="Prev. Warnings"/>
      <sheetName val="Check Dec."/>
      <sheetName val="Cross Checks"/>
      <sheetName val="Ratios"/>
      <sheetName val="PageTot"/>
      <sheetName val="ASCII File"/>
      <sheetName val="Custom ASCII"/>
      <sheetName val="Carry Forward"/>
      <sheetName val="Dialog2"/>
      <sheetName val="MacroVar"/>
      <sheetName val="toc"/>
      <sheetName val="Dialog3"/>
      <sheetName val="Dialog4"/>
      <sheetName val="Dialog5"/>
      <sheetName val="Dialog1"/>
      <sheetName val="Mainprog"/>
      <sheetName val="Custom_prog"/>
      <sheetName val="C_menu"/>
      <sheetName val="Setup"/>
      <sheetName val="Module1"/>
      <sheetName val="Cover page:95000A"/>
      <sheetName val="Cover page:87080"/>
    </sheetNames>
    <sheetDataSet>
      <sheetData sheetId="0"/>
      <sheetData sheetId="1">
        <row r="1">
          <cell r="A1" t="str">
            <v>00000</v>
          </cell>
          <cell r="B1" t="str">
            <v>P</v>
          </cell>
        </row>
        <row r="5">
          <cell r="E5">
            <v>2002</v>
          </cell>
        </row>
        <row r="10">
          <cell r="B10" t="str">
            <v>Name of Insurer</v>
          </cell>
        </row>
        <row r="11">
          <cell r="B11" t="str">
            <v>(Name of Insurer)</v>
          </cell>
        </row>
        <row r="22">
          <cell r="B22" t="str">
            <v xml:space="preserve">ANNUAL RETURN </v>
          </cell>
        </row>
        <row r="26">
          <cell r="B26" t="str">
            <v>OSFI 55</v>
          </cell>
        </row>
        <row r="35">
          <cell r="B35" t="str">
            <v>Foreign Life Insurance Companies</v>
          </cell>
        </row>
        <row r="43">
          <cell r="B43" t="str">
            <v>PROTECTED  WHEN  COMPLETED</v>
          </cell>
        </row>
        <row r="44">
          <cell r="B44" t="str">
            <v>Institution Code</v>
          </cell>
        </row>
        <row r="49">
          <cell r="B49" t="str">
            <v>2002 Revision</v>
          </cell>
        </row>
        <row r="50">
          <cell r="B50" t="str">
            <v>2002/11/25 8:21</v>
          </cell>
        </row>
      </sheetData>
      <sheetData sheetId="2">
        <row r="1">
          <cell r="A1" t="str">
            <v>00001</v>
          </cell>
        </row>
      </sheetData>
      <sheetData sheetId="3">
        <row r="1">
          <cell r="A1" t="str">
            <v>10000</v>
          </cell>
        </row>
      </sheetData>
      <sheetData sheetId="4">
        <row r="1">
          <cell r="A1" t="str">
            <v>10001</v>
          </cell>
        </row>
      </sheetData>
      <sheetData sheetId="5">
        <row r="1">
          <cell r="A1" t="str">
            <v>10002</v>
          </cell>
        </row>
      </sheetData>
      <sheetData sheetId="6">
        <row r="1">
          <cell r="A1" t="str">
            <v>10010</v>
          </cell>
        </row>
      </sheetData>
      <sheetData sheetId="7">
        <row r="1">
          <cell r="A1" t="str">
            <v>10070</v>
          </cell>
        </row>
      </sheetData>
      <sheetData sheetId="8">
        <row r="1">
          <cell r="A1" t="str">
            <v>10080</v>
          </cell>
        </row>
      </sheetData>
      <sheetData sheetId="9">
        <row r="1">
          <cell r="A1" t="str">
            <v>28010</v>
          </cell>
        </row>
      </sheetData>
      <sheetData sheetId="10">
        <row r="1">
          <cell r="A1" t="str">
            <v>28020</v>
          </cell>
        </row>
      </sheetData>
      <sheetData sheetId="11">
        <row r="1">
          <cell r="A1" t="str">
            <v>28030</v>
          </cell>
        </row>
      </sheetData>
      <sheetData sheetId="12">
        <row r="1">
          <cell r="A1" t="str">
            <v>28040</v>
          </cell>
        </row>
      </sheetData>
      <sheetData sheetId="13">
        <row r="1">
          <cell r="A1" t="str">
            <v>83010</v>
          </cell>
        </row>
      </sheetData>
      <sheetData sheetId="14">
        <row r="1">
          <cell r="A1" t="str">
            <v>83020</v>
          </cell>
        </row>
      </sheetData>
      <sheetData sheetId="15">
        <row r="1">
          <cell r="A1" t="str">
            <v>83030</v>
          </cell>
        </row>
      </sheetData>
      <sheetData sheetId="16">
        <row r="1">
          <cell r="A1" t="str">
            <v>83050</v>
          </cell>
        </row>
      </sheetData>
      <sheetData sheetId="17">
        <row r="1">
          <cell r="A1" t="str">
            <v>83051</v>
          </cell>
        </row>
      </sheetData>
      <sheetData sheetId="18">
        <row r="1">
          <cell r="A1" t="str">
            <v>83056</v>
          </cell>
        </row>
      </sheetData>
      <sheetData sheetId="19">
        <row r="1">
          <cell r="A1" t="str">
            <v>83057</v>
          </cell>
        </row>
      </sheetData>
      <sheetData sheetId="20">
        <row r="1">
          <cell r="A1" t="str">
            <v>83060</v>
          </cell>
        </row>
      </sheetData>
      <sheetData sheetId="21">
        <row r="1">
          <cell r="A1" t="str">
            <v>83061</v>
          </cell>
        </row>
      </sheetData>
      <sheetData sheetId="22">
        <row r="1">
          <cell r="A1" t="str">
            <v>83070</v>
          </cell>
        </row>
      </sheetData>
      <sheetData sheetId="23">
        <row r="1">
          <cell r="A1" t="str">
            <v>83072</v>
          </cell>
        </row>
      </sheetData>
      <sheetData sheetId="24">
        <row r="1">
          <cell r="A1" t="str">
            <v>83080</v>
          </cell>
        </row>
      </sheetData>
      <sheetData sheetId="25">
        <row r="1">
          <cell r="A1" t="str">
            <v>83081</v>
          </cell>
        </row>
      </sheetData>
      <sheetData sheetId="26">
        <row r="1">
          <cell r="A1" t="str">
            <v>84010</v>
          </cell>
        </row>
      </sheetData>
      <sheetData sheetId="27">
        <row r="1">
          <cell r="A1" t="str">
            <v>84011</v>
          </cell>
        </row>
      </sheetData>
      <sheetData sheetId="28">
        <row r="1">
          <cell r="A1" t="str">
            <v>84020</v>
          </cell>
        </row>
      </sheetData>
      <sheetData sheetId="29">
        <row r="1">
          <cell r="A1" t="str">
            <v>84030</v>
          </cell>
        </row>
      </sheetData>
      <sheetData sheetId="30">
        <row r="1">
          <cell r="A1" t="str">
            <v>84040</v>
          </cell>
        </row>
      </sheetData>
      <sheetData sheetId="31">
        <row r="1">
          <cell r="A1" t="str">
            <v>84050</v>
          </cell>
        </row>
      </sheetData>
      <sheetData sheetId="32">
        <row r="1">
          <cell r="A1" t="str">
            <v>84060</v>
          </cell>
        </row>
      </sheetData>
      <sheetData sheetId="33">
        <row r="1">
          <cell r="A1" t="str">
            <v>84070</v>
          </cell>
        </row>
      </sheetData>
      <sheetData sheetId="34">
        <row r="1">
          <cell r="A1" t="str">
            <v>85010</v>
          </cell>
        </row>
      </sheetData>
      <sheetData sheetId="35">
        <row r="1">
          <cell r="A1" t="str">
            <v>85020</v>
          </cell>
        </row>
      </sheetData>
      <sheetData sheetId="36">
        <row r="1">
          <cell r="A1" t="str">
            <v>85040</v>
          </cell>
        </row>
      </sheetData>
      <sheetData sheetId="37">
        <row r="1">
          <cell r="A1" t="str">
            <v>85041</v>
          </cell>
        </row>
      </sheetData>
      <sheetData sheetId="38">
        <row r="1">
          <cell r="A1" t="str">
            <v>85055A</v>
          </cell>
        </row>
      </sheetData>
      <sheetData sheetId="39">
        <row r="1">
          <cell r="A1" t="str">
            <v>85055B</v>
          </cell>
        </row>
      </sheetData>
      <sheetData sheetId="40">
        <row r="1">
          <cell r="A1" t="str">
            <v>85057A</v>
          </cell>
        </row>
      </sheetData>
      <sheetData sheetId="41">
        <row r="1">
          <cell r="A1" t="str">
            <v>85057B</v>
          </cell>
        </row>
      </sheetData>
      <sheetData sheetId="42">
        <row r="1">
          <cell r="A1" t="str">
            <v>85059</v>
          </cell>
        </row>
      </sheetData>
      <sheetData sheetId="43">
        <row r="1">
          <cell r="A1" t="str">
            <v>85070</v>
          </cell>
        </row>
      </sheetData>
      <sheetData sheetId="44">
        <row r="1">
          <cell r="A1" t="str">
            <v>86011</v>
          </cell>
        </row>
      </sheetData>
      <sheetData sheetId="45">
        <row r="1">
          <cell r="A1" t="str">
            <v>86030</v>
          </cell>
        </row>
      </sheetData>
      <sheetData sheetId="46">
        <row r="1">
          <cell r="A1" t="str">
            <v>86095</v>
          </cell>
        </row>
      </sheetData>
      <sheetData sheetId="47">
        <row r="1">
          <cell r="A1" t="str">
            <v>87000</v>
          </cell>
        </row>
      </sheetData>
      <sheetData sheetId="48">
        <row r="1">
          <cell r="A1" t="str">
            <v>87001</v>
          </cell>
        </row>
      </sheetData>
      <sheetData sheetId="49">
        <row r="1">
          <cell r="A1" t="str">
            <v>87003</v>
          </cell>
        </row>
      </sheetData>
      <sheetData sheetId="50">
        <row r="1">
          <cell r="A1" t="str">
            <v>87012</v>
          </cell>
        </row>
      </sheetData>
      <sheetData sheetId="51">
        <row r="1">
          <cell r="A1" t="str">
            <v>87013</v>
          </cell>
        </row>
      </sheetData>
      <sheetData sheetId="52">
        <row r="1">
          <cell r="A1" t="str">
            <v>87014</v>
          </cell>
        </row>
      </sheetData>
      <sheetData sheetId="53">
        <row r="1">
          <cell r="A1" t="str">
            <v>87021</v>
          </cell>
        </row>
      </sheetData>
      <sheetData sheetId="54">
        <row r="1">
          <cell r="A1" t="str">
            <v>87022</v>
          </cell>
        </row>
      </sheetData>
      <sheetData sheetId="55">
        <row r="1">
          <cell r="A1" t="str">
            <v>87023</v>
          </cell>
        </row>
      </sheetData>
      <sheetData sheetId="56">
        <row r="1">
          <cell r="A1" t="str">
            <v>87024</v>
          </cell>
        </row>
      </sheetData>
      <sheetData sheetId="57">
        <row r="1">
          <cell r="A1" t="str">
            <v>87029</v>
          </cell>
        </row>
      </sheetData>
      <sheetData sheetId="58">
        <row r="1">
          <cell r="A1" t="str">
            <v>87031</v>
          </cell>
        </row>
      </sheetData>
      <sheetData sheetId="59">
        <row r="1">
          <cell r="A1" t="str">
            <v>87032</v>
          </cell>
        </row>
      </sheetData>
      <sheetData sheetId="60">
        <row r="1">
          <cell r="A1" t="str">
            <v>87050</v>
          </cell>
        </row>
      </sheetData>
      <sheetData sheetId="61">
        <row r="1">
          <cell r="A1" t="str">
            <v>87060</v>
          </cell>
        </row>
      </sheetData>
      <sheetData sheetId="62">
        <row r="1">
          <cell r="A1" t="str">
            <v>87080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600"/>
      <sheetName val="10.601"/>
      <sheetName val="10.602"/>
      <sheetName val="10.603"/>
      <sheetName val="10.604"/>
      <sheetName val="10.605"/>
      <sheetName val="10.606"/>
      <sheetName val="Pref Shares - moved from Credit"/>
    </sheetNames>
    <definedNames>
      <definedName name="morb_req_comp" refersTo="#REF!"/>
      <definedName name="mort_req_comp" refersTo="#REF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02"/>
      <sheetName val="10010"/>
      <sheetName val="blanc2"/>
      <sheetName val="10080"/>
      <sheetName val="28010"/>
      <sheetName val="28020"/>
      <sheetName val="28030"/>
      <sheetName val="28040"/>
      <sheetName val="83010"/>
      <sheetName val="83020"/>
      <sheetName val="83030"/>
      <sheetName val="83050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0"/>
      <sheetName val="87001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5000L"/>
      <sheetName val="95000R"/>
      <sheetName val="f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0"/>
      <sheetName val="1001"/>
      <sheetName val="1002"/>
      <sheetName val="1010"/>
      <sheetName val="1020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dM"/>
      <sheetName val="10000"/>
      <sheetName val="10001"/>
      <sheetName val="10002"/>
      <sheetName val="10010"/>
      <sheetName val="10080"/>
      <sheetName val="28010"/>
      <sheetName val="28020"/>
      <sheetName val="28030"/>
      <sheetName val="28040"/>
      <sheetName val="83010"/>
      <sheetName val="83020"/>
      <sheetName val="83030"/>
      <sheetName val="83040"/>
      <sheetName val="83042"/>
      <sheetName val="83051"/>
      <sheetName val="83056"/>
      <sheetName val="83057"/>
      <sheetName val="83060"/>
      <sheetName val="83061"/>
      <sheetName val="83070"/>
      <sheetName val="83072"/>
      <sheetName val="83080"/>
      <sheetName val="83081"/>
      <sheetName val="84010"/>
      <sheetName val="84020"/>
      <sheetName val="84050"/>
      <sheetName val="84060"/>
      <sheetName val="84070"/>
      <sheetName val="85010"/>
      <sheetName val="85020"/>
      <sheetName val="85040"/>
      <sheetName val="85055"/>
      <sheetName val="85057"/>
      <sheetName val="85059"/>
      <sheetName val="85070"/>
      <sheetName val="86011"/>
      <sheetName val="86030"/>
      <sheetName val="86095"/>
      <sheetName val="87002"/>
      <sheetName val="87003"/>
      <sheetName val="87012"/>
      <sheetName val="87013"/>
      <sheetName val="87014"/>
      <sheetName val="87021"/>
      <sheetName val="87022"/>
      <sheetName val="87023"/>
      <sheetName val="87024"/>
      <sheetName val="87029"/>
      <sheetName val="87031"/>
      <sheetName val="87032"/>
      <sheetName val="87050"/>
      <sheetName val="87060"/>
      <sheetName val="87080"/>
      <sheetName val="88010"/>
      <sheetName val="88020 "/>
      <sheetName val="88030"/>
      <sheetName val="88040"/>
      <sheetName val="88050"/>
      <sheetName val="tableaux"/>
      <sheetName val="91000G"/>
      <sheetName val="91000D"/>
      <sheetName val="92000G"/>
      <sheetName val="92000D"/>
      <sheetName val="92040G"/>
      <sheetName val="92040D"/>
      <sheetName val="92080G"/>
      <sheetName val="92080D"/>
      <sheetName val="93000G"/>
      <sheetName val="93000D"/>
      <sheetName val="94000G"/>
      <sheetName val="94000D"/>
      <sheetName val="95000G"/>
      <sheetName val="95000D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f"/>
      <sheetName val="table"/>
      <sheetName val="blanc1"/>
      <sheetName val="10000"/>
      <sheetName val="10001"/>
      <sheetName val="10010"/>
      <sheetName val="blanc2"/>
      <sheetName val="10050"/>
      <sheetName val="10051"/>
      <sheetName val="10060"/>
      <sheetName val="10070"/>
      <sheetName val="10080"/>
      <sheetName val="20010"/>
      <sheetName val="20020"/>
      <sheetName val="20030"/>
      <sheetName val="20040"/>
      <sheetName val="20046"/>
      <sheetName val="20055"/>
      <sheetName val="20060"/>
      <sheetName val="20061"/>
      <sheetName val="20062"/>
      <sheetName val="20063"/>
      <sheetName val="20064"/>
      <sheetName val="20070"/>
      <sheetName val="20072"/>
      <sheetName val="20075"/>
      <sheetName val="20076"/>
      <sheetName val="20077"/>
      <sheetName val="20078"/>
      <sheetName val="20079"/>
      <sheetName val="20080"/>
      <sheetName val="20081"/>
      <sheetName val="20085"/>
      <sheetName val="20090"/>
      <sheetName val="20091"/>
      <sheetName val="20093"/>
      <sheetName val="20094"/>
      <sheetName val="20095"/>
      <sheetName val="30010"/>
      <sheetName val="30020"/>
      <sheetName val="30030"/>
      <sheetName val="30040"/>
      <sheetName val="30055"/>
      <sheetName val="30060"/>
      <sheetName val="30061"/>
      <sheetName val="30070"/>
      <sheetName val="30080"/>
      <sheetName val="30081"/>
      <sheetName val="30082"/>
      <sheetName val="30083"/>
      <sheetName val="30084"/>
      <sheetName val="40010"/>
      <sheetName val="40011"/>
      <sheetName val="40020"/>
      <sheetName val="40030"/>
      <sheetName val="40040"/>
      <sheetName val="40050"/>
      <sheetName val="40060"/>
      <sheetName val="40070"/>
      <sheetName val="50010"/>
      <sheetName val="50020"/>
      <sheetName val="50040"/>
      <sheetName val="50041"/>
      <sheetName val="50055"/>
      <sheetName val="50056"/>
      <sheetName val="50057"/>
      <sheetName val="50058"/>
      <sheetName val="50059"/>
      <sheetName val="50070"/>
      <sheetName val="60011"/>
      <sheetName val="60030"/>
      <sheetName val="70000"/>
      <sheetName val="70001"/>
      <sheetName val="70003"/>
      <sheetName val="70010"/>
      <sheetName val="70011"/>
      <sheetName val="70012"/>
      <sheetName val="70013"/>
      <sheetName val="70014"/>
      <sheetName val="70021"/>
      <sheetName val="70022"/>
      <sheetName val="70023"/>
      <sheetName val="70024"/>
      <sheetName val="70029"/>
      <sheetName val="70031"/>
      <sheetName val="70032"/>
      <sheetName val="70050"/>
      <sheetName val="70060"/>
      <sheetName val="blanc3"/>
      <sheetName val="83010"/>
      <sheetName val="83020"/>
      <sheetName val="83030"/>
      <sheetName val="84010"/>
      <sheetName val="84011"/>
      <sheetName val="84020"/>
      <sheetName val="84030"/>
      <sheetName val="84040"/>
      <sheetName val="85010"/>
      <sheetName val="85020"/>
      <sheetName val="85040"/>
      <sheetName val="85041"/>
      <sheetName val="85070"/>
      <sheetName val="tableaux"/>
      <sheetName val="91000L"/>
      <sheetName val="91000R"/>
      <sheetName val="92000L"/>
      <sheetName val="92000R"/>
      <sheetName val="92040L"/>
      <sheetName val="92040R"/>
      <sheetName val="92080L"/>
      <sheetName val="92080R"/>
      <sheetName val="93000L"/>
      <sheetName val="93000R"/>
      <sheetName val="94000L"/>
      <sheetName val="94000R"/>
      <sheetName val="94040L"/>
      <sheetName val="94040R"/>
      <sheetName val="95000L"/>
      <sheetName val="95000R"/>
      <sheetName val="f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 chngs"/>
      <sheetName val="Input"/>
      <sheetName val="Link Manager"/>
      <sheetName val="20.005"/>
      <sheetName val="20.020"/>
      <sheetName val="20.030"/>
      <sheetName val="20.035"/>
      <sheetName val="31.010"/>
      <sheetName val="31.020"/>
      <sheetName val="31.021"/>
      <sheetName val="31.023"/>
      <sheetName val="32.010"/>
      <sheetName val="32.020"/>
      <sheetName val="32.021"/>
      <sheetName val="32.023"/>
      <sheetName val="35.010"/>
      <sheetName val="40.050"/>
      <sheetName val="40.051"/>
      <sheetName val="55.010"/>
      <sheetName val="55.020"/>
      <sheetName val="60.010"/>
      <sheetName val="60.020"/>
      <sheetName val="65.020"/>
      <sheetName val="80.010"/>
      <sheetName val="85.010"/>
      <sheetName val="90.010"/>
      <sheetName val="90.015"/>
      <sheetName val="90.025"/>
      <sheetName val="ConsMCCSRStatement - Q2 2014"/>
    </sheetNames>
    <sheetDataSet>
      <sheetData sheetId="0"/>
      <sheetData sheetId="1">
        <row r="2">
          <cell r="B2" t="str">
            <v>Q2</v>
          </cell>
        </row>
        <row r="3">
          <cell r="B3">
            <v>2014</v>
          </cell>
        </row>
      </sheetData>
      <sheetData sheetId="2"/>
      <sheetData sheetId="3">
        <row r="40">
          <cell r="J40">
            <v>24878652.860873494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Ratio and ACM Cal'n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.4X (2)"/>
      <sheetName val="40.0X"/>
      <sheetName val="LIABILITIES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lexi"/>
      <sheetName val="GCSLA"/>
      <sheetName val="LTC"/>
      <sheetName val="405A"/>
      <sheetName val="405B"/>
      <sheetName val="405C"/>
      <sheetName val="406A"/>
      <sheetName val="406B"/>
      <sheetName val="461A"/>
      <sheetName val="461B"/>
      <sheetName val="465"/>
      <sheetName val="466A"/>
      <sheetName val="466B"/>
      <sheetName val="469"/>
      <sheetName val="Contractual Adjustablity -Flexi"/>
      <sheetName val="Contractual Adjustability GCSLA"/>
      <sheetName val="Contractual Adjustabilty LTC"/>
      <sheetName val="Contractual Adjustabilty 405A"/>
      <sheetName val="Contractual Adjustabilty 405B"/>
      <sheetName val="Contractual Adjustability 405C"/>
      <sheetName val="Contractual Adjustabilty 406A"/>
      <sheetName val="Contractual Adjustability 406B"/>
      <sheetName val="Contractual Adjustabilty 461A"/>
      <sheetName val="Contractual Adjustability 461B"/>
      <sheetName val="Contractual Adjustabilty 465"/>
      <sheetName val="Contractual Adjustability 466A"/>
      <sheetName val="Contractual Adjustability 466B"/>
      <sheetName val="Contractual Adjustability 469"/>
      <sheetName val="Sheet1"/>
    </sheetNames>
    <sheetDataSet>
      <sheetData sheetId="0">
        <row r="35">
          <cell r="C35">
            <v>1.3838999999999999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F9">
            <v>-5672768.5</v>
          </cell>
        </row>
      </sheetData>
      <sheetData sheetId="16">
        <row r="9">
          <cell r="F9">
            <v>-4460122.84375</v>
          </cell>
        </row>
      </sheetData>
      <sheetData sheetId="17">
        <row r="9">
          <cell r="F9">
            <v>-23343606.375</v>
          </cell>
        </row>
      </sheetData>
      <sheetData sheetId="18">
        <row r="9">
          <cell r="F9">
            <v>22315809.976992004</v>
          </cell>
        </row>
      </sheetData>
      <sheetData sheetId="19">
        <row r="9">
          <cell r="F9">
            <v>22203022.935189612</v>
          </cell>
        </row>
      </sheetData>
      <sheetData sheetId="20">
        <row r="9">
          <cell r="F9">
            <v>58439774.356345206</v>
          </cell>
        </row>
      </sheetData>
      <sheetData sheetId="21">
        <row r="9">
          <cell r="F9">
            <v>36477855.359315999</v>
          </cell>
        </row>
      </sheetData>
      <sheetData sheetId="22">
        <row r="9">
          <cell r="F9">
            <v>26725602.616196398</v>
          </cell>
        </row>
      </sheetData>
      <sheetData sheetId="23">
        <row r="9">
          <cell r="F9">
            <v>47427696.539170496</v>
          </cell>
        </row>
      </sheetData>
      <sheetData sheetId="24">
        <row r="9">
          <cell r="F9">
            <v>3153460.7681639995</v>
          </cell>
        </row>
      </sheetData>
      <sheetData sheetId="25">
        <row r="9">
          <cell r="F9">
            <v>84296401.78099139</v>
          </cell>
        </row>
      </sheetData>
      <sheetData sheetId="26">
        <row r="9">
          <cell r="F9">
            <v>32736154.18862249</v>
          </cell>
        </row>
      </sheetData>
      <sheetData sheetId="27">
        <row r="9">
          <cell r="F9">
            <v>21417828.483624298</v>
          </cell>
        </row>
      </sheetData>
      <sheetData sheetId="28">
        <row r="9">
          <cell r="F9">
            <v>-6395545.6938176993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F1EA9-D561-4766-9B93-70CC7F9D9129}">
  <sheetPr>
    <tabColor rgb="FF0070C0"/>
    <pageSetUpPr fitToPage="1"/>
  </sheetPr>
  <dimension ref="A1:BD888"/>
  <sheetViews>
    <sheetView showGridLines="0" tabSelected="1" zoomScaleNormal="100" zoomScaleSheetLayoutView="55" workbookViewId="0">
      <pane ySplit="4" topLeftCell="A17" activePane="bottomLeft" state="frozen"/>
      <selection pane="bottomLeft" activeCell="N2" sqref="N2"/>
    </sheetView>
  </sheetViews>
  <sheetFormatPr defaultColWidth="8.83984375" defaultRowHeight="14.4" x14ac:dyDescent="0.55000000000000004"/>
  <cols>
    <col min="1" max="1" width="6.578125" style="1" customWidth="1"/>
    <col min="2" max="2" width="6.41796875" style="1" customWidth="1"/>
    <col min="3" max="3" width="77.41796875" style="1" customWidth="1"/>
    <col min="4" max="4" width="52.83984375" style="1" customWidth="1"/>
    <col min="5" max="5" width="6.41796875" style="14" customWidth="1"/>
    <col min="6" max="6" width="13.41796875" style="1" customWidth="1"/>
    <col min="7" max="7" width="6.41796875" style="14" customWidth="1"/>
    <col min="8" max="8" width="13.41796875" style="1" customWidth="1"/>
    <col min="9" max="9" width="6.41796875" style="31" customWidth="1"/>
    <col min="10" max="10" width="13.41796875" style="1" customWidth="1"/>
    <col min="11" max="11" width="6.41796875" style="15" customWidth="1"/>
    <col min="12" max="12" width="13.41796875" style="1" customWidth="1"/>
    <col min="13" max="13" width="6.41796875" style="31" customWidth="1"/>
    <col min="14" max="14" width="45.15625" style="1" customWidth="1"/>
    <col min="15" max="15" width="28.83984375" customWidth="1"/>
    <col min="57" max="16384" width="8.83984375" style="1"/>
  </cols>
  <sheetData>
    <row r="1" spans="1:56" customFormat="1" ht="7.35" customHeight="1" thickBot="1" x14ac:dyDescent="0.6">
      <c r="E1" s="55"/>
      <c r="G1" s="55"/>
      <c r="I1" s="56"/>
      <c r="K1" s="57"/>
      <c r="M1" s="56"/>
    </row>
    <row r="2" spans="1:56" ht="22.35" customHeight="1" thickBot="1" x14ac:dyDescent="0.6">
      <c r="A2"/>
      <c r="B2" s="195" t="s">
        <v>64</v>
      </c>
      <c r="C2" s="196"/>
      <c r="D2" s="197"/>
      <c r="E2" s="58"/>
      <c r="N2" s="8" t="s">
        <v>62</v>
      </c>
    </row>
    <row r="3" spans="1:56" customFormat="1" ht="22.35" customHeight="1" thickBot="1" x14ac:dyDescent="0.6">
      <c r="B3" s="198" t="s">
        <v>15</v>
      </c>
      <c r="C3" s="199"/>
      <c r="D3" s="200"/>
      <c r="E3" s="201" t="s">
        <v>16</v>
      </c>
      <c r="F3" s="202"/>
      <c r="G3" s="201" t="s">
        <v>17</v>
      </c>
      <c r="H3" s="202"/>
      <c r="I3" s="201" t="s">
        <v>18</v>
      </c>
      <c r="J3" s="202"/>
      <c r="K3" s="201" t="s">
        <v>19</v>
      </c>
      <c r="L3" s="202"/>
      <c r="M3" s="201" t="s">
        <v>20</v>
      </c>
      <c r="N3" s="202"/>
    </row>
    <row r="4" spans="1:56" s="59" customFormat="1" ht="35.1" customHeight="1" thickBot="1" x14ac:dyDescent="0.6">
      <c r="B4" s="220" t="s">
        <v>104</v>
      </c>
      <c r="C4" s="221"/>
      <c r="D4" s="222"/>
      <c r="E4" s="192" t="s">
        <v>79</v>
      </c>
      <c r="F4" s="193"/>
      <c r="G4" s="193"/>
      <c r="H4" s="194"/>
      <c r="I4" s="192" t="s">
        <v>71</v>
      </c>
      <c r="J4" s="193"/>
      <c r="K4" s="193"/>
      <c r="L4" s="194"/>
      <c r="M4" s="206" t="s">
        <v>103</v>
      </c>
      <c r="N4" s="207"/>
    </row>
    <row r="5" spans="1:56" customFormat="1" ht="29.5" customHeight="1" x14ac:dyDescent="0.55000000000000004">
      <c r="A5" s="60"/>
      <c r="B5" s="213" t="s">
        <v>82</v>
      </c>
      <c r="C5" s="214"/>
      <c r="D5" s="215"/>
      <c r="E5" s="216" t="s">
        <v>0</v>
      </c>
      <c r="F5" s="217"/>
      <c r="G5" s="218" t="s">
        <v>66</v>
      </c>
      <c r="H5" s="219"/>
      <c r="I5" s="216" t="s">
        <v>0</v>
      </c>
      <c r="J5" s="217"/>
      <c r="K5" s="218" t="s">
        <v>66</v>
      </c>
      <c r="L5" s="219"/>
      <c r="M5" s="211"/>
      <c r="N5" s="212"/>
    </row>
    <row r="6" spans="1:56" ht="16.350000000000001" customHeight="1" x14ac:dyDescent="0.55000000000000004">
      <c r="A6" s="60" t="s">
        <v>1</v>
      </c>
      <c r="B6" s="203" t="s">
        <v>50</v>
      </c>
      <c r="C6" s="204"/>
      <c r="D6" s="205"/>
      <c r="E6" s="61" t="s">
        <v>90</v>
      </c>
      <c r="F6" s="9"/>
      <c r="G6" s="19"/>
      <c r="H6" s="62"/>
      <c r="I6" s="63" t="s">
        <v>120</v>
      </c>
      <c r="J6" s="11"/>
      <c r="K6" s="21"/>
      <c r="L6" s="64"/>
      <c r="M6" s="65" t="s">
        <v>135</v>
      </c>
      <c r="N6" s="3"/>
      <c r="O6" s="66"/>
    </row>
    <row r="7" spans="1:56" ht="16.350000000000001" customHeight="1" x14ac:dyDescent="0.55000000000000004">
      <c r="A7" s="60" t="s">
        <v>2</v>
      </c>
      <c r="B7" s="203" t="s">
        <v>51</v>
      </c>
      <c r="C7" s="204"/>
      <c r="D7" s="205"/>
      <c r="E7" s="67" t="s">
        <v>101</v>
      </c>
      <c r="F7" s="10"/>
      <c r="G7" s="20"/>
      <c r="H7" s="62"/>
      <c r="I7" s="63" t="s">
        <v>121</v>
      </c>
      <c r="J7" s="10"/>
      <c r="K7" s="22"/>
      <c r="L7" s="68"/>
      <c r="M7" s="63" t="s">
        <v>136</v>
      </c>
      <c r="N7" s="2"/>
    </row>
    <row r="8" spans="1:56" ht="16.350000000000001" customHeight="1" x14ac:dyDescent="0.55000000000000004">
      <c r="A8" s="60" t="s">
        <v>3</v>
      </c>
      <c r="B8" s="203" t="s">
        <v>52</v>
      </c>
      <c r="C8" s="204"/>
      <c r="D8" s="205"/>
      <c r="E8" s="67" t="s">
        <v>91</v>
      </c>
      <c r="F8" s="10"/>
      <c r="G8" s="20"/>
      <c r="H8" s="62"/>
      <c r="I8" s="63" t="s">
        <v>122</v>
      </c>
      <c r="J8" s="10"/>
      <c r="K8" s="22"/>
      <c r="L8" s="68"/>
      <c r="M8" s="63" t="s">
        <v>137</v>
      </c>
      <c r="N8" s="2"/>
    </row>
    <row r="9" spans="1:56" s="4" customFormat="1" ht="16.350000000000001" customHeight="1" x14ac:dyDescent="0.55000000000000004">
      <c r="A9" s="69" t="s">
        <v>4</v>
      </c>
      <c r="B9" s="208" t="s">
        <v>70</v>
      </c>
      <c r="C9" s="209"/>
      <c r="D9" s="210"/>
      <c r="E9" s="67" t="s">
        <v>92</v>
      </c>
      <c r="F9" s="70"/>
      <c r="G9" s="71"/>
      <c r="H9" s="62"/>
      <c r="I9" s="72"/>
      <c r="J9" s="73"/>
      <c r="K9" s="74"/>
      <c r="L9" s="68"/>
      <c r="M9" s="72"/>
      <c r="N9" s="75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</row>
    <row r="10" spans="1:56" ht="16.350000000000001" customHeight="1" x14ac:dyDescent="0.55000000000000004">
      <c r="A10" s="60" t="s">
        <v>40</v>
      </c>
      <c r="B10" s="203" t="s">
        <v>188</v>
      </c>
      <c r="C10" s="204"/>
      <c r="D10" s="205"/>
      <c r="E10" s="67" t="s">
        <v>93</v>
      </c>
      <c r="F10" s="9"/>
      <c r="G10" s="19"/>
      <c r="H10" s="62"/>
      <c r="I10" s="63" t="s">
        <v>123</v>
      </c>
      <c r="J10" s="9"/>
      <c r="K10" s="23"/>
      <c r="L10" s="68"/>
      <c r="M10" s="77" t="s">
        <v>138</v>
      </c>
      <c r="N10" s="3"/>
    </row>
    <row r="11" spans="1:56" ht="16.350000000000001" customHeight="1" x14ac:dyDescent="0.55000000000000004">
      <c r="A11" s="60" t="s">
        <v>187</v>
      </c>
      <c r="B11" s="79" t="s">
        <v>53</v>
      </c>
      <c r="C11" s="80"/>
      <c r="D11" s="81"/>
      <c r="E11" s="67" t="s">
        <v>94</v>
      </c>
      <c r="F11" s="10"/>
      <c r="G11" s="20"/>
      <c r="H11" s="62"/>
      <c r="I11" s="63" t="s">
        <v>124</v>
      </c>
      <c r="J11" s="10"/>
      <c r="K11" s="22"/>
      <c r="L11" s="68"/>
      <c r="M11" s="63" t="s">
        <v>139</v>
      </c>
      <c r="N11" s="2"/>
    </row>
    <row r="12" spans="1:56" s="4" customFormat="1" ht="16.350000000000001" customHeight="1" x14ac:dyDescent="0.55000000000000004">
      <c r="A12" s="82" t="s">
        <v>5</v>
      </c>
      <c r="B12" s="244" t="s">
        <v>65</v>
      </c>
      <c r="C12" s="245"/>
      <c r="D12" s="246"/>
      <c r="E12" s="67" t="s">
        <v>95</v>
      </c>
      <c r="F12" s="70"/>
      <c r="G12" s="71"/>
      <c r="H12" s="62"/>
      <c r="I12" s="72"/>
      <c r="J12" s="73"/>
      <c r="K12" s="74"/>
      <c r="L12" s="68"/>
      <c r="M12" s="72"/>
      <c r="N12" s="75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</row>
    <row r="13" spans="1:56" ht="16.350000000000001" customHeight="1" x14ac:dyDescent="0.55000000000000004">
      <c r="A13" s="60" t="s">
        <v>6</v>
      </c>
      <c r="B13" s="203" t="s">
        <v>67</v>
      </c>
      <c r="C13" s="204"/>
      <c r="D13" s="205"/>
      <c r="E13" s="67" t="s">
        <v>96</v>
      </c>
      <c r="F13" s="9"/>
      <c r="G13" s="19"/>
      <c r="H13" s="62"/>
      <c r="I13" s="77" t="s">
        <v>125</v>
      </c>
      <c r="J13" s="9"/>
      <c r="K13" s="23"/>
      <c r="L13" s="68"/>
      <c r="M13" s="77" t="s">
        <v>140</v>
      </c>
      <c r="N13" s="3"/>
      <c r="O13" s="66"/>
    </row>
    <row r="14" spans="1:56" ht="16.350000000000001" customHeight="1" x14ac:dyDescent="0.55000000000000004">
      <c r="A14" s="60" t="s">
        <v>7</v>
      </c>
      <c r="B14" s="203" t="s">
        <v>54</v>
      </c>
      <c r="C14" s="204"/>
      <c r="D14" s="205"/>
      <c r="E14" s="67" t="s">
        <v>97</v>
      </c>
      <c r="F14" s="10"/>
      <c r="G14" s="20"/>
      <c r="H14" s="62"/>
      <c r="I14" s="63" t="s">
        <v>126</v>
      </c>
      <c r="J14" s="10"/>
      <c r="K14" s="22"/>
      <c r="L14" s="68"/>
      <c r="M14" s="63" t="s">
        <v>141</v>
      </c>
      <c r="N14" s="2"/>
    </row>
    <row r="15" spans="1:56" ht="16.350000000000001" customHeight="1" x14ac:dyDescent="0.55000000000000004">
      <c r="A15" s="69" t="s">
        <v>41</v>
      </c>
      <c r="B15" s="247" t="s">
        <v>69</v>
      </c>
      <c r="C15" s="248"/>
      <c r="D15" s="249"/>
      <c r="E15" s="67" t="s">
        <v>98</v>
      </c>
      <c r="F15" s="70"/>
      <c r="G15" s="83"/>
      <c r="H15" s="62"/>
      <c r="I15" s="72"/>
      <c r="J15" s="84"/>
      <c r="K15" s="85"/>
      <c r="L15" s="68"/>
      <c r="M15" s="72"/>
      <c r="N15" s="75"/>
    </row>
    <row r="16" spans="1:56" ht="16.350000000000001" customHeight="1" x14ac:dyDescent="0.55000000000000004">
      <c r="A16" s="60" t="s">
        <v>42</v>
      </c>
      <c r="B16" s="52">
        <v>1101</v>
      </c>
      <c r="C16" s="34" t="s">
        <v>102</v>
      </c>
      <c r="D16" s="33"/>
      <c r="E16" s="18"/>
      <c r="F16" s="86"/>
      <c r="G16" s="83"/>
      <c r="H16" s="62"/>
      <c r="I16" s="63" t="s">
        <v>127</v>
      </c>
      <c r="J16" s="12"/>
      <c r="K16" s="24"/>
      <c r="L16" s="68"/>
      <c r="M16" s="63" t="s">
        <v>142</v>
      </c>
      <c r="N16" s="2"/>
    </row>
    <row r="17" spans="1:56" ht="16.350000000000001" customHeight="1" x14ac:dyDescent="0.55000000000000004">
      <c r="A17" s="60" t="s">
        <v>43</v>
      </c>
      <c r="B17" s="53">
        <v>1201</v>
      </c>
      <c r="C17" s="34" t="s">
        <v>102</v>
      </c>
      <c r="D17" s="33"/>
      <c r="E17" s="18"/>
      <c r="F17" s="86"/>
      <c r="G17" s="83"/>
      <c r="H17" s="62"/>
      <c r="I17" s="63" t="s">
        <v>128</v>
      </c>
      <c r="J17" s="12"/>
      <c r="K17" s="24"/>
      <c r="L17" s="68"/>
      <c r="M17" s="63" t="s">
        <v>143</v>
      </c>
      <c r="N17" s="2"/>
    </row>
    <row r="18" spans="1:56" ht="16.350000000000001" customHeight="1" x14ac:dyDescent="0.55000000000000004">
      <c r="A18" s="60" t="s">
        <v>44</v>
      </c>
      <c r="B18" s="53">
        <v>1301</v>
      </c>
      <c r="C18" s="34" t="s">
        <v>102</v>
      </c>
      <c r="D18" s="33"/>
      <c r="E18" s="18"/>
      <c r="F18" s="86"/>
      <c r="G18" s="83"/>
      <c r="H18" s="62"/>
      <c r="I18" s="63" t="s">
        <v>129</v>
      </c>
      <c r="J18" s="12"/>
      <c r="K18" s="24"/>
      <c r="L18" s="68"/>
      <c r="M18" s="63" t="s">
        <v>144</v>
      </c>
      <c r="N18" s="2"/>
    </row>
    <row r="19" spans="1:56" ht="16.350000000000001" customHeight="1" x14ac:dyDescent="0.55000000000000004">
      <c r="A19" s="60" t="s">
        <v>45</v>
      </c>
      <c r="B19" s="53">
        <v>1401</v>
      </c>
      <c r="C19" s="34" t="s">
        <v>102</v>
      </c>
      <c r="D19" s="33"/>
      <c r="E19" s="18"/>
      <c r="F19" s="86"/>
      <c r="G19" s="83"/>
      <c r="H19" s="62"/>
      <c r="I19" s="63" t="s">
        <v>130</v>
      </c>
      <c r="J19" s="12"/>
      <c r="K19" s="24"/>
      <c r="L19" s="68"/>
      <c r="M19" s="63" t="s">
        <v>145</v>
      </c>
      <c r="N19" s="2"/>
    </row>
    <row r="20" spans="1:56" ht="16.350000000000001" customHeight="1" x14ac:dyDescent="0.55000000000000004">
      <c r="A20" s="60" t="s">
        <v>46</v>
      </c>
      <c r="B20" s="53">
        <v>1501</v>
      </c>
      <c r="C20" s="34" t="s">
        <v>102</v>
      </c>
      <c r="D20" s="33"/>
      <c r="E20" s="18"/>
      <c r="F20" s="86"/>
      <c r="G20" s="83"/>
      <c r="H20" s="62"/>
      <c r="I20" s="63" t="s">
        <v>131</v>
      </c>
      <c r="J20" s="12"/>
      <c r="K20" s="24"/>
      <c r="L20" s="68"/>
      <c r="M20" s="63" t="s">
        <v>146</v>
      </c>
      <c r="N20" s="2"/>
    </row>
    <row r="21" spans="1:56" ht="16.350000000000001" customHeight="1" x14ac:dyDescent="0.55000000000000004">
      <c r="A21" s="60" t="s">
        <v>8</v>
      </c>
      <c r="B21" s="53">
        <v>1601</v>
      </c>
      <c r="C21" s="34" t="s">
        <v>102</v>
      </c>
      <c r="D21" s="33"/>
      <c r="E21" s="18"/>
      <c r="F21" s="86"/>
      <c r="G21" s="83"/>
      <c r="H21" s="62"/>
      <c r="I21" s="63" t="s">
        <v>132</v>
      </c>
      <c r="J21" s="13"/>
      <c r="K21" s="25"/>
      <c r="L21" s="68"/>
      <c r="M21" s="63" t="s">
        <v>147</v>
      </c>
      <c r="N21" s="2"/>
    </row>
    <row r="22" spans="1:56" ht="16.350000000000001" customHeight="1" x14ac:dyDescent="0.55000000000000004">
      <c r="A22" s="60" t="s">
        <v>9</v>
      </c>
      <c r="B22" s="203" t="s">
        <v>60</v>
      </c>
      <c r="C22" s="204"/>
      <c r="D22" s="205"/>
      <c r="E22" s="87"/>
      <c r="F22" s="88"/>
      <c r="G22" s="89"/>
      <c r="H22" s="90"/>
      <c r="I22" s="91" t="s">
        <v>133</v>
      </c>
      <c r="J22" s="92"/>
      <c r="K22" s="26"/>
      <c r="L22" s="68"/>
      <c r="M22" s="63" t="s">
        <v>148</v>
      </c>
      <c r="N22" s="5"/>
    </row>
    <row r="23" spans="1:56" ht="16.350000000000001" customHeight="1" x14ac:dyDescent="0.55000000000000004">
      <c r="A23" s="60" t="s">
        <v>10</v>
      </c>
      <c r="B23" s="203" t="s">
        <v>61</v>
      </c>
      <c r="C23" s="204"/>
      <c r="D23" s="205"/>
      <c r="E23" s="87"/>
      <c r="F23" s="88"/>
      <c r="G23" s="89"/>
      <c r="H23" s="90"/>
      <c r="I23" s="91" t="s">
        <v>134</v>
      </c>
      <c r="J23" s="12"/>
      <c r="K23" s="24"/>
      <c r="L23" s="68"/>
      <c r="M23" s="63" t="s">
        <v>149</v>
      </c>
      <c r="N23" s="5"/>
    </row>
    <row r="24" spans="1:56" s="7" customFormat="1" ht="43" customHeight="1" x14ac:dyDescent="0.55000000000000004">
      <c r="A24" s="69" t="s">
        <v>11</v>
      </c>
      <c r="B24" s="250" t="s">
        <v>189</v>
      </c>
      <c r="C24" s="251"/>
      <c r="D24" s="252"/>
      <c r="E24" s="91" t="s">
        <v>99</v>
      </c>
      <c r="F24" s="191"/>
      <c r="G24" s="94" t="s">
        <v>105</v>
      </c>
      <c r="H24" s="95"/>
      <c r="I24" s="17" t="s">
        <v>106</v>
      </c>
      <c r="J24" s="96"/>
      <c r="K24" s="97" t="s">
        <v>107</v>
      </c>
      <c r="L24" s="98"/>
      <c r="M24" s="27"/>
      <c r="N24" s="9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</row>
    <row r="25" spans="1:56" ht="16.350000000000001" customHeight="1" x14ac:dyDescent="0.55000000000000004">
      <c r="A25" s="60" t="s">
        <v>47</v>
      </c>
      <c r="B25" s="203" t="s">
        <v>58</v>
      </c>
      <c r="C25" s="204"/>
      <c r="D25" s="205"/>
      <c r="E25" s="87"/>
      <c r="F25" s="88"/>
      <c r="G25" s="89"/>
      <c r="H25" s="90"/>
      <c r="I25" s="91" t="s">
        <v>114</v>
      </c>
      <c r="J25" s="12"/>
      <c r="K25" s="28"/>
      <c r="L25" s="100"/>
      <c r="M25" s="16" t="s">
        <v>150</v>
      </c>
      <c r="N25" s="5"/>
    </row>
    <row r="26" spans="1:56" ht="16.350000000000001" customHeight="1" x14ac:dyDescent="0.55000000000000004">
      <c r="A26" s="60" t="s">
        <v>12</v>
      </c>
      <c r="B26" s="203" t="s">
        <v>59</v>
      </c>
      <c r="C26" s="204"/>
      <c r="D26" s="205"/>
      <c r="E26" s="87"/>
      <c r="F26" s="88"/>
      <c r="G26" s="89"/>
      <c r="H26" s="90"/>
      <c r="I26" s="91" t="s">
        <v>115</v>
      </c>
      <c r="J26" s="13"/>
      <c r="K26" s="29"/>
      <c r="L26" s="100"/>
      <c r="M26" s="16" t="s">
        <v>151</v>
      </c>
      <c r="N26" s="5"/>
    </row>
    <row r="27" spans="1:56" ht="16.350000000000001" customHeight="1" x14ac:dyDescent="0.55000000000000004">
      <c r="A27" s="69" t="s">
        <v>13</v>
      </c>
      <c r="B27" s="253" t="s">
        <v>34</v>
      </c>
      <c r="C27" s="254"/>
      <c r="D27" s="255"/>
      <c r="E27" s="101"/>
      <c r="F27" s="88"/>
      <c r="G27" s="89"/>
      <c r="H27" s="90"/>
      <c r="I27" s="91" t="s">
        <v>116</v>
      </c>
      <c r="J27" s="96"/>
      <c r="K27" s="97" t="s">
        <v>119</v>
      </c>
      <c r="L27" s="98"/>
      <c r="M27" s="27"/>
      <c r="N27" s="102"/>
    </row>
    <row r="28" spans="1:56" ht="16.350000000000001" customHeight="1" x14ac:dyDescent="0.55000000000000004">
      <c r="A28" s="60" t="s">
        <v>14</v>
      </c>
      <c r="B28" s="256" t="s">
        <v>72</v>
      </c>
      <c r="C28" s="257"/>
      <c r="D28" s="258"/>
      <c r="E28" s="67" t="s">
        <v>100</v>
      </c>
      <c r="F28" s="103"/>
      <c r="G28" s="89"/>
      <c r="H28" s="90"/>
      <c r="I28" s="91" t="s">
        <v>117</v>
      </c>
      <c r="J28" s="104"/>
      <c r="K28" s="105"/>
      <c r="L28" s="106"/>
      <c r="M28" s="101"/>
      <c r="N28" s="102"/>
    </row>
    <row r="29" spans="1:56" ht="16.350000000000001" customHeight="1" x14ac:dyDescent="0.55000000000000004">
      <c r="A29" s="60" t="s">
        <v>21</v>
      </c>
      <c r="B29" s="241" t="s">
        <v>73</v>
      </c>
      <c r="C29" s="242"/>
      <c r="D29" s="243"/>
      <c r="E29" s="67" t="s">
        <v>110</v>
      </c>
      <c r="F29" s="103"/>
      <c r="G29" s="89"/>
      <c r="H29" s="90"/>
      <c r="I29" s="91" t="s">
        <v>118</v>
      </c>
      <c r="J29" s="104"/>
      <c r="K29" s="105"/>
      <c r="L29" s="106"/>
      <c r="M29" s="101"/>
      <c r="N29" s="102"/>
    </row>
    <row r="30" spans="1:56" ht="16.350000000000001" customHeight="1" x14ac:dyDescent="0.55000000000000004">
      <c r="A30" s="60" t="s">
        <v>22</v>
      </c>
      <c r="B30" s="226" t="s">
        <v>87</v>
      </c>
      <c r="C30" s="227"/>
      <c r="D30" s="228"/>
      <c r="E30" s="67" t="s">
        <v>111</v>
      </c>
      <c r="F30" s="10"/>
      <c r="G30" s="30"/>
      <c r="H30" s="90"/>
      <c r="I30" s="101"/>
      <c r="J30" s="107"/>
      <c r="K30" s="105"/>
      <c r="L30" s="106"/>
      <c r="M30" s="91" t="s">
        <v>152</v>
      </c>
      <c r="N30" s="2"/>
    </row>
    <row r="31" spans="1:56" ht="16.350000000000001" customHeight="1" x14ac:dyDescent="0.55000000000000004">
      <c r="A31" s="60" t="s">
        <v>23</v>
      </c>
      <c r="B31" s="229" t="s">
        <v>88</v>
      </c>
      <c r="C31" s="230"/>
      <c r="D31" s="231"/>
      <c r="E31" s="67" t="s">
        <v>112</v>
      </c>
      <c r="F31" s="10"/>
      <c r="G31" s="30"/>
      <c r="H31" s="90"/>
      <c r="I31" s="101"/>
      <c r="J31" s="107"/>
      <c r="K31" s="108"/>
      <c r="L31" s="109"/>
      <c r="M31" s="110" t="s">
        <v>153</v>
      </c>
      <c r="N31" s="2"/>
    </row>
    <row r="32" spans="1:56" s="4" customFormat="1" ht="41.1" customHeight="1" x14ac:dyDescent="0.55000000000000004">
      <c r="A32" s="69" t="s">
        <v>24</v>
      </c>
      <c r="B32" s="232" t="s">
        <v>80</v>
      </c>
      <c r="C32" s="233"/>
      <c r="D32" s="234"/>
      <c r="E32" s="111" t="s">
        <v>113</v>
      </c>
      <c r="F32" s="93"/>
      <c r="G32" s="89"/>
      <c r="H32" s="90"/>
      <c r="I32" s="91" t="s">
        <v>109</v>
      </c>
      <c r="J32" s="96"/>
      <c r="K32" s="105"/>
      <c r="L32" s="106"/>
      <c r="M32" s="91" t="s">
        <v>154</v>
      </c>
      <c r="N32" s="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</row>
    <row r="33" spans="1:56" s="4" customFormat="1" ht="16.350000000000001" customHeight="1" thickBot="1" x14ac:dyDescent="0.6">
      <c r="A33" s="69" t="s">
        <v>25</v>
      </c>
      <c r="B33" s="235" t="s">
        <v>78</v>
      </c>
      <c r="C33" s="236"/>
      <c r="D33" s="237"/>
      <c r="E33" s="113"/>
      <c r="F33" s="114"/>
      <c r="G33" s="115" t="s">
        <v>108</v>
      </c>
      <c r="H33" s="116"/>
      <c r="I33" s="117"/>
      <c r="J33" s="118"/>
      <c r="K33" s="119"/>
      <c r="L33" s="120"/>
      <c r="M33" s="117"/>
      <c r="N33" s="121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</row>
    <row r="34" spans="1:56" customFormat="1" ht="15" customHeight="1" thickBot="1" x14ac:dyDescent="0.6">
      <c r="A34" s="60"/>
      <c r="B34" s="122"/>
      <c r="C34" s="122"/>
      <c r="D34" s="122"/>
      <c r="E34" s="123"/>
      <c r="F34" s="124"/>
      <c r="G34" s="125"/>
      <c r="H34" s="126"/>
      <c r="I34" s="32"/>
      <c r="J34" s="124"/>
      <c r="K34" s="127"/>
      <c r="L34" s="128"/>
      <c r="M34" s="129"/>
      <c r="N34" s="130"/>
    </row>
    <row r="35" spans="1:56" ht="30" customHeight="1" x14ac:dyDescent="0.55000000000000004">
      <c r="A35" s="60"/>
      <c r="B35" s="238" t="s">
        <v>89</v>
      </c>
      <c r="C35" s="239"/>
      <c r="D35" s="240"/>
      <c r="E35" s="216" t="s">
        <v>0</v>
      </c>
      <c r="F35" s="217"/>
      <c r="G35" s="218" t="s">
        <v>66</v>
      </c>
      <c r="H35" s="259"/>
      <c r="I35" s="260" t="s">
        <v>0</v>
      </c>
      <c r="J35" s="261"/>
      <c r="K35" s="259" t="s">
        <v>66</v>
      </c>
      <c r="L35" s="219"/>
      <c r="M35" s="211"/>
      <c r="N35" s="212"/>
    </row>
    <row r="36" spans="1:56" ht="16.350000000000001" customHeight="1" x14ac:dyDescent="0.55000000000000004">
      <c r="A36" s="82" t="s">
        <v>26</v>
      </c>
      <c r="B36" s="262" t="s">
        <v>83</v>
      </c>
      <c r="C36" s="263"/>
      <c r="D36" s="264"/>
      <c r="E36" s="65" t="s">
        <v>155</v>
      </c>
      <c r="F36" s="131"/>
      <c r="G36" s="132" t="s">
        <v>157</v>
      </c>
      <c r="H36" s="133"/>
      <c r="I36" s="35" t="s">
        <v>159</v>
      </c>
      <c r="J36" s="134"/>
      <c r="K36" s="135">
        <v>2905</v>
      </c>
      <c r="L36" s="136"/>
      <c r="M36" s="37" t="s">
        <v>161</v>
      </c>
      <c r="N36" s="5"/>
    </row>
    <row r="37" spans="1:56" s="4" customFormat="1" ht="20.100000000000001" customHeight="1" x14ac:dyDescent="0.55000000000000004">
      <c r="A37" s="82" t="s">
        <v>35</v>
      </c>
      <c r="B37" s="223" t="s">
        <v>81</v>
      </c>
      <c r="C37" s="224"/>
      <c r="D37" s="225"/>
      <c r="E37" s="111" t="s">
        <v>156</v>
      </c>
      <c r="F37" s="96"/>
      <c r="G37" s="137"/>
      <c r="H37" s="138"/>
      <c r="I37" s="91" t="s">
        <v>160</v>
      </c>
      <c r="J37" s="112"/>
      <c r="K37" s="139"/>
      <c r="L37" s="140"/>
      <c r="M37" s="141" t="s">
        <v>162</v>
      </c>
      <c r="N37" s="142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</row>
    <row r="38" spans="1:56" s="4" customFormat="1" ht="16.350000000000001" customHeight="1" thickBot="1" x14ac:dyDescent="0.6">
      <c r="A38" s="82" t="s">
        <v>27</v>
      </c>
      <c r="B38" s="265" t="s">
        <v>49</v>
      </c>
      <c r="C38" s="266"/>
      <c r="D38" s="267"/>
      <c r="E38" s="117"/>
      <c r="F38" s="143"/>
      <c r="G38" s="144" t="s">
        <v>158</v>
      </c>
      <c r="H38" s="145"/>
      <c r="I38" s="36"/>
      <c r="J38" s="118"/>
      <c r="K38" s="146"/>
      <c r="L38" s="147"/>
      <c r="M38" s="117"/>
      <c r="N38" s="148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</row>
    <row r="39" spans="1:56" customFormat="1" ht="15" customHeight="1" thickBot="1" x14ac:dyDescent="0.6">
      <c r="A39" s="60"/>
      <c r="B39" s="149"/>
      <c r="C39" s="149"/>
      <c r="D39" s="149"/>
      <c r="E39" s="150"/>
      <c r="F39" s="151"/>
      <c r="G39" s="152"/>
      <c r="H39" s="153"/>
      <c r="I39" s="154"/>
      <c r="J39" s="151"/>
      <c r="K39" s="155"/>
      <c r="L39" s="153"/>
      <c r="M39" s="154"/>
      <c r="N39" s="156"/>
    </row>
    <row r="40" spans="1:56" customFormat="1" ht="30" customHeight="1" x14ac:dyDescent="0.55000000000000004">
      <c r="A40" s="60"/>
      <c r="B40" s="268" t="s">
        <v>68</v>
      </c>
      <c r="C40" s="269"/>
      <c r="D40" s="270"/>
      <c r="E40" s="271"/>
      <c r="F40" s="272"/>
      <c r="G40" s="273"/>
      <c r="H40" s="274"/>
      <c r="I40" s="275"/>
      <c r="J40" s="276"/>
      <c r="K40" s="273"/>
      <c r="L40" s="274"/>
      <c r="M40" s="275"/>
      <c r="N40" s="284"/>
    </row>
    <row r="41" spans="1:56" s="76" customFormat="1" ht="16.350000000000001" customHeight="1" x14ac:dyDescent="0.55000000000000004">
      <c r="A41" s="82" t="s">
        <v>28</v>
      </c>
      <c r="B41" s="285" t="s">
        <v>74</v>
      </c>
      <c r="C41" s="286"/>
      <c r="D41" s="287"/>
      <c r="E41" s="157"/>
      <c r="F41" s="158"/>
      <c r="G41" s="159"/>
      <c r="H41" s="160"/>
      <c r="I41" s="42" t="s">
        <v>165</v>
      </c>
      <c r="J41" s="131"/>
      <c r="K41" s="161"/>
      <c r="L41" s="162"/>
      <c r="M41" s="163"/>
      <c r="N41" s="164"/>
    </row>
    <row r="42" spans="1:56" ht="16.350000000000001" customHeight="1" x14ac:dyDescent="0.55000000000000004">
      <c r="A42" s="78" t="s">
        <v>29</v>
      </c>
      <c r="B42" s="54">
        <v>3301</v>
      </c>
      <c r="C42" s="51" t="s">
        <v>163</v>
      </c>
      <c r="D42" s="50"/>
      <c r="E42" s="41"/>
      <c r="F42" s="107"/>
      <c r="G42" s="165"/>
      <c r="H42" s="166"/>
      <c r="I42" s="42" t="s">
        <v>166</v>
      </c>
      <c r="J42" s="39"/>
      <c r="K42" s="22"/>
      <c r="L42" s="44"/>
      <c r="M42" s="167" t="s">
        <v>176</v>
      </c>
      <c r="N42" s="5"/>
    </row>
    <row r="43" spans="1:56" ht="16.350000000000001" customHeight="1" x14ac:dyDescent="0.55000000000000004">
      <c r="A43" s="78" t="s">
        <v>30</v>
      </c>
      <c r="B43" s="54">
        <v>3401</v>
      </c>
      <c r="C43" s="51" t="s">
        <v>163</v>
      </c>
      <c r="D43" s="50"/>
      <c r="E43" s="41"/>
      <c r="F43" s="107"/>
      <c r="G43" s="165"/>
      <c r="H43" s="166"/>
      <c r="I43" s="42" t="s">
        <v>167</v>
      </c>
      <c r="J43" s="39"/>
      <c r="K43" s="22"/>
      <c r="L43" s="44"/>
      <c r="M43" s="167" t="s">
        <v>177</v>
      </c>
      <c r="N43" s="5"/>
    </row>
    <row r="44" spans="1:56" ht="16.350000000000001" customHeight="1" x14ac:dyDescent="0.55000000000000004">
      <c r="A44" s="78" t="s">
        <v>31</v>
      </c>
      <c r="B44" s="54">
        <v>3501</v>
      </c>
      <c r="C44" s="51" t="s">
        <v>163</v>
      </c>
      <c r="D44" s="50"/>
      <c r="E44" s="41"/>
      <c r="F44" s="107"/>
      <c r="G44" s="165"/>
      <c r="H44" s="166"/>
      <c r="I44" s="42" t="s">
        <v>168</v>
      </c>
      <c r="J44" s="39"/>
      <c r="K44" s="22"/>
      <c r="L44" s="44"/>
      <c r="M44" s="167" t="s">
        <v>178</v>
      </c>
      <c r="N44" s="5"/>
    </row>
    <row r="45" spans="1:56" ht="16.350000000000001" customHeight="1" x14ac:dyDescent="0.55000000000000004">
      <c r="A45" s="78" t="s">
        <v>32</v>
      </c>
      <c r="B45" s="54">
        <v>3601</v>
      </c>
      <c r="C45" s="51" t="s">
        <v>163</v>
      </c>
      <c r="D45" s="50"/>
      <c r="E45" s="41"/>
      <c r="F45" s="107"/>
      <c r="G45" s="165"/>
      <c r="H45" s="166"/>
      <c r="I45" s="42" t="s">
        <v>169</v>
      </c>
      <c r="J45" s="39"/>
      <c r="K45" s="22"/>
      <c r="L45" s="44"/>
      <c r="M45" s="167" t="s">
        <v>179</v>
      </c>
      <c r="N45" s="5"/>
    </row>
    <row r="46" spans="1:56" s="76" customFormat="1" ht="15" customHeight="1" x14ac:dyDescent="0.55000000000000004">
      <c r="A46" s="82" t="s">
        <v>33</v>
      </c>
      <c r="B46" s="288" t="s">
        <v>76</v>
      </c>
      <c r="C46" s="289"/>
      <c r="D46" s="290"/>
      <c r="E46" s="168">
        <v>3702</v>
      </c>
      <c r="F46" s="169"/>
      <c r="G46" s="71"/>
      <c r="H46" s="160"/>
      <c r="I46" s="45"/>
      <c r="J46" s="170"/>
      <c r="K46" s="74"/>
      <c r="L46" s="162"/>
      <c r="M46" s="72"/>
      <c r="N46" s="164"/>
    </row>
    <row r="47" spans="1:56" s="76" customFormat="1" ht="16.350000000000001" customHeight="1" x14ac:dyDescent="0.55000000000000004">
      <c r="A47" s="82" t="s">
        <v>36</v>
      </c>
      <c r="B47" s="291" t="s">
        <v>75</v>
      </c>
      <c r="C47" s="292"/>
      <c r="D47" s="293"/>
      <c r="E47" s="171"/>
      <c r="F47" s="172"/>
      <c r="G47" s="165"/>
      <c r="H47" s="160"/>
      <c r="I47" s="42" t="s">
        <v>170</v>
      </c>
      <c r="J47" s="169"/>
      <c r="K47" s="74"/>
      <c r="L47" s="162"/>
      <c r="M47" s="72"/>
      <c r="N47" s="164"/>
    </row>
    <row r="48" spans="1:56" ht="16.350000000000001" customHeight="1" x14ac:dyDescent="0.55000000000000004">
      <c r="A48" s="78" t="s">
        <v>37</v>
      </c>
      <c r="B48" s="54">
        <v>3901</v>
      </c>
      <c r="C48" s="51" t="s">
        <v>164</v>
      </c>
      <c r="D48" s="50"/>
      <c r="E48" s="41"/>
      <c r="F48" s="107"/>
      <c r="G48" s="165"/>
      <c r="H48" s="166"/>
      <c r="I48" s="43" t="s">
        <v>171</v>
      </c>
      <c r="J48" s="40"/>
      <c r="K48" s="49"/>
      <c r="L48" s="44"/>
      <c r="M48" s="167" t="s">
        <v>180</v>
      </c>
      <c r="N48" s="5"/>
    </row>
    <row r="49" spans="1:14" ht="16.350000000000001" customHeight="1" x14ac:dyDescent="0.55000000000000004">
      <c r="A49" s="78" t="s">
        <v>38</v>
      </c>
      <c r="B49" s="54">
        <v>4001</v>
      </c>
      <c r="C49" s="51" t="s">
        <v>164</v>
      </c>
      <c r="D49" s="50"/>
      <c r="E49" s="41"/>
      <c r="F49" s="107"/>
      <c r="G49" s="165"/>
      <c r="H49" s="166"/>
      <c r="I49" s="43" t="s">
        <v>172</v>
      </c>
      <c r="J49" s="40"/>
      <c r="K49" s="49"/>
      <c r="L49" s="44"/>
      <c r="M49" s="167" t="s">
        <v>181</v>
      </c>
      <c r="N49" s="5"/>
    </row>
    <row r="50" spans="1:14" ht="16.350000000000001" customHeight="1" x14ac:dyDescent="0.55000000000000004">
      <c r="A50" s="78" t="s">
        <v>39</v>
      </c>
      <c r="B50" s="54">
        <v>4101</v>
      </c>
      <c r="C50" s="51" t="s">
        <v>164</v>
      </c>
      <c r="D50" s="50"/>
      <c r="E50" s="41"/>
      <c r="F50" s="107"/>
      <c r="G50" s="165"/>
      <c r="H50" s="166"/>
      <c r="I50" s="43" t="s">
        <v>173</v>
      </c>
      <c r="J50" s="40"/>
      <c r="K50" s="49"/>
      <c r="L50" s="44"/>
      <c r="M50" s="167" t="s">
        <v>182</v>
      </c>
      <c r="N50" s="5"/>
    </row>
    <row r="51" spans="1:14" ht="16.350000000000001" customHeight="1" x14ac:dyDescent="0.55000000000000004">
      <c r="A51" s="78" t="s">
        <v>48</v>
      </c>
      <c r="B51" s="54">
        <v>4201</v>
      </c>
      <c r="C51" s="51" t="s">
        <v>164</v>
      </c>
      <c r="D51" s="50"/>
      <c r="E51" s="41"/>
      <c r="F51" s="107"/>
      <c r="G51" s="165"/>
      <c r="H51" s="166"/>
      <c r="I51" s="42" t="s">
        <v>174</v>
      </c>
      <c r="J51" s="39"/>
      <c r="K51" s="22"/>
      <c r="L51" s="44"/>
      <c r="M51" s="167" t="s">
        <v>183</v>
      </c>
      <c r="N51" s="5"/>
    </row>
    <row r="52" spans="1:14" s="76" customFormat="1" ht="16.350000000000001" customHeight="1" x14ac:dyDescent="0.55000000000000004">
      <c r="A52" s="82" t="s">
        <v>55</v>
      </c>
      <c r="B52" s="291" t="s">
        <v>77</v>
      </c>
      <c r="C52" s="292"/>
      <c r="D52" s="293"/>
      <c r="E52" s="173">
        <v>4302</v>
      </c>
      <c r="F52" s="169"/>
      <c r="G52" s="71"/>
      <c r="H52" s="160"/>
      <c r="I52" s="45"/>
      <c r="J52" s="170"/>
      <c r="K52" s="74"/>
      <c r="L52" s="162"/>
      <c r="M52" s="72"/>
      <c r="N52" s="164"/>
    </row>
    <row r="53" spans="1:14" s="76" customFormat="1" ht="16.350000000000001" customHeight="1" x14ac:dyDescent="0.55000000000000004">
      <c r="A53" s="78" t="s">
        <v>56</v>
      </c>
      <c r="B53" s="277" t="s">
        <v>84</v>
      </c>
      <c r="C53" s="278"/>
      <c r="D53" s="279"/>
      <c r="E53" s="173">
        <v>4402</v>
      </c>
      <c r="F53" s="174"/>
      <c r="G53" s="48"/>
      <c r="H53" s="175"/>
      <c r="I53" s="46"/>
      <c r="J53" s="170"/>
      <c r="K53" s="74"/>
      <c r="L53" s="176"/>
      <c r="M53" s="177"/>
      <c r="N53" s="178"/>
    </row>
    <row r="54" spans="1:14" s="76" customFormat="1" ht="16.350000000000001" customHeight="1" x14ac:dyDescent="0.55000000000000004">
      <c r="A54" s="78" t="s">
        <v>57</v>
      </c>
      <c r="B54" s="277" t="s">
        <v>85</v>
      </c>
      <c r="C54" s="278"/>
      <c r="D54" s="279"/>
      <c r="E54" s="173">
        <v>4502</v>
      </c>
      <c r="F54" s="38"/>
      <c r="G54" s="48"/>
      <c r="H54" s="175"/>
      <c r="I54" s="47"/>
      <c r="J54" s="179"/>
      <c r="K54" s="180"/>
      <c r="L54" s="176"/>
      <c r="M54" s="177"/>
      <c r="N54" s="178"/>
    </row>
    <row r="55" spans="1:14" s="76" customFormat="1" ht="20.100000000000001" customHeight="1" thickBot="1" x14ac:dyDescent="0.6">
      <c r="A55" s="82" t="s">
        <v>63</v>
      </c>
      <c r="B55" s="280" t="s">
        <v>86</v>
      </c>
      <c r="C55" s="281"/>
      <c r="D55" s="282"/>
      <c r="E55" s="181">
        <v>4602</v>
      </c>
      <c r="F55" s="182"/>
      <c r="G55" s="183"/>
      <c r="H55" s="184"/>
      <c r="I55" s="185" t="s">
        <v>175</v>
      </c>
      <c r="J55" s="182"/>
      <c r="K55" s="186"/>
      <c r="L55" s="184"/>
      <c r="M55" s="117"/>
      <c r="N55" s="148"/>
    </row>
    <row r="56" spans="1:14" customFormat="1" ht="6" customHeight="1" x14ac:dyDescent="0.55000000000000004">
      <c r="A56" s="60"/>
      <c r="B56" s="283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</row>
    <row r="57" spans="1:14" customFormat="1" x14ac:dyDescent="0.55000000000000004">
      <c r="A57" s="187"/>
      <c r="B57" s="188"/>
      <c r="C57" s="188"/>
      <c r="D57" s="188"/>
      <c r="E57" s="154"/>
      <c r="G57" s="55"/>
      <c r="I57" s="56"/>
      <c r="K57" s="57"/>
      <c r="M57" s="56"/>
    </row>
    <row r="58" spans="1:14" customFormat="1" x14ac:dyDescent="0.55000000000000004">
      <c r="B58" s="188"/>
      <c r="C58" s="188"/>
      <c r="D58" s="188"/>
      <c r="E58" s="154"/>
      <c r="G58" s="55"/>
      <c r="I58" s="56"/>
      <c r="K58" s="57"/>
      <c r="M58" s="56"/>
    </row>
    <row r="59" spans="1:14" customFormat="1" x14ac:dyDescent="0.55000000000000004">
      <c r="E59" s="55"/>
      <c r="G59" s="55"/>
      <c r="I59" s="56"/>
      <c r="K59" s="57"/>
      <c r="M59" s="56"/>
    </row>
    <row r="60" spans="1:14" customFormat="1" x14ac:dyDescent="0.55000000000000004">
      <c r="E60" s="55"/>
      <c r="G60" s="55"/>
      <c r="I60" s="56"/>
      <c r="K60" s="57"/>
      <c r="M60" s="56"/>
    </row>
    <row r="61" spans="1:14" customFormat="1" x14ac:dyDescent="0.55000000000000004">
      <c r="E61" s="55"/>
      <c r="G61" s="55"/>
      <c r="I61" s="56"/>
      <c r="K61" s="57"/>
      <c r="M61" s="56"/>
    </row>
    <row r="62" spans="1:14" customFormat="1" x14ac:dyDescent="0.55000000000000004">
      <c r="E62" s="55"/>
      <c r="G62" s="55"/>
      <c r="I62" s="56"/>
      <c r="K62" s="57"/>
      <c r="M62" s="56"/>
    </row>
    <row r="63" spans="1:14" customFormat="1" x14ac:dyDescent="0.55000000000000004">
      <c r="E63" s="55"/>
      <c r="G63" s="55"/>
      <c r="I63" s="56"/>
      <c r="K63" s="57"/>
      <c r="M63" s="56"/>
    </row>
    <row r="64" spans="1:14" customFormat="1" x14ac:dyDescent="0.55000000000000004">
      <c r="E64" s="55"/>
      <c r="G64" s="55"/>
      <c r="I64" s="56"/>
      <c r="K64" s="57"/>
      <c r="M64" s="56"/>
    </row>
    <row r="65" spans="5:13" customFormat="1" x14ac:dyDescent="0.55000000000000004">
      <c r="E65" s="55"/>
      <c r="G65" s="55"/>
      <c r="I65" s="56"/>
      <c r="K65" s="57"/>
      <c r="M65" s="56"/>
    </row>
    <row r="66" spans="5:13" customFormat="1" x14ac:dyDescent="0.55000000000000004">
      <c r="E66" s="55"/>
      <c r="G66" s="55"/>
      <c r="I66" s="56"/>
      <c r="K66" s="57"/>
      <c r="M66" s="56"/>
    </row>
    <row r="67" spans="5:13" customFormat="1" x14ac:dyDescent="0.55000000000000004">
      <c r="E67" s="55"/>
      <c r="G67" s="55"/>
      <c r="I67" s="56"/>
      <c r="K67" s="57"/>
      <c r="M67" s="56"/>
    </row>
    <row r="68" spans="5:13" customFormat="1" x14ac:dyDescent="0.55000000000000004">
      <c r="E68" s="55"/>
      <c r="G68" s="55"/>
      <c r="I68" s="56"/>
      <c r="K68" s="57"/>
      <c r="M68" s="56"/>
    </row>
    <row r="69" spans="5:13" customFormat="1" x14ac:dyDescent="0.55000000000000004">
      <c r="E69" s="55"/>
      <c r="G69" s="55"/>
      <c r="I69" s="56"/>
      <c r="K69" s="57"/>
      <c r="M69" s="56"/>
    </row>
    <row r="70" spans="5:13" customFormat="1" x14ac:dyDescent="0.55000000000000004">
      <c r="E70" s="55"/>
      <c r="G70" s="55"/>
      <c r="I70" s="56"/>
      <c r="K70" s="57"/>
      <c r="M70" s="56"/>
    </row>
    <row r="71" spans="5:13" customFormat="1" x14ac:dyDescent="0.55000000000000004">
      <c r="E71" s="55"/>
      <c r="G71" s="55"/>
      <c r="I71" s="56"/>
      <c r="K71" s="57"/>
      <c r="M71" s="56"/>
    </row>
    <row r="72" spans="5:13" customFormat="1" x14ac:dyDescent="0.55000000000000004">
      <c r="E72" s="55"/>
      <c r="G72" s="55"/>
      <c r="I72" s="56"/>
      <c r="K72" s="57"/>
      <c r="M72" s="56"/>
    </row>
    <row r="73" spans="5:13" customFormat="1" x14ac:dyDescent="0.55000000000000004">
      <c r="E73" s="55"/>
      <c r="G73" s="55"/>
      <c r="I73" s="56"/>
      <c r="K73" s="57"/>
      <c r="M73" s="56"/>
    </row>
    <row r="74" spans="5:13" customFormat="1" x14ac:dyDescent="0.55000000000000004">
      <c r="E74" s="55"/>
      <c r="G74" s="55"/>
      <c r="I74" s="56"/>
      <c r="K74" s="57"/>
      <c r="M74" s="56"/>
    </row>
    <row r="75" spans="5:13" customFormat="1" x14ac:dyDescent="0.55000000000000004">
      <c r="E75" s="55"/>
      <c r="G75" s="55"/>
      <c r="I75" s="56"/>
      <c r="K75" s="57"/>
      <c r="M75" s="56"/>
    </row>
    <row r="76" spans="5:13" customFormat="1" x14ac:dyDescent="0.55000000000000004">
      <c r="E76" s="55"/>
      <c r="G76" s="55"/>
      <c r="I76" s="56"/>
      <c r="K76" s="57"/>
      <c r="M76" s="56"/>
    </row>
    <row r="77" spans="5:13" customFormat="1" x14ac:dyDescent="0.55000000000000004">
      <c r="E77" s="55"/>
      <c r="G77" s="55"/>
      <c r="I77" s="56"/>
      <c r="K77" s="57"/>
      <c r="M77" s="56"/>
    </row>
    <row r="78" spans="5:13" customFormat="1" x14ac:dyDescent="0.55000000000000004">
      <c r="E78" s="55"/>
      <c r="G78" s="55"/>
      <c r="I78" s="56"/>
      <c r="K78" s="57"/>
      <c r="M78" s="56"/>
    </row>
    <row r="79" spans="5:13" customFormat="1" x14ac:dyDescent="0.55000000000000004">
      <c r="E79" s="55"/>
      <c r="G79" s="55"/>
      <c r="I79" s="56"/>
      <c r="K79" s="57"/>
      <c r="M79" s="56"/>
    </row>
    <row r="80" spans="5:13" customFormat="1" x14ac:dyDescent="0.55000000000000004">
      <c r="E80" s="55"/>
      <c r="G80" s="55"/>
      <c r="I80" s="56"/>
      <c r="K80" s="57"/>
      <c r="M80" s="56"/>
    </row>
    <row r="81" spans="5:13" customFormat="1" x14ac:dyDescent="0.55000000000000004">
      <c r="E81" s="55"/>
      <c r="G81" s="55"/>
      <c r="I81" s="56"/>
      <c r="K81" s="57"/>
      <c r="M81" s="56"/>
    </row>
    <row r="82" spans="5:13" customFormat="1" x14ac:dyDescent="0.55000000000000004">
      <c r="E82" s="55"/>
      <c r="G82" s="55"/>
      <c r="I82" s="56"/>
      <c r="K82" s="57"/>
      <c r="M82" s="56"/>
    </row>
    <row r="83" spans="5:13" customFormat="1" x14ac:dyDescent="0.55000000000000004">
      <c r="E83" s="55"/>
      <c r="G83" s="55"/>
      <c r="I83" s="56"/>
      <c r="K83" s="57"/>
      <c r="M83" s="56"/>
    </row>
    <row r="84" spans="5:13" customFormat="1" x14ac:dyDescent="0.55000000000000004">
      <c r="E84" s="55"/>
      <c r="G84" s="55"/>
      <c r="I84" s="56"/>
      <c r="K84" s="57"/>
      <c r="M84" s="56"/>
    </row>
    <row r="85" spans="5:13" customFormat="1" x14ac:dyDescent="0.55000000000000004">
      <c r="E85" s="55"/>
      <c r="G85" s="55"/>
      <c r="I85" s="56"/>
      <c r="K85" s="57"/>
      <c r="M85" s="56"/>
    </row>
    <row r="86" spans="5:13" customFormat="1" x14ac:dyDescent="0.55000000000000004">
      <c r="E86" s="55"/>
      <c r="G86" s="55"/>
      <c r="I86" s="56"/>
      <c r="K86" s="57"/>
      <c r="M86" s="56"/>
    </row>
    <row r="87" spans="5:13" customFormat="1" x14ac:dyDescent="0.55000000000000004">
      <c r="E87" s="55"/>
      <c r="G87" s="55"/>
      <c r="I87" s="56"/>
      <c r="K87" s="57"/>
      <c r="M87" s="56"/>
    </row>
    <row r="88" spans="5:13" customFormat="1" x14ac:dyDescent="0.55000000000000004">
      <c r="E88" s="55"/>
      <c r="G88" s="55"/>
      <c r="I88" s="56"/>
      <c r="K88" s="57"/>
      <c r="M88" s="56"/>
    </row>
    <row r="89" spans="5:13" customFormat="1" x14ac:dyDescent="0.55000000000000004">
      <c r="E89" s="55"/>
      <c r="G89" s="55"/>
      <c r="I89" s="56"/>
      <c r="K89" s="57"/>
      <c r="M89" s="56"/>
    </row>
    <row r="90" spans="5:13" customFormat="1" x14ac:dyDescent="0.55000000000000004">
      <c r="E90" s="55"/>
      <c r="G90" s="55"/>
      <c r="I90" s="56"/>
      <c r="K90" s="57"/>
      <c r="M90" s="56"/>
    </row>
    <row r="91" spans="5:13" customFormat="1" x14ac:dyDescent="0.55000000000000004">
      <c r="E91" s="55"/>
      <c r="G91" s="55"/>
      <c r="I91" s="56"/>
      <c r="K91" s="57"/>
      <c r="M91" s="56"/>
    </row>
    <row r="92" spans="5:13" customFormat="1" x14ac:dyDescent="0.55000000000000004">
      <c r="E92" s="55"/>
      <c r="G92" s="55"/>
      <c r="I92" s="56"/>
      <c r="K92" s="57"/>
      <c r="M92" s="56"/>
    </row>
    <row r="93" spans="5:13" customFormat="1" x14ac:dyDescent="0.55000000000000004">
      <c r="E93" s="55"/>
      <c r="G93" s="55"/>
      <c r="I93" s="56"/>
      <c r="K93" s="57"/>
      <c r="M93" s="56"/>
    </row>
    <row r="94" spans="5:13" customFormat="1" x14ac:dyDescent="0.55000000000000004">
      <c r="E94" s="55"/>
      <c r="G94" s="55"/>
      <c r="I94" s="56"/>
      <c r="K94" s="57"/>
      <c r="M94" s="56"/>
    </row>
    <row r="95" spans="5:13" customFormat="1" x14ac:dyDescent="0.55000000000000004">
      <c r="E95" s="55"/>
      <c r="G95" s="55"/>
      <c r="I95" s="56"/>
      <c r="K95" s="57"/>
      <c r="M95" s="56"/>
    </row>
    <row r="96" spans="5:13" customFormat="1" x14ac:dyDescent="0.55000000000000004">
      <c r="E96" s="55"/>
      <c r="G96" s="55"/>
      <c r="I96" s="56"/>
      <c r="K96" s="57"/>
      <c r="M96" s="56"/>
    </row>
    <row r="97" spans="5:13" customFormat="1" x14ac:dyDescent="0.55000000000000004">
      <c r="E97" s="55"/>
      <c r="G97" s="55"/>
      <c r="I97" s="56"/>
      <c r="K97" s="57"/>
      <c r="M97" s="56"/>
    </row>
    <row r="98" spans="5:13" customFormat="1" x14ac:dyDescent="0.55000000000000004">
      <c r="E98" s="55"/>
      <c r="G98" s="55"/>
      <c r="I98" s="56"/>
      <c r="K98" s="57"/>
      <c r="M98" s="56"/>
    </row>
    <row r="99" spans="5:13" customFormat="1" x14ac:dyDescent="0.55000000000000004">
      <c r="E99" s="55"/>
      <c r="G99" s="55"/>
      <c r="I99" s="56"/>
      <c r="K99" s="57"/>
      <c r="M99" s="56"/>
    </row>
    <row r="100" spans="5:13" customFormat="1" x14ac:dyDescent="0.55000000000000004">
      <c r="E100" s="55"/>
      <c r="G100" s="55"/>
      <c r="I100" s="56"/>
      <c r="K100" s="57"/>
      <c r="M100" s="56"/>
    </row>
    <row r="101" spans="5:13" customFormat="1" x14ac:dyDescent="0.55000000000000004">
      <c r="E101" s="55"/>
      <c r="G101" s="55"/>
      <c r="I101" s="56"/>
      <c r="K101" s="57"/>
      <c r="M101" s="56"/>
    </row>
    <row r="102" spans="5:13" customFormat="1" x14ac:dyDescent="0.55000000000000004">
      <c r="E102" s="55"/>
      <c r="G102" s="55"/>
      <c r="I102" s="56"/>
      <c r="K102" s="57"/>
      <c r="M102" s="56"/>
    </row>
    <row r="103" spans="5:13" customFormat="1" x14ac:dyDescent="0.55000000000000004">
      <c r="E103" s="55"/>
      <c r="G103" s="55"/>
      <c r="I103" s="56"/>
      <c r="K103" s="57"/>
      <c r="M103" s="56"/>
    </row>
    <row r="104" spans="5:13" customFormat="1" x14ac:dyDescent="0.55000000000000004">
      <c r="E104" s="55"/>
      <c r="G104" s="55"/>
      <c r="I104" s="56"/>
      <c r="K104" s="57"/>
      <c r="M104" s="56"/>
    </row>
    <row r="105" spans="5:13" customFormat="1" x14ac:dyDescent="0.55000000000000004">
      <c r="E105" s="55"/>
      <c r="G105" s="55"/>
      <c r="I105" s="56"/>
      <c r="K105" s="57"/>
      <c r="M105" s="56"/>
    </row>
    <row r="106" spans="5:13" customFormat="1" x14ac:dyDescent="0.55000000000000004">
      <c r="E106" s="55"/>
      <c r="G106" s="55"/>
      <c r="I106" s="56"/>
      <c r="K106" s="57"/>
      <c r="M106" s="56"/>
    </row>
    <row r="107" spans="5:13" customFormat="1" x14ac:dyDescent="0.55000000000000004">
      <c r="E107" s="55"/>
      <c r="G107" s="55"/>
      <c r="I107" s="56"/>
      <c r="K107" s="57"/>
      <c r="M107" s="56"/>
    </row>
    <row r="108" spans="5:13" customFormat="1" x14ac:dyDescent="0.55000000000000004">
      <c r="E108" s="55"/>
      <c r="G108" s="55"/>
      <c r="I108" s="56"/>
      <c r="K108" s="57"/>
      <c r="M108" s="56"/>
    </row>
    <row r="109" spans="5:13" customFormat="1" x14ac:dyDescent="0.55000000000000004">
      <c r="E109" s="55"/>
      <c r="G109" s="55"/>
      <c r="I109" s="56"/>
      <c r="K109" s="57"/>
      <c r="M109" s="56"/>
    </row>
    <row r="110" spans="5:13" customFormat="1" x14ac:dyDescent="0.55000000000000004">
      <c r="E110" s="55"/>
      <c r="G110" s="55"/>
      <c r="I110" s="56"/>
      <c r="K110" s="57"/>
      <c r="M110" s="56"/>
    </row>
    <row r="111" spans="5:13" customFormat="1" x14ac:dyDescent="0.55000000000000004">
      <c r="E111" s="55"/>
      <c r="G111" s="55"/>
      <c r="I111" s="56"/>
      <c r="K111" s="57"/>
      <c r="M111" s="56"/>
    </row>
    <row r="112" spans="5:13" customFormat="1" x14ac:dyDescent="0.55000000000000004">
      <c r="E112" s="55"/>
      <c r="G112" s="55"/>
      <c r="I112" s="56"/>
      <c r="K112" s="57"/>
      <c r="M112" s="56"/>
    </row>
    <row r="113" spans="5:13" customFormat="1" x14ac:dyDescent="0.55000000000000004">
      <c r="E113" s="55"/>
      <c r="G113" s="55"/>
      <c r="I113" s="56"/>
      <c r="K113" s="57"/>
      <c r="M113" s="56"/>
    </row>
    <row r="114" spans="5:13" customFormat="1" x14ac:dyDescent="0.55000000000000004">
      <c r="E114" s="55"/>
      <c r="G114" s="55"/>
      <c r="I114" s="56"/>
      <c r="K114" s="57"/>
      <c r="M114" s="56"/>
    </row>
    <row r="115" spans="5:13" customFormat="1" x14ac:dyDescent="0.55000000000000004">
      <c r="E115" s="55"/>
      <c r="G115" s="55"/>
      <c r="I115" s="56"/>
      <c r="K115" s="57"/>
      <c r="M115" s="56"/>
    </row>
    <row r="116" spans="5:13" customFormat="1" x14ac:dyDescent="0.55000000000000004">
      <c r="E116" s="55"/>
      <c r="G116" s="55"/>
      <c r="I116" s="56"/>
      <c r="K116" s="57"/>
      <c r="M116" s="56"/>
    </row>
    <row r="117" spans="5:13" customFormat="1" x14ac:dyDescent="0.55000000000000004">
      <c r="E117" s="55"/>
      <c r="G117" s="55"/>
      <c r="I117" s="56"/>
      <c r="K117" s="57"/>
      <c r="M117" s="56"/>
    </row>
    <row r="118" spans="5:13" customFormat="1" x14ac:dyDescent="0.55000000000000004">
      <c r="E118" s="55"/>
      <c r="G118" s="55"/>
      <c r="I118" s="56"/>
      <c r="K118" s="57"/>
      <c r="M118" s="56"/>
    </row>
    <row r="119" spans="5:13" customFormat="1" x14ac:dyDescent="0.55000000000000004">
      <c r="E119" s="55"/>
      <c r="G119" s="55"/>
      <c r="I119" s="56"/>
      <c r="K119" s="57"/>
      <c r="M119" s="56"/>
    </row>
    <row r="120" spans="5:13" customFormat="1" x14ac:dyDescent="0.55000000000000004">
      <c r="E120" s="55"/>
      <c r="G120" s="55"/>
      <c r="I120" s="56"/>
      <c r="K120" s="57"/>
      <c r="M120" s="56"/>
    </row>
    <row r="121" spans="5:13" customFormat="1" x14ac:dyDescent="0.55000000000000004">
      <c r="E121" s="55"/>
      <c r="G121" s="55"/>
      <c r="I121" s="56"/>
      <c r="K121" s="57"/>
      <c r="M121" s="56"/>
    </row>
    <row r="122" spans="5:13" customFormat="1" x14ac:dyDescent="0.55000000000000004">
      <c r="E122" s="55"/>
      <c r="G122" s="55"/>
      <c r="I122" s="56"/>
      <c r="K122" s="57"/>
      <c r="M122" s="56"/>
    </row>
    <row r="123" spans="5:13" customFormat="1" x14ac:dyDescent="0.55000000000000004">
      <c r="E123" s="55"/>
      <c r="G123" s="55"/>
      <c r="I123" s="56"/>
      <c r="K123" s="57"/>
      <c r="M123" s="56"/>
    </row>
    <row r="124" spans="5:13" customFormat="1" x14ac:dyDescent="0.55000000000000004">
      <c r="E124" s="55"/>
      <c r="G124" s="55"/>
      <c r="I124" s="56"/>
      <c r="K124" s="57"/>
      <c r="M124" s="56"/>
    </row>
    <row r="125" spans="5:13" customFormat="1" x14ac:dyDescent="0.55000000000000004">
      <c r="E125" s="55"/>
      <c r="G125" s="55"/>
      <c r="I125" s="56"/>
      <c r="K125" s="57"/>
      <c r="M125" s="56"/>
    </row>
    <row r="126" spans="5:13" customFormat="1" x14ac:dyDescent="0.55000000000000004">
      <c r="E126" s="55"/>
      <c r="G126" s="55"/>
      <c r="I126" s="56"/>
      <c r="K126" s="57"/>
      <c r="M126" s="56"/>
    </row>
    <row r="127" spans="5:13" customFormat="1" x14ac:dyDescent="0.55000000000000004">
      <c r="E127" s="55"/>
      <c r="G127" s="55"/>
      <c r="I127" s="56"/>
      <c r="K127" s="57"/>
      <c r="M127" s="56"/>
    </row>
    <row r="128" spans="5:13" customFormat="1" x14ac:dyDescent="0.55000000000000004">
      <c r="E128" s="55"/>
      <c r="G128" s="55"/>
      <c r="I128" s="56"/>
      <c r="K128" s="57"/>
      <c r="M128" s="56"/>
    </row>
    <row r="129" spans="5:13" customFormat="1" x14ac:dyDescent="0.55000000000000004">
      <c r="E129" s="55"/>
      <c r="G129" s="55"/>
      <c r="I129" s="56"/>
      <c r="K129" s="57"/>
      <c r="M129" s="56"/>
    </row>
    <row r="130" spans="5:13" customFormat="1" x14ac:dyDescent="0.55000000000000004">
      <c r="E130" s="55"/>
      <c r="G130" s="55"/>
      <c r="I130" s="56"/>
      <c r="K130" s="57"/>
      <c r="M130" s="56"/>
    </row>
    <row r="131" spans="5:13" customFormat="1" x14ac:dyDescent="0.55000000000000004">
      <c r="E131" s="55"/>
      <c r="G131" s="55"/>
      <c r="I131" s="56"/>
      <c r="K131" s="57"/>
      <c r="M131" s="56"/>
    </row>
    <row r="132" spans="5:13" customFormat="1" x14ac:dyDescent="0.55000000000000004">
      <c r="E132" s="55"/>
      <c r="G132" s="55"/>
      <c r="I132" s="56"/>
      <c r="K132" s="57"/>
      <c r="M132" s="56"/>
    </row>
    <row r="133" spans="5:13" customFormat="1" x14ac:dyDescent="0.55000000000000004">
      <c r="E133" s="55"/>
      <c r="G133" s="55"/>
      <c r="I133" s="56"/>
      <c r="K133" s="57"/>
      <c r="M133" s="56"/>
    </row>
    <row r="134" spans="5:13" customFormat="1" x14ac:dyDescent="0.55000000000000004">
      <c r="E134" s="55"/>
      <c r="G134" s="55"/>
      <c r="I134" s="56"/>
      <c r="K134" s="57"/>
      <c r="M134" s="56"/>
    </row>
    <row r="135" spans="5:13" customFormat="1" x14ac:dyDescent="0.55000000000000004">
      <c r="E135" s="55"/>
      <c r="G135" s="55"/>
      <c r="I135" s="56"/>
      <c r="K135" s="57"/>
      <c r="M135" s="56"/>
    </row>
    <row r="136" spans="5:13" customFormat="1" x14ac:dyDescent="0.55000000000000004">
      <c r="E136" s="55"/>
      <c r="G136" s="55"/>
      <c r="I136" s="56"/>
      <c r="K136" s="57"/>
      <c r="M136" s="56"/>
    </row>
    <row r="137" spans="5:13" customFormat="1" x14ac:dyDescent="0.55000000000000004">
      <c r="E137" s="55"/>
      <c r="G137" s="55"/>
      <c r="I137" s="56"/>
      <c r="K137" s="57"/>
      <c r="M137" s="56"/>
    </row>
    <row r="138" spans="5:13" customFormat="1" x14ac:dyDescent="0.55000000000000004">
      <c r="E138" s="55"/>
      <c r="G138" s="55"/>
      <c r="I138" s="56"/>
      <c r="K138" s="57"/>
      <c r="M138" s="56"/>
    </row>
    <row r="139" spans="5:13" customFormat="1" x14ac:dyDescent="0.55000000000000004">
      <c r="E139" s="55"/>
      <c r="G139" s="55"/>
      <c r="I139" s="56"/>
      <c r="K139" s="57"/>
      <c r="M139" s="56"/>
    </row>
    <row r="140" spans="5:13" customFormat="1" x14ac:dyDescent="0.55000000000000004">
      <c r="E140" s="55"/>
      <c r="G140" s="55"/>
      <c r="I140" s="56"/>
      <c r="K140" s="57"/>
      <c r="M140" s="56"/>
    </row>
    <row r="141" spans="5:13" customFormat="1" x14ac:dyDescent="0.55000000000000004">
      <c r="E141" s="55"/>
      <c r="G141" s="55"/>
      <c r="I141" s="56"/>
      <c r="K141" s="57"/>
      <c r="M141" s="56"/>
    </row>
    <row r="142" spans="5:13" customFormat="1" x14ac:dyDescent="0.55000000000000004">
      <c r="E142" s="55"/>
      <c r="G142" s="55"/>
      <c r="I142" s="56"/>
      <c r="K142" s="57"/>
      <c r="M142" s="56"/>
    </row>
    <row r="143" spans="5:13" customFormat="1" x14ac:dyDescent="0.55000000000000004">
      <c r="E143" s="55"/>
      <c r="G143" s="55"/>
      <c r="I143" s="56"/>
      <c r="K143" s="57"/>
      <c r="M143" s="56"/>
    </row>
    <row r="144" spans="5:13" customFormat="1" x14ac:dyDescent="0.55000000000000004">
      <c r="E144" s="55"/>
      <c r="G144" s="55"/>
      <c r="I144" s="56"/>
      <c r="K144" s="57"/>
      <c r="M144" s="56"/>
    </row>
    <row r="145" spans="5:13" customFormat="1" x14ac:dyDescent="0.55000000000000004">
      <c r="E145" s="55"/>
      <c r="G145" s="55"/>
      <c r="I145" s="56"/>
      <c r="K145" s="57"/>
      <c r="M145" s="56"/>
    </row>
    <row r="146" spans="5:13" customFormat="1" x14ac:dyDescent="0.55000000000000004">
      <c r="E146" s="55"/>
      <c r="G146" s="55"/>
      <c r="I146" s="56"/>
      <c r="K146" s="57"/>
      <c r="M146" s="56"/>
    </row>
    <row r="147" spans="5:13" customFormat="1" x14ac:dyDescent="0.55000000000000004">
      <c r="E147" s="55"/>
      <c r="G147" s="55"/>
      <c r="I147" s="56"/>
      <c r="K147" s="57"/>
      <c r="M147" s="56"/>
    </row>
    <row r="148" spans="5:13" customFormat="1" x14ac:dyDescent="0.55000000000000004">
      <c r="E148" s="55"/>
      <c r="G148" s="55"/>
      <c r="I148" s="56"/>
      <c r="K148" s="57"/>
      <c r="M148" s="56"/>
    </row>
    <row r="149" spans="5:13" customFormat="1" x14ac:dyDescent="0.55000000000000004">
      <c r="E149" s="55"/>
      <c r="G149" s="55"/>
      <c r="I149" s="56"/>
      <c r="K149" s="57"/>
      <c r="M149" s="56"/>
    </row>
    <row r="150" spans="5:13" customFormat="1" x14ac:dyDescent="0.55000000000000004">
      <c r="E150" s="55"/>
      <c r="G150" s="55"/>
      <c r="I150" s="56"/>
      <c r="K150" s="57"/>
      <c r="M150" s="56"/>
    </row>
    <row r="151" spans="5:13" customFormat="1" x14ac:dyDescent="0.55000000000000004">
      <c r="E151" s="55"/>
      <c r="G151" s="55"/>
      <c r="I151" s="56"/>
      <c r="K151" s="57"/>
      <c r="M151" s="56"/>
    </row>
    <row r="152" spans="5:13" customFormat="1" x14ac:dyDescent="0.55000000000000004">
      <c r="E152" s="55"/>
      <c r="G152" s="55"/>
      <c r="I152" s="56"/>
      <c r="K152" s="57"/>
      <c r="M152" s="56"/>
    </row>
    <row r="153" spans="5:13" customFormat="1" x14ac:dyDescent="0.55000000000000004">
      <c r="E153" s="55"/>
      <c r="G153" s="55"/>
      <c r="I153" s="56"/>
      <c r="K153" s="57"/>
      <c r="M153" s="56"/>
    </row>
    <row r="154" spans="5:13" customFormat="1" x14ac:dyDescent="0.55000000000000004">
      <c r="E154" s="55"/>
      <c r="G154" s="55"/>
      <c r="I154" s="56"/>
      <c r="K154" s="57"/>
      <c r="M154" s="56"/>
    </row>
    <row r="155" spans="5:13" customFormat="1" x14ac:dyDescent="0.55000000000000004">
      <c r="E155" s="55"/>
      <c r="G155" s="55"/>
      <c r="I155" s="56"/>
      <c r="K155" s="57"/>
      <c r="M155" s="56"/>
    </row>
    <row r="156" spans="5:13" customFormat="1" x14ac:dyDescent="0.55000000000000004">
      <c r="E156" s="55"/>
      <c r="G156" s="55"/>
      <c r="I156" s="56"/>
      <c r="K156" s="57"/>
      <c r="M156" s="56"/>
    </row>
    <row r="157" spans="5:13" customFormat="1" x14ac:dyDescent="0.55000000000000004">
      <c r="E157" s="55"/>
      <c r="G157" s="55"/>
      <c r="I157" s="56"/>
      <c r="K157" s="57"/>
      <c r="M157" s="56"/>
    </row>
    <row r="158" spans="5:13" customFormat="1" x14ac:dyDescent="0.55000000000000004">
      <c r="E158" s="55"/>
      <c r="G158" s="55"/>
      <c r="I158" s="56"/>
      <c r="K158" s="57"/>
      <c r="M158" s="56"/>
    </row>
    <row r="159" spans="5:13" customFormat="1" x14ac:dyDescent="0.55000000000000004">
      <c r="E159" s="55"/>
      <c r="G159" s="55"/>
      <c r="I159" s="56"/>
      <c r="K159" s="57"/>
      <c r="M159" s="56"/>
    </row>
    <row r="160" spans="5:13" customFormat="1" x14ac:dyDescent="0.55000000000000004">
      <c r="E160" s="55"/>
      <c r="G160" s="55"/>
      <c r="I160" s="56"/>
      <c r="K160" s="57"/>
      <c r="M160" s="56"/>
    </row>
    <row r="161" spans="5:13" customFormat="1" x14ac:dyDescent="0.55000000000000004">
      <c r="E161" s="55"/>
      <c r="G161" s="55"/>
      <c r="I161" s="56"/>
      <c r="K161" s="57"/>
      <c r="M161" s="56"/>
    </row>
    <row r="162" spans="5:13" customFormat="1" x14ac:dyDescent="0.55000000000000004">
      <c r="E162" s="55"/>
      <c r="G162" s="55"/>
      <c r="I162" s="56"/>
      <c r="K162" s="57"/>
      <c r="M162" s="56"/>
    </row>
    <row r="163" spans="5:13" customFormat="1" x14ac:dyDescent="0.55000000000000004">
      <c r="E163" s="55"/>
      <c r="G163" s="55"/>
      <c r="I163" s="56"/>
      <c r="K163" s="57"/>
      <c r="M163" s="56"/>
    </row>
    <row r="164" spans="5:13" customFormat="1" x14ac:dyDescent="0.55000000000000004">
      <c r="E164" s="55"/>
      <c r="G164" s="55"/>
      <c r="I164" s="56"/>
      <c r="K164" s="57"/>
      <c r="M164" s="56"/>
    </row>
    <row r="165" spans="5:13" customFormat="1" x14ac:dyDescent="0.55000000000000004">
      <c r="E165" s="55"/>
      <c r="G165" s="55"/>
      <c r="I165" s="56"/>
      <c r="K165" s="57"/>
      <c r="M165" s="56"/>
    </row>
    <row r="166" spans="5:13" customFormat="1" x14ac:dyDescent="0.55000000000000004">
      <c r="E166" s="55"/>
      <c r="G166" s="55"/>
      <c r="I166" s="56"/>
      <c r="K166" s="57"/>
      <c r="M166" s="56"/>
    </row>
    <row r="167" spans="5:13" customFormat="1" x14ac:dyDescent="0.55000000000000004">
      <c r="E167" s="55"/>
      <c r="G167" s="55"/>
      <c r="I167" s="56"/>
      <c r="K167" s="57"/>
      <c r="M167" s="56"/>
    </row>
    <row r="168" spans="5:13" customFormat="1" x14ac:dyDescent="0.55000000000000004">
      <c r="E168" s="55"/>
      <c r="G168" s="55"/>
      <c r="I168" s="56"/>
      <c r="K168" s="57"/>
      <c r="M168" s="56"/>
    </row>
    <row r="169" spans="5:13" customFormat="1" x14ac:dyDescent="0.55000000000000004">
      <c r="E169" s="55"/>
      <c r="G169" s="55"/>
      <c r="I169" s="56"/>
      <c r="K169" s="57"/>
      <c r="M169" s="56"/>
    </row>
    <row r="170" spans="5:13" customFormat="1" x14ac:dyDescent="0.55000000000000004">
      <c r="E170" s="55"/>
      <c r="G170" s="55"/>
      <c r="I170" s="56"/>
      <c r="K170" s="57"/>
      <c r="M170" s="56"/>
    </row>
    <row r="171" spans="5:13" customFormat="1" x14ac:dyDescent="0.55000000000000004">
      <c r="E171" s="55"/>
      <c r="G171" s="55"/>
      <c r="I171" s="56"/>
      <c r="K171" s="57"/>
      <c r="M171" s="56"/>
    </row>
    <row r="172" spans="5:13" customFormat="1" x14ac:dyDescent="0.55000000000000004">
      <c r="E172" s="55"/>
      <c r="G172" s="55"/>
      <c r="I172" s="56"/>
      <c r="K172" s="57"/>
      <c r="M172" s="56"/>
    </row>
    <row r="173" spans="5:13" customFormat="1" x14ac:dyDescent="0.55000000000000004">
      <c r="E173" s="55"/>
      <c r="G173" s="55"/>
      <c r="I173" s="56"/>
      <c r="K173" s="57"/>
      <c r="M173" s="56"/>
    </row>
    <row r="174" spans="5:13" customFormat="1" x14ac:dyDescent="0.55000000000000004">
      <c r="E174" s="55"/>
      <c r="G174" s="55"/>
      <c r="I174" s="56"/>
      <c r="K174" s="57"/>
      <c r="M174" s="56"/>
    </row>
    <row r="175" spans="5:13" customFormat="1" x14ac:dyDescent="0.55000000000000004">
      <c r="E175" s="55"/>
      <c r="G175" s="55"/>
      <c r="I175" s="56"/>
      <c r="K175" s="57"/>
      <c r="M175" s="56"/>
    </row>
    <row r="176" spans="5:13" customFormat="1" x14ac:dyDescent="0.55000000000000004">
      <c r="E176" s="55"/>
      <c r="G176" s="55"/>
      <c r="I176" s="56"/>
      <c r="K176" s="57"/>
      <c r="M176" s="56"/>
    </row>
    <row r="177" spans="5:13" customFormat="1" x14ac:dyDescent="0.55000000000000004">
      <c r="E177" s="55"/>
      <c r="G177" s="55"/>
      <c r="I177" s="56"/>
      <c r="K177" s="57"/>
      <c r="M177" s="56"/>
    </row>
    <row r="178" spans="5:13" customFormat="1" x14ac:dyDescent="0.55000000000000004">
      <c r="E178" s="55"/>
      <c r="G178" s="55"/>
      <c r="I178" s="56"/>
      <c r="K178" s="57"/>
      <c r="M178" s="56"/>
    </row>
    <row r="179" spans="5:13" customFormat="1" x14ac:dyDescent="0.55000000000000004">
      <c r="E179" s="55"/>
      <c r="G179" s="55"/>
      <c r="I179" s="56"/>
      <c r="K179" s="57"/>
      <c r="M179" s="56"/>
    </row>
    <row r="180" spans="5:13" customFormat="1" x14ac:dyDescent="0.55000000000000004">
      <c r="E180" s="55"/>
      <c r="G180" s="55"/>
      <c r="I180" s="56"/>
      <c r="K180" s="57"/>
      <c r="M180" s="56"/>
    </row>
    <row r="181" spans="5:13" customFormat="1" x14ac:dyDescent="0.55000000000000004">
      <c r="E181" s="55"/>
      <c r="G181" s="55"/>
      <c r="I181" s="56"/>
      <c r="K181" s="57"/>
      <c r="M181" s="56"/>
    </row>
    <row r="182" spans="5:13" customFormat="1" x14ac:dyDescent="0.55000000000000004">
      <c r="E182" s="55"/>
      <c r="G182" s="55"/>
      <c r="I182" s="56"/>
      <c r="K182" s="57"/>
      <c r="M182" s="56"/>
    </row>
    <row r="183" spans="5:13" customFormat="1" x14ac:dyDescent="0.55000000000000004">
      <c r="E183" s="55"/>
      <c r="G183" s="55"/>
      <c r="I183" s="56"/>
      <c r="K183" s="57"/>
      <c r="M183" s="56"/>
    </row>
    <row r="184" spans="5:13" customFormat="1" x14ac:dyDescent="0.55000000000000004">
      <c r="E184" s="55"/>
      <c r="G184" s="55"/>
      <c r="I184" s="56"/>
      <c r="K184" s="57"/>
      <c r="M184" s="56"/>
    </row>
    <row r="185" spans="5:13" customFormat="1" x14ac:dyDescent="0.55000000000000004">
      <c r="E185" s="55"/>
      <c r="G185" s="55"/>
      <c r="I185" s="56"/>
      <c r="K185" s="57"/>
      <c r="M185" s="56"/>
    </row>
    <row r="186" spans="5:13" customFormat="1" x14ac:dyDescent="0.55000000000000004">
      <c r="E186" s="55"/>
      <c r="G186" s="55"/>
      <c r="I186" s="56"/>
      <c r="K186" s="57"/>
      <c r="M186" s="56"/>
    </row>
    <row r="187" spans="5:13" customFormat="1" x14ac:dyDescent="0.55000000000000004">
      <c r="E187" s="55"/>
      <c r="G187" s="55"/>
      <c r="I187" s="56"/>
      <c r="K187" s="57"/>
      <c r="M187" s="56"/>
    </row>
    <row r="188" spans="5:13" customFormat="1" x14ac:dyDescent="0.55000000000000004">
      <c r="E188" s="55"/>
      <c r="G188" s="55"/>
      <c r="I188" s="56"/>
      <c r="K188" s="57"/>
      <c r="M188" s="56"/>
    </row>
    <row r="189" spans="5:13" customFormat="1" x14ac:dyDescent="0.55000000000000004">
      <c r="E189" s="55"/>
      <c r="G189" s="55"/>
      <c r="I189" s="56"/>
      <c r="K189" s="57"/>
      <c r="M189" s="56"/>
    </row>
    <row r="190" spans="5:13" customFormat="1" x14ac:dyDescent="0.55000000000000004">
      <c r="E190" s="55"/>
      <c r="G190" s="55"/>
      <c r="I190" s="56"/>
      <c r="K190" s="57"/>
      <c r="M190" s="56"/>
    </row>
    <row r="191" spans="5:13" customFormat="1" x14ac:dyDescent="0.55000000000000004">
      <c r="E191" s="55"/>
      <c r="G191" s="55"/>
      <c r="I191" s="56"/>
      <c r="K191" s="57"/>
      <c r="M191" s="56"/>
    </row>
    <row r="192" spans="5:13" customFormat="1" x14ac:dyDescent="0.55000000000000004">
      <c r="E192" s="55"/>
      <c r="G192" s="55"/>
      <c r="I192" s="56"/>
      <c r="K192" s="57"/>
      <c r="M192" s="56"/>
    </row>
    <row r="193" spans="5:13" customFormat="1" x14ac:dyDescent="0.55000000000000004">
      <c r="E193" s="55"/>
      <c r="G193" s="55"/>
      <c r="I193" s="56"/>
      <c r="K193" s="57"/>
      <c r="M193" s="56"/>
    </row>
    <row r="194" spans="5:13" customFormat="1" x14ac:dyDescent="0.55000000000000004">
      <c r="E194" s="55"/>
      <c r="G194" s="55"/>
      <c r="I194" s="56"/>
      <c r="K194" s="57"/>
      <c r="M194" s="56"/>
    </row>
    <row r="195" spans="5:13" customFormat="1" x14ac:dyDescent="0.55000000000000004">
      <c r="E195" s="55"/>
      <c r="G195" s="55"/>
      <c r="I195" s="56"/>
      <c r="K195" s="57"/>
      <c r="M195" s="56"/>
    </row>
    <row r="196" spans="5:13" customFormat="1" x14ac:dyDescent="0.55000000000000004">
      <c r="E196" s="55"/>
      <c r="G196" s="55"/>
      <c r="I196" s="56"/>
      <c r="K196" s="57"/>
      <c r="M196" s="56"/>
    </row>
    <row r="197" spans="5:13" customFormat="1" x14ac:dyDescent="0.55000000000000004">
      <c r="E197" s="55"/>
      <c r="G197" s="55"/>
      <c r="I197" s="56"/>
      <c r="K197" s="57"/>
      <c r="M197" s="56"/>
    </row>
    <row r="198" spans="5:13" customFormat="1" x14ac:dyDescent="0.55000000000000004">
      <c r="E198" s="55"/>
      <c r="G198" s="55"/>
      <c r="I198" s="56"/>
      <c r="K198" s="57"/>
      <c r="M198" s="56"/>
    </row>
    <row r="199" spans="5:13" customFormat="1" x14ac:dyDescent="0.55000000000000004">
      <c r="E199" s="55"/>
      <c r="G199" s="55"/>
      <c r="I199" s="56"/>
      <c r="K199" s="57"/>
      <c r="M199" s="56"/>
    </row>
    <row r="200" spans="5:13" customFormat="1" x14ac:dyDescent="0.55000000000000004">
      <c r="E200" s="55"/>
      <c r="G200" s="55"/>
      <c r="I200" s="56"/>
      <c r="K200" s="57"/>
      <c r="M200" s="56"/>
    </row>
    <row r="201" spans="5:13" customFormat="1" x14ac:dyDescent="0.55000000000000004">
      <c r="E201" s="55"/>
      <c r="G201" s="55"/>
      <c r="I201" s="56"/>
      <c r="K201" s="57"/>
      <c r="M201" s="56"/>
    </row>
    <row r="202" spans="5:13" customFormat="1" x14ac:dyDescent="0.55000000000000004">
      <c r="E202" s="55"/>
      <c r="G202" s="55"/>
      <c r="I202" s="56"/>
      <c r="K202" s="57"/>
      <c r="M202" s="56"/>
    </row>
    <row r="203" spans="5:13" customFormat="1" x14ac:dyDescent="0.55000000000000004">
      <c r="E203" s="55"/>
      <c r="G203" s="55"/>
      <c r="I203" s="56"/>
      <c r="K203" s="57"/>
      <c r="M203" s="56"/>
    </row>
    <row r="204" spans="5:13" customFormat="1" x14ac:dyDescent="0.55000000000000004">
      <c r="E204" s="55"/>
      <c r="G204" s="55"/>
      <c r="I204" s="56"/>
      <c r="K204" s="57"/>
      <c r="M204" s="56"/>
    </row>
    <row r="205" spans="5:13" customFormat="1" x14ac:dyDescent="0.55000000000000004">
      <c r="E205" s="55"/>
      <c r="G205" s="55"/>
      <c r="I205" s="56"/>
      <c r="K205" s="57"/>
      <c r="M205" s="56"/>
    </row>
    <row r="206" spans="5:13" customFormat="1" x14ac:dyDescent="0.55000000000000004">
      <c r="E206" s="55"/>
      <c r="G206" s="55"/>
      <c r="I206" s="56"/>
      <c r="K206" s="57"/>
      <c r="M206" s="56"/>
    </row>
    <row r="207" spans="5:13" customFormat="1" x14ac:dyDescent="0.55000000000000004">
      <c r="E207" s="55"/>
      <c r="G207" s="55"/>
      <c r="I207" s="56"/>
      <c r="K207" s="57"/>
      <c r="M207" s="56"/>
    </row>
    <row r="208" spans="5:13" customFormat="1" x14ac:dyDescent="0.55000000000000004">
      <c r="E208" s="55"/>
      <c r="G208" s="55"/>
      <c r="I208" s="56"/>
      <c r="K208" s="57"/>
      <c r="M208" s="56"/>
    </row>
    <row r="209" spans="5:13" customFormat="1" x14ac:dyDescent="0.55000000000000004">
      <c r="E209" s="55"/>
      <c r="G209" s="55"/>
      <c r="I209" s="56"/>
      <c r="K209" s="57"/>
      <c r="M209" s="56"/>
    </row>
    <row r="210" spans="5:13" customFormat="1" x14ac:dyDescent="0.55000000000000004">
      <c r="E210" s="55"/>
      <c r="G210" s="55"/>
      <c r="I210" s="56"/>
      <c r="K210" s="57"/>
      <c r="M210" s="56"/>
    </row>
    <row r="211" spans="5:13" customFormat="1" x14ac:dyDescent="0.55000000000000004">
      <c r="E211" s="55"/>
      <c r="G211" s="55"/>
      <c r="I211" s="56"/>
      <c r="K211" s="57"/>
      <c r="M211" s="56"/>
    </row>
    <row r="212" spans="5:13" customFormat="1" x14ac:dyDescent="0.55000000000000004">
      <c r="E212" s="55"/>
      <c r="G212" s="55"/>
      <c r="I212" s="56"/>
      <c r="K212" s="57"/>
      <c r="M212" s="56"/>
    </row>
    <row r="213" spans="5:13" customFormat="1" x14ac:dyDescent="0.55000000000000004">
      <c r="E213" s="55"/>
      <c r="G213" s="55"/>
      <c r="I213" s="56"/>
      <c r="K213" s="57"/>
      <c r="M213" s="56"/>
    </row>
    <row r="214" spans="5:13" customFormat="1" x14ac:dyDescent="0.55000000000000004">
      <c r="E214" s="55"/>
      <c r="G214" s="55"/>
      <c r="I214" s="56"/>
      <c r="K214" s="57"/>
      <c r="M214" s="56"/>
    </row>
    <row r="215" spans="5:13" customFormat="1" x14ac:dyDescent="0.55000000000000004">
      <c r="E215" s="55"/>
      <c r="G215" s="55"/>
      <c r="I215" s="56"/>
      <c r="K215" s="57"/>
      <c r="M215" s="56"/>
    </row>
    <row r="216" spans="5:13" customFormat="1" x14ac:dyDescent="0.55000000000000004">
      <c r="E216" s="55"/>
      <c r="G216" s="55"/>
      <c r="I216" s="56"/>
      <c r="K216" s="57"/>
      <c r="M216" s="56"/>
    </row>
    <row r="217" spans="5:13" customFormat="1" x14ac:dyDescent="0.55000000000000004">
      <c r="E217" s="55"/>
      <c r="G217" s="55"/>
      <c r="I217" s="56"/>
      <c r="K217" s="57"/>
      <c r="M217" s="56"/>
    </row>
    <row r="218" spans="5:13" customFormat="1" x14ac:dyDescent="0.55000000000000004">
      <c r="E218" s="55"/>
      <c r="G218" s="55"/>
      <c r="I218" s="56"/>
      <c r="K218" s="57"/>
      <c r="M218" s="56"/>
    </row>
    <row r="219" spans="5:13" customFormat="1" x14ac:dyDescent="0.55000000000000004">
      <c r="E219" s="55"/>
      <c r="G219" s="55"/>
      <c r="I219" s="56"/>
      <c r="K219" s="57"/>
      <c r="M219" s="56"/>
    </row>
    <row r="220" spans="5:13" customFormat="1" x14ac:dyDescent="0.55000000000000004">
      <c r="E220" s="55"/>
      <c r="G220" s="55"/>
      <c r="I220" s="56"/>
      <c r="K220" s="57"/>
      <c r="M220" s="56"/>
    </row>
    <row r="221" spans="5:13" customFormat="1" x14ac:dyDescent="0.55000000000000004">
      <c r="E221" s="55"/>
      <c r="G221" s="55"/>
      <c r="I221" s="56"/>
      <c r="K221" s="57"/>
      <c r="M221" s="56"/>
    </row>
    <row r="222" spans="5:13" customFormat="1" x14ac:dyDescent="0.55000000000000004">
      <c r="E222" s="55"/>
      <c r="G222" s="55"/>
      <c r="I222" s="56"/>
      <c r="K222" s="57"/>
      <c r="M222" s="56"/>
    </row>
    <row r="223" spans="5:13" customFormat="1" x14ac:dyDescent="0.55000000000000004">
      <c r="E223" s="55"/>
      <c r="G223" s="55"/>
      <c r="I223" s="56"/>
      <c r="K223" s="57"/>
      <c r="M223" s="56"/>
    </row>
    <row r="224" spans="5:13" customFormat="1" x14ac:dyDescent="0.55000000000000004">
      <c r="E224" s="55"/>
      <c r="G224" s="55"/>
      <c r="I224" s="56"/>
      <c r="K224" s="57"/>
      <c r="M224" s="56"/>
    </row>
    <row r="225" spans="5:13" customFormat="1" x14ac:dyDescent="0.55000000000000004">
      <c r="E225" s="55"/>
      <c r="G225" s="55"/>
      <c r="I225" s="56"/>
      <c r="K225" s="57"/>
      <c r="M225" s="56"/>
    </row>
    <row r="226" spans="5:13" customFormat="1" x14ac:dyDescent="0.55000000000000004">
      <c r="E226" s="55"/>
      <c r="G226" s="55"/>
      <c r="I226" s="56"/>
      <c r="K226" s="57"/>
      <c r="M226" s="56"/>
    </row>
    <row r="227" spans="5:13" customFormat="1" x14ac:dyDescent="0.55000000000000004">
      <c r="E227" s="55"/>
      <c r="G227" s="55"/>
      <c r="I227" s="56"/>
      <c r="K227" s="57"/>
      <c r="M227" s="56"/>
    </row>
    <row r="228" spans="5:13" customFormat="1" x14ac:dyDescent="0.55000000000000004">
      <c r="E228" s="55"/>
      <c r="G228" s="55"/>
      <c r="I228" s="56"/>
      <c r="K228" s="57"/>
      <c r="M228" s="56"/>
    </row>
    <row r="229" spans="5:13" customFormat="1" x14ac:dyDescent="0.55000000000000004">
      <c r="E229" s="55"/>
      <c r="G229" s="55"/>
      <c r="I229" s="56"/>
      <c r="K229" s="57"/>
      <c r="M229" s="56"/>
    </row>
    <row r="230" spans="5:13" customFormat="1" x14ac:dyDescent="0.55000000000000004">
      <c r="E230" s="55"/>
      <c r="G230" s="55"/>
      <c r="I230" s="56"/>
      <c r="K230" s="57"/>
      <c r="M230" s="56"/>
    </row>
    <row r="231" spans="5:13" customFormat="1" x14ac:dyDescent="0.55000000000000004">
      <c r="E231" s="55"/>
      <c r="G231" s="55"/>
      <c r="I231" s="56"/>
      <c r="K231" s="57"/>
      <c r="M231" s="56"/>
    </row>
    <row r="232" spans="5:13" customFormat="1" x14ac:dyDescent="0.55000000000000004">
      <c r="E232" s="55"/>
      <c r="G232" s="55"/>
      <c r="I232" s="56"/>
      <c r="K232" s="57"/>
      <c r="M232" s="56"/>
    </row>
    <row r="233" spans="5:13" customFormat="1" x14ac:dyDescent="0.55000000000000004">
      <c r="E233" s="55"/>
      <c r="G233" s="55"/>
      <c r="I233" s="56"/>
      <c r="K233" s="57"/>
      <c r="M233" s="56"/>
    </row>
    <row r="234" spans="5:13" customFormat="1" x14ac:dyDescent="0.55000000000000004">
      <c r="E234" s="55"/>
      <c r="G234" s="55"/>
      <c r="I234" s="56"/>
      <c r="K234" s="57"/>
      <c r="M234" s="56"/>
    </row>
    <row r="235" spans="5:13" customFormat="1" x14ac:dyDescent="0.55000000000000004">
      <c r="E235" s="55"/>
      <c r="G235" s="55"/>
      <c r="I235" s="56"/>
      <c r="K235" s="57"/>
      <c r="M235" s="56"/>
    </row>
    <row r="236" spans="5:13" customFormat="1" x14ac:dyDescent="0.55000000000000004">
      <c r="E236" s="55"/>
      <c r="G236" s="55"/>
      <c r="I236" s="56"/>
      <c r="K236" s="57"/>
      <c r="M236" s="56"/>
    </row>
    <row r="237" spans="5:13" customFormat="1" x14ac:dyDescent="0.55000000000000004">
      <c r="E237" s="55"/>
      <c r="G237" s="55"/>
      <c r="I237" s="56"/>
      <c r="K237" s="57"/>
      <c r="M237" s="56"/>
    </row>
    <row r="238" spans="5:13" customFormat="1" x14ac:dyDescent="0.55000000000000004">
      <c r="E238" s="55"/>
      <c r="G238" s="55"/>
      <c r="I238" s="56"/>
      <c r="K238" s="57"/>
      <c r="M238" s="56"/>
    </row>
    <row r="239" spans="5:13" customFormat="1" x14ac:dyDescent="0.55000000000000004">
      <c r="E239" s="55"/>
      <c r="G239" s="55"/>
      <c r="I239" s="56"/>
      <c r="K239" s="57"/>
      <c r="M239" s="56"/>
    </row>
    <row r="240" spans="5:13" customFormat="1" x14ac:dyDescent="0.55000000000000004">
      <c r="E240" s="55"/>
      <c r="G240" s="55"/>
      <c r="I240" s="56"/>
      <c r="K240" s="57"/>
      <c r="M240" s="56"/>
    </row>
    <row r="241" spans="5:13" customFormat="1" x14ac:dyDescent="0.55000000000000004">
      <c r="E241" s="55"/>
      <c r="G241" s="55"/>
      <c r="I241" s="56"/>
      <c r="K241" s="57"/>
      <c r="M241" s="56"/>
    </row>
    <row r="242" spans="5:13" customFormat="1" x14ac:dyDescent="0.55000000000000004">
      <c r="E242" s="55"/>
      <c r="G242" s="55"/>
      <c r="I242" s="56"/>
      <c r="K242" s="57"/>
      <c r="M242" s="56"/>
    </row>
    <row r="243" spans="5:13" customFormat="1" x14ac:dyDescent="0.55000000000000004">
      <c r="E243" s="55"/>
      <c r="G243" s="55"/>
      <c r="I243" s="56"/>
      <c r="K243" s="57"/>
      <c r="M243" s="56"/>
    </row>
    <row r="244" spans="5:13" customFormat="1" x14ac:dyDescent="0.55000000000000004">
      <c r="E244" s="55"/>
      <c r="G244" s="55"/>
      <c r="I244" s="56"/>
      <c r="K244" s="57"/>
      <c r="M244" s="56"/>
    </row>
    <row r="245" spans="5:13" customFormat="1" x14ac:dyDescent="0.55000000000000004">
      <c r="E245" s="55"/>
      <c r="G245" s="55"/>
      <c r="I245" s="56"/>
      <c r="K245" s="57"/>
      <c r="M245" s="56"/>
    </row>
    <row r="246" spans="5:13" customFormat="1" x14ac:dyDescent="0.55000000000000004">
      <c r="E246" s="55"/>
      <c r="G246" s="55"/>
      <c r="I246" s="56"/>
      <c r="K246" s="57"/>
      <c r="M246" s="56"/>
    </row>
    <row r="247" spans="5:13" customFormat="1" x14ac:dyDescent="0.55000000000000004">
      <c r="E247" s="55"/>
      <c r="G247" s="55"/>
      <c r="I247" s="56"/>
      <c r="K247" s="57"/>
      <c r="M247" s="56"/>
    </row>
    <row r="248" spans="5:13" customFormat="1" x14ac:dyDescent="0.55000000000000004">
      <c r="E248" s="55"/>
      <c r="G248" s="55"/>
      <c r="I248" s="56"/>
      <c r="K248" s="57"/>
      <c r="M248" s="56"/>
    </row>
    <row r="249" spans="5:13" customFormat="1" x14ac:dyDescent="0.55000000000000004">
      <c r="E249" s="55"/>
      <c r="G249" s="55"/>
      <c r="I249" s="56"/>
      <c r="K249" s="57"/>
      <c r="M249" s="56"/>
    </row>
    <row r="250" spans="5:13" customFormat="1" x14ac:dyDescent="0.55000000000000004">
      <c r="E250" s="55"/>
      <c r="G250" s="55"/>
      <c r="I250" s="56"/>
      <c r="K250" s="57"/>
      <c r="M250" s="56"/>
    </row>
    <row r="251" spans="5:13" customFormat="1" x14ac:dyDescent="0.55000000000000004">
      <c r="E251" s="55"/>
      <c r="G251" s="55"/>
      <c r="I251" s="56"/>
      <c r="K251" s="57"/>
      <c r="M251" s="56"/>
    </row>
    <row r="252" spans="5:13" customFormat="1" x14ac:dyDescent="0.55000000000000004">
      <c r="E252" s="55"/>
      <c r="G252" s="55"/>
      <c r="I252" s="56"/>
      <c r="K252" s="57"/>
      <c r="M252" s="56"/>
    </row>
    <row r="253" spans="5:13" customFormat="1" x14ac:dyDescent="0.55000000000000004">
      <c r="E253" s="55"/>
      <c r="G253" s="55"/>
      <c r="I253" s="56"/>
      <c r="K253" s="57"/>
      <c r="M253" s="56"/>
    </row>
    <row r="254" spans="5:13" customFormat="1" x14ac:dyDescent="0.55000000000000004">
      <c r="E254" s="55"/>
      <c r="G254" s="55"/>
      <c r="I254" s="56"/>
      <c r="K254" s="57"/>
      <c r="M254" s="56"/>
    </row>
    <row r="255" spans="5:13" customFormat="1" x14ac:dyDescent="0.55000000000000004">
      <c r="E255" s="55"/>
      <c r="G255" s="55"/>
      <c r="I255" s="56"/>
      <c r="K255" s="57"/>
      <c r="M255" s="56"/>
    </row>
    <row r="256" spans="5:13" customFormat="1" x14ac:dyDescent="0.55000000000000004">
      <c r="E256" s="55"/>
      <c r="G256" s="55"/>
      <c r="I256" s="56"/>
      <c r="K256" s="57"/>
      <c r="M256" s="56"/>
    </row>
    <row r="257" spans="5:13" customFormat="1" x14ac:dyDescent="0.55000000000000004">
      <c r="E257" s="55"/>
      <c r="G257" s="55"/>
      <c r="I257" s="56"/>
      <c r="K257" s="57"/>
      <c r="M257" s="56"/>
    </row>
    <row r="258" spans="5:13" customFormat="1" x14ac:dyDescent="0.55000000000000004">
      <c r="E258" s="55"/>
      <c r="G258" s="55"/>
      <c r="I258" s="56"/>
      <c r="K258" s="57"/>
      <c r="M258" s="56"/>
    </row>
    <row r="259" spans="5:13" customFormat="1" x14ac:dyDescent="0.55000000000000004">
      <c r="E259" s="55"/>
      <c r="G259" s="55"/>
      <c r="I259" s="56"/>
      <c r="K259" s="57"/>
      <c r="M259" s="56"/>
    </row>
    <row r="260" spans="5:13" customFormat="1" x14ac:dyDescent="0.55000000000000004">
      <c r="E260" s="55"/>
      <c r="G260" s="55"/>
      <c r="I260" s="56"/>
      <c r="K260" s="57"/>
      <c r="M260" s="56"/>
    </row>
    <row r="261" spans="5:13" customFormat="1" x14ac:dyDescent="0.55000000000000004">
      <c r="E261" s="55"/>
      <c r="G261" s="55"/>
      <c r="I261" s="56"/>
      <c r="K261" s="57"/>
      <c r="M261" s="56"/>
    </row>
    <row r="262" spans="5:13" customFormat="1" x14ac:dyDescent="0.55000000000000004">
      <c r="E262" s="55"/>
      <c r="G262" s="55"/>
      <c r="I262" s="56"/>
      <c r="K262" s="57"/>
      <c r="M262" s="56"/>
    </row>
    <row r="263" spans="5:13" customFormat="1" x14ac:dyDescent="0.55000000000000004">
      <c r="E263" s="55"/>
      <c r="G263" s="55"/>
      <c r="I263" s="56"/>
      <c r="K263" s="57"/>
      <c r="M263" s="56"/>
    </row>
    <row r="264" spans="5:13" customFormat="1" x14ac:dyDescent="0.55000000000000004">
      <c r="E264" s="55"/>
      <c r="G264" s="55"/>
      <c r="I264" s="56"/>
      <c r="K264" s="57"/>
      <c r="M264" s="56"/>
    </row>
    <row r="265" spans="5:13" customFormat="1" x14ac:dyDescent="0.55000000000000004">
      <c r="E265" s="55"/>
      <c r="G265" s="55"/>
      <c r="I265" s="56"/>
      <c r="K265" s="57"/>
      <c r="M265" s="56"/>
    </row>
    <row r="266" spans="5:13" customFormat="1" x14ac:dyDescent="0.55000000000000004">
      <c r="E266" s="55"/>
      <c r="G266" s="55"/>
      <c r="I266" s="56"/>
      <c r="K266" s="57"/>
      <c r="M266" s="56"/>
    </row>
    <row r="267" spans="5:13" customFormat="1" x14ac:dyDescent="0.55000000000000004">
      <c r="E267" s="55"/>
      <c r="G267" s="55"/>
      <c r="I267" s="56"/>
      <c r="K267" s="57"/>
      <c r="M267" s="56"/>
    </row>
    <row r="268" spans="5:13" customFormat="1" x14ac:dyDescent="0.55000000000000004">
      <c r="E268" s="55"/>
      <c r="G268" s="55"/>
      <c r="I268" s="56"/>
      <c r="K268" s="57"/>
      <c r="M268" s="56"/>
    </row>
    <row r="269" spans="5:13" customFormat="1" x14ac:dyDescent="0.55000000000000004">
      <c r="E269" s="55"/>
      <c r="G269" s="55"/>
      <c r="I269" s="56"/>
      <c r="K269" s="57"/>
      <c r="M269" s="56"/>
    </row>
    <row r="270" spans="5:13" customFormat="1" x14ac:dyDescent="0.55000000000000004">
      <c r="E270" s="55"/>
      <c r="G270" s="55"/>
      <c r="I270" s="56"/>
      <c r="K270" s="57"/>
      <c r="M270" s="56"/>
    </row>
    <row r="271" spans="5:13" customFormat="1" x14ac:dyDescent="0.55000000000000004">
      <c r="E271" s="55"/>
      <c r="G271" s="55"/>
      <c r="I271" s="56"/>
      <c r="K271" s="57"/>
      <c r="M271" s="56"/>
    </row>
    <row r="272" spans="5:13" customFormat="1" x14ac:dyDescent="0.55000000000000004">
      <c r="E272" s="55"/>
      <c r="G272" s="55"/>
      <c r="I272" s="56"/>
      <c r="K272" s="57"/>
      <c r="M272" s="56"/>
    </row>
    <row r="273" spans="5:13" customFormat="1" x14ac:dyDescent="0.55000000000000004">
      <c r="E273" s="55"/>
      <c r="G273" s="55"/>
      <c r="I273" s="56"/>
      <c r="K273" s="57"/>
      <c r="M273" s="56"/>
    </row>
    <row r="274" spans="5:13" customFormat="1" x14ac:dyDescent="0.55000000000000004">
      <c r="E274" s="55"/>
      <c r="G274" s="55"/>
      <c r="I274" s="56"/>
      <c r="K274" s="57"/>
      <c r="M274" s="56"/>
    </row>
    <row r="275" spans="5:13" customFormat="1" x14ac:dyDescent="0.55000000000000004">
      <c r="E275" s="55"/>
      <c r="G275" s="55"/>
      <c r="I275" s="56"/>
      <c r="K275" s="57"/>
      <c r="M275" s="56"/>
    </row>
    <row r="276" spans="5:13" customFormat="1" x14ac:dyDescent="0.55000000000000004">
      <c r="E276" s="55"/>
      <c r="G276" s="55"/>
      <c r="I276" s="56"/>
      <c r="K276" s="57"/>
      <c r="M276" s="56"/>
    </row>
    <row r="277" spans="5:13" customFormat="1" x14ac:dyDescent="0.55000000000000004">
      <c r="E277" s="55"/>
      <c r="G277" s="55"/>
      <c r="I277" s="56"/>
      <c r="K277" s="57"/>
      <c r="M277" s="56"/>
    </row>
    <row r="278" spans="5:13" customFormat="1" x14ac:dyDescent="0.55000000000000004">
      <c r="E278" s="55"/>
      <c r="G278" s="55"/>
      <c r="I278" s="56"/>
      <c r="K278" s="57"/>
      <c r="M278" s="56"/>
    </row>
    <row r="279" spans="5:13" customFormat="1" x14ac:dyDescent="0.55000000000000004">
      <c r="E279" s="55"/>
      <c r="G279" s="55"/>
      <c r="I279" s="56"/>
      <c r="K279" s="57"/>
      <c r="M279" s="56"/>
    </row>
    <row r="280" spans="5:13" customFormat="1" x14ac:dyDescent="0.55000000000000004">
      <c r="E280" s="55"/>
      <c r="G280" s="55"/>
      <c r="I280" s="56"/>
      <c r="K280" s="57"/>
      <c r="M280" s="56"/>
    </row>
    <row r="281" spans="5:13" customFormat="1" x14ac:dyDescent="0.55000000000000004">
      <c r="E281" s="55"/>
      <c r="G281" s="55"/>
      <c r="I281" s="56"/>
      <c r="K281" s="57"/>
      <c r="M281" s="56"/>
    </row>
    <row r="282" spans="5:13" customFormat="1" x14ac:dyDescent="0.55000000000000004">
      <c r="E282" s="55"/>
      <c r="G282" s="55"/>
      <c r="I282" s="56"/>
      <c r="K282" s="57"/>
      <c r="M282" s="56"/>
    </row>
    <row r="283" spans="5:13" customFormat="1" x14ac:dyDescent="0.55000000000000004">
      <c r="E283" s="55"/>
      <c r="G283" s="55"/>
      <c r="I283" s="56"/>
      <c r="K283" s="57"/>
      <c r="M283" s="56"/>
    </row>
    <row r="284" spans="5:13" customFormat="1" x14ac:dyDescent="0.55000000000000004">
      <c r="E284" s="55"/>
      <c r="G284" s="55"/>
      <c r="I284" s="56"/>
      <c r="K284" s="57"/>
      <c r="M284" s="56"/>
    </row>
    <row r="285" spans="5:13" customFormat="1" x14ac:dyDescent="0.55000000000000004">
      <c r="E285" s="55"/>
      <c r="G285" s="55"/>
      <c r="I285" s="56"/>
      <c r="K285" s="57"/>
      <c r="M285" s="56"/>
    </row>
    <row r="286" spans="5:13" customFormat="1" x14ac:dyDescent="0.55000000000000004">
      <c r="E286" s="55"/>
      <c r="G286" s="55"/>
      <c r="I286" s="56"/>
      <c r="K286" s="57"/>
      <c r="M286" s="56"/>
    </row>
    <row r="287" spans="5:13" customFormat="1" x14ac:dyDescent="0.55000000000000004">
      <c r="E287" s="55"/>
      <c r="G287" s="55"/>
      <c r="I287" s="56"/>
      <c r="K287" s="57"/>
      <c r="M287" s="56"/>
    </row>
    <row r="288" spans="5:13" customFormat="1" x14ac:dyDescent="0.55000000000000004">
      <c r="E288" s="55"/>
      <c r="G288" s="55"/>
      <c r="I288" s="56"/>
      <c r="K288" s="57"/>
      <c r="M288" s="56"/>
    </row>
    <row r="289" spans="5:13" customFormat="1" x14ac:dyDescent="0.55000000000000004">
      <c r="E289" s="55"/>
      <c r="G289" s="55"/>
      <c r="I289" s="56"/>
      <c r="K289" s="57"/>
      <c r="M289" s="56"/>
    </row>
    <row r="290" spans="5:13" customFormat="1" x14ac:dyDescent="0.55000000000000004">
      <c r="E290" s="55"/>
      <c r="G290" s="55"/>
      <c r="I290" s="56"/>
      <c r="K290" s="57"/>
      <c r="M290" s="56"/>
    </row>
    <row r="291" spans="5:13" customFormat="1" x14ac:dyDescent="0.55000000000000004">
      <c r="E291" s="55"/>
      <c r="G291" s="55"/>
      <c r="I291" s="56"/>
      <c r="K291" s="57"/>
      <c r="M291" s="56"/>
    </row>
    <row r="292" spans="5:13" customFormat="1" x14ac:dyDescent="0.55000000000000004">
      <c r="E292" s="55"/>
      <c r="G292" s="55"/>
      <c r="I292" s="56"/>
      <c r="K292" s="57"/>
      <c r="M292" s="56"/>
    </row>
    <row r="293" spans="5:13" customFormat="1" x14ac:dyDescent="0.55000000000000004">
      <c r="E293" s="55"/>
      <c r="G293" s="55"/>
      <c r="I293" s="56"/>
      <c r="K293" s="57"/>
      <c r="M293" s="56"/>
    </row>
    <row r="294" spans="5:13" customFormat="1" x14ac:dyDescent="0.55000000000000004">
      <c r="E294" s="55"/>
      <c r="G294" s="55"/>
      <c r="I294" s="56"/>
      <c r="K294" s="57"/>
      <c r="M294" s="56"/>
    </row>
    <row r="295" spans="5:13" customFormat="1" x14ac:dyDescent="0.55000000000000004">
      <c r="E295" s="55"/>
      <c r="G295" s="55"/>
      <c r="I295" s="56"/>
      <c r="K295" s="57"/>
      <c r="M295" s="56"/>
    </row>
    <row r="296" spans="5:13" customFormat="1" x14ac:dyDescent="0.55000000000000004">
      <c r="E296" s="55"/>
      <c r="G296" s="55"/>
      <c r="I296" s="56"/>
      <c r="K296" s="57"/>
      <c r="M296" s="56"/>
    </row>
    <row r="297" spans="5:13" customFormat="1" x14ac:dyDescent="0.55000000000000004">
      <c r="E297" s="55"/>
      <c r="G297" s="55"/>
      <c r="I297" s="56"/>
      <c r="K297" s="57"/>
      <c r="M297" s="56"/>
    </row>
    <row r="298" spans="5:13" customFormat="1" x14ac:dyDescent="0.55000000000000004">
      <c r="E298" s="55"/>
      <c r="G298" s="55"/>
      <c r="I298" s="56"/>
      <c r="K298" s="57"/>
      <c r="M298" s="56"/>
    </row>
    <row r="299" spans="5:13" customFormat="1" x14ac:dyDescent="0.55000000000000004">
      <c r="E299" s="55"/>
      <c r="G299" s="55"/>
      <c r="I299" s="56"/>
      <c r="K299" s="57"/>
      <c r="M299" s="56"/>
    </row>
    <row r="300" spans="5:13" customFormat="1" x14ac:dyDescent="0.55000000000000004">
      <c r="E300" s="55"/>
      <c r="G300" s="55"/>
      <c r="I300" s="56"/>
      <c r="K300" s="57"/>
      <c r="M300" s="56"/>
    </row>
    <row r="301" spans="5:13" customFormat="1" x14ac:dyDescent="0.55000000000000004">
      <c r="E301" s="55"/>
      <c r="G301" s="55"/>
      <c r="I301" s="56"/>
      <c r="K301" s="57"/>
      <c r="M301" s="56"/>
    </row>
    <row r="302" spans="5:13" customFormat="1" x14ac:dyDescent="0.55000000000000004">
      <c r="E302" s="55"/>
      <c r="G302" s="55"/>
      <c r="I302" s="56"/>
      <c r="K302" s="57"/>
      <c r="M302" s="56"/>
    </row>
    <row r="303" spans="5:13" customFormat="1" x14ac:dyDescent="0.55000000000000004">
      <c r="E303" s="55"/>
      <c r="G303" s="55"/>
      <c r="I303" s="56"/>
      <c r="K303" s="57"/>
      <c r="M303" s="56"/>
    </row>
    <row r="304" spans="5:13" customFormat="1" x14ac:dyDescent="0.55000000000000004">
      <c r="E304" s="55"/>
      <c r="G304" s="55"/>
      <c r="I304" s="56"/>
      <c r="K304" s="57"/>
      <c r="M304" s="56"/>
    </row>
    <row r="305" spans="5:13" customFormat="1" x14ac:dyDescent="0.55000000000000004">
      <c r="E305" s="55"/>
      <c r="G305" s="55"/>
      <c r="I305" s="56"/>
      <c r="K305" s="57"/>
      <c r="M305" s="56"/>
    </row>
    <row r="306" spans="5:13" customFormat="1" x14ac:dyDescent="0.55000000000000004">
      <c r="E306" s="55"/>
      <c r="G306" s="55"/>
      <c r="I306" s="56"/>
      <c r="K306" s="57"/>
      <c r="M306" s="56"/>
    </row>
    <row r="307" spans="5:13" customFormat="1" x14ac:dyDescent="0.55000000000000004">
      <c r="E307" s="55"/>
      <c r="G307" s="55"/>
      <c r="I307" s="56"/>
      <c r="K307" s="57"/>
      <c r="M307" s="56"/>
    </row>
    <row r="308" spans="5:13" customFormat="1" x14ac:dyDescent="0.55000000000000004">
      <c r="E308" s="55"/>
      <c r="G308" s="55"/>
      <c r="I308" s="56"/>
      <c r="K308" s="57"/>
      <c r="M308" s="56"/>
    </row>
    <row r="309" spans="5:13" customFormat="1" x14ac:dyDescent="0.55000000000000004">
      <c r="E309" s="55"/>
      <c r="G309" s="55"/>
      <c r="I309" s="56"/>
      <c r="K309" s="57"/>
      <c r="M309" s="56"/>
    </row>
    <row r="310" spans="5:13" customFormat="1" x14ac:dyDescent="0.55000000000000004">
      <c r="E310" s="55"/>
      <c r="G310" s="55"/>
      <c r="I310" s="56"/>
      <c r="K310" s="57"/>
      <c r="M310" s="56"/>
    </row>
    <row r="311" spans="5:13" customFormat="1" x14ac:dyDescent="0.55000000000000004">
      <c r="E311" s="55"/>
      <c r="G311" s="55"/>
      <c r="I311" s="56"/>
      <c r="K311" s="57"/>
      <c r="M311" s="56"/>
    </row>
    <row r="312" spans="5:13" customFormat="1" x14ac:dyDescent="0.55000000000000004">
      <c r="E312" s="55"/>
      <c r="G312" s="55"/>
      <c r="I312" s="56"/>
      <c r="K312" s="57"/>
      <c r="M312" s="56"/>
    </row>
    <row r="313" spans="5:13" customFormat="1" x14ac:dyDescent="0.55000000000000004">
      <c r="E313" s="55"/>
      <c r="G313" s="55"/>
      <c r="I313" s="56"/>
      <c r="K313" s="57"/>
      <c r="M313" s="56"/>
    </row>
    <row r="314" spans="5:13" customFormat="1" x14ac:dyDescent="0.55000000000000004">
      <c r="E314" s="55"/>
      <c r="G314" s="55"/>
      <c r="I314" s="56"/>
      <c r="K314" s="57"/>
      <c r="M314" s="56"/>
    </row>
    <row r="315" spans="5:13" customFormat="1" x14ac:dyDescent="0.55000000000000004">
      <c r="E315" s="55"/>
      <c r="G315" s="55"/>
      <c r="I315" s="56"/>
      <c r="K315" s="57"/>
      <c r="M315" s="56"/>
    </row>
    <row r="316" spans="5:13" customFormat="1" x14ac:dyDescent="0.55000000000000004">
      <c r="E316" s="55"/>
      <c r="G316" s="55"/>
      <c r="I316" s="56"/>
      <c r="K316" s="57"/>
      <c r="M316" s="56"/>
    </row>
    <row r="317" spans="5:13" customFormat="1" x14ac:dyDescent="0.55000000000000004">
      <c r="E317" s="55"/>
      <c r="G317" s="55"/>
      <c r="I317" s="56"/>
      <c r="K317" s="57"/>
      <c r="M317" s="56"/>
    </row>
    <row r="318" spans="5:13" customFormat="1" x14ac:dyDescent="0.55000000000000004">
      <c r="E318" s="55"/>
      <c r="G318" s="55"/>
      <c r="I318" s="56"/>
      <c r="K318" s="57"/>
      <c r="M318" s="56"/>
    </row>
    <row r="319" spans="5:13" customFormat="1" x14ac:dyDescent="0.55000000000000004">
      <c r="E319" s="55"/>
      <c r="G319" s="55"/>
      <c r="I319" s="56"/>
      <c r="K319" s="57"/>
      <c r="M319" s="56"/>
    </row>
    <row r="320" spans="5:13" customFormat="1" x14ac:dyDescent="0.55000000000000004">
      <c r="E320" s="55"/>
      <c r="G320" s="55"/>
      <c r="I320" s="56"/>
      <c r="K320" s="57"/>
      <c r="M320" s="56"/>
    </row>
    <row r="321" spans="5:13" customFormat="1" x14ac:dyDescent="0.55000000000000004">
      <c r="E321" s="55"/>
      <c r="G321" s="55"/>
      <c r="I321" s="56"/>
      <c r="K321" s="57"/>
      <c r="M321" s="56"/>
    </row>
    <row r="322" spans="5:13" customFormat="1" x14ac:dyDescent="0.55000000000000004">
      <c r="E322" s="55"/>
      <c r="G322" s="55"/>
      <c r="I322" s="56"/>
      <c r="K322" s="57"/>
      <c r="M322" s="56"/>
    </row>
    <row r="323" spans="5:13" customFormat="1" x14ac:dyDescent="0.55000000000000004">
      <c r="E323" s="55"/>
      <c r="G323" s="55"/>
      <c r="I323" s="56"/>
      <c r="K323" s="57"/>
      <c r="M323" s="56"/>
    </row>
    <row r="324" spans="5:13" customFormat="1" x14ac:dyDescent="0.55000000000000004">
      <c r="E324" s="55"/>
      <c r="G324" s="55"/>
      <c r="I324" s="56"/>
      <c r="K324" s="57"/>
      <c r="M324" s="56"/>
    </row>
    <row r="325" spans="5:13" customFormat="1" x14ac:dyDescent="0.55000000000000004">
      <c r="E325" s="55"/>
      <c r="G325" s="55"/>
      <c r="I325" s="56"/>
      <c r="K325" s="57"/>
      <c r="M325" s="56"/>
    </row>
    <row r="326" spans="5:13" customFormat="1" x14ac:dyDescent="0.55000000000000004">
      <c r="E326" s="55"/>
      <c r="G326" s="55"/>
      <c r="I326" s="56"/>
      <c r="K326" s="57"/>
      <c r="M326" s="56"/>
    </row>
    <row r="327" spans="5:13" customFormat="1" x14ac:dyDescent="0.55000000000000004">
      <c r="E327" s="55"/>
      <c r="G327" s="55"/>
      <c r="I327" s="56"/>
      <c r="K327" s="57"/>
      <c r="M327" s="56"/>
    </row>
    <row r="328" spans="5:13" customFormat="1" x14ac:dyDescent="0.55000000000000004">
      <c r="E328" s="55"/>
      <c r="G328" s="55"/>
      <c r="I328" s="56"/>
      <c r="K328" s="57"/>
      <c r="M328" s="56"/>
    </row>
    <row r="329" spans="5:13" customFormat="1" x14ac:dyDescent="0.55000000000000004">
      <c r="E329" s="55"/>
      <c r="G329" s="55"/>
      <c r="I329" s="56"/>
      <c r="K329" s="57"/>
      <c r="M329" s="56"/>
    </row>
    <row r="330" spans="5:13" customFormat="1" x14ac:dyDescent="0.55000000000000004">
      <c r="E330" s="55"/>
      <c r="G330" s="55"/>
      <c r="I330" s="56"/>
      <c r="K330" s="57"/>
      <c r="M330" s="56"/>
    </row>
    <row r="331" spans="5:13" customFormat="1" x14ac:dyDescent="0.55000000000000004">
      <c r="E331" s="55"/>
      <c r="G331" s="55"/>
      <c r="I331" s="56"/>
      <c r="K331" s="57"/>
      <c r="M331" s="56"/>
    </row>
    <row r="332" spans="5:13" customFormat="1" x14ac:dyDescent="0.55000000000000004">
      <c r="E332" s="55"/>
      <c r="G332" s="55"/>
      <c r="I332" s="56"/>
      <c r="K332" s="57"/>
      <c r="M332" s="56"/>
    </row>
    <row r="333" spans="5:13" customFormat="1" x14ac:dyDescent="0.55000000000000004">
      <c r="E333" s="55"/>
      <c r="G333" s="55"/>
      <c r="I333" s="56"/>
      <c r="K333" s="57"/>
      <c r="M333" s="56"/>
    </row>
    <row r="334" spans="5:13" customFormat="1" x14ac:dyDescent="0.55000000000000004">
      <c r="E334" s="55"/>
      <c r="G334" s="55"/>
      <c r="I334" s="56"/>
      <c r="K334" s="57"/>
      <c r="M334" s="56"/>
    </row>
    <row r="335" spans="5:13" customFormat="1" x14ac:dyDescent="0.55000000000000004">
      <c r="E335" s="55"/>
      <c r="G335" s="55"/>
      <c r="I335" s="56"/>
      <c r="K335" s="57"/>
      <c r="M335" s="56"/>
    </row>
    <row r="336" spans="5:13" customFormat="1" x14ac:dyDescent="0.55000000000000004">
      <c r="E336" s="55"/>
      <c r="G336" s="55"/>
      <c r="I336" s="56"/>
      <c r="K336" s="57"/>
      <c r="M336" s="56"/>
    </row>
    <row r="337" spans="5:13" customFormat="1" x14ac:dyDescent="0.55000000000000004">
      <c r="E337" s="55"/>
      <c r="G337" s="55"/>
      <c r="I337" s="56"/>
      <c r="K337" s="57"/>
      <c r="M337" s="56"/>
    </row>
    <row r="338" spans="5:13" customFormat="1" x14ac:dyDescent="0.55000000000000004">
      <c r="E338" s="55"/>
      <c r="G338" s="55"/>
      <c r="I338" s="56"/>
      <c r="K338" s="57"/>
      <c r="M338" s="56"/>
    </row>
    <row r="339" spans="5:13" customFormat="1" x14ac:dyDescent="0.55000000000000004">
      <c r="E339" s="55"/>
      <c r="G339" s="55"/>
      <c r="I339" s="56"/>
      <c r="K339" s="57"/>
      <c r="M339" s="56"/>
    </row>
    <row r="340" spans="5:13" customFormat="1" x14ac:dyDescent="0.55000000000000004">
      <c r="E340" s="55"/>
      <c r="G340" s="55"/>
      <c r="I340" s="56"/>
      <c r="K340" s="57"/>
      <c r="M340" s="56"/>
    </row>
    <row r="341" spans="5:13" customFormat="1" x14ac:dyDescent="0.55000000000000004">
      <c r="E341" s="55"/>
      <c r="G341" s="55"/>
      <c r="I341" s="56"/>
      <c r="K341" s="57"/>
      <c r="M341" s="56"/>
    </row>
    <row r="342" spans="5:13" customFormat="1" x14ac:dyDescent="0.55000000000000004">
      <c r="E342" s="55"/>
      <c r="G342" s="55"/>
      <c r="I342" s="56"/>
      <c r="K342" s="57"/>
      <c r="M342" s="56"/>
    </row>
    <row r="343" spans="5:13" customFormat="1" x14ac:dyDescent="0.55000000000000004">
      <c r="E343" s="55"/>
      <c r="G343" s="55"/>
      <c r="I343" s="56"/>
      <c r="K343" s="57"/>
      <c r="M343" s="56"/>
    </row>
    <row r="344" spans="5:13" customFormat="1" x14ac:dyDescent="0.55000000000000004">
      <c r="E344" s="55"/>
      <c r="G344" s="55"/>
      <c r="I344" s="56"/>
      <c r="K344" s="57"/>
      <c r="M344" s="56"/>
    </row>
    <row r="345" spans="5:13" customFormat="1" x14ac:dyDescent="0.55000000000000004">
      <c r="E345" s="55"/>
      <c r="G345" s="55"/>
      <c r="I345" s="56"/>
      <c r="K345" s="57"/>
      <c r="M345" s="56"/>
    </row>
    <row r="346" spans="5:13" customFormat="1" x14ac:dyDescent="0.55000000000000004">
      <c r="E346" s="55"/>
      <c r="G346" s="55"/>
      <c r="I346" s="56"/>
      <c r="K346" s="57"/>
      <c r="M346" s="56"/>
    </row>
    <row r="347" spans="5:13" customFormat="1" x14ac:dyDescent="0.55000000000000004">
      <c r="E347" s="55"/>
      <c r="G347" s="55"/>
      <c r="I347" s="56"/>
      <c r="K347" s="57"/>
      <c r="M347" s="56"/>
    </row>
    <row r="348" spans="5:13" customFormat="1" x14ac:dyDescent="0.55000000000000004">
      <c r="E348" s="55"/>
      <c r="G348" s="55"/>
      <c r="I348" s="56"/>
      <c r="K348" s="57"/>
      <c r="M348" s="56"/>
    </row>
    <row r="349" spans="5:13" customFormat="1" x14ac:dyDescent="0.55000000000000004">
      <c r="E349" s="55"/>
      <c r="G349" s="55"/>
      <c r="I349" s="56"/>
      <c r="K349" s="57"/>
      <c r="M349" s="56"/>
    </row>
    <row r="350" spans="5:13" customFormat="1" x14ac:dyDescent="0.55000000000000004">
      <c r="E350" s="55"/>
      <c r="G350" s="55"/>
      <c r="I350" s="56"/>
      <c r="K350" s="57"/>
      <c r="M350" s="56"/>
    </row>
    <row r="351" spans="5:13" customFormat="1" x14ac:dyDescent="0.55000000000000004">
      <c r="E351" s="55"/>
      <c r="G351" s="55"/>
      <c r="I351" s="56"/>
      <c r="K351" s="57"/>
      <c r="M351" s="56"/>
    </row>
    <row r="352" spans="5:13" customFormat="1" x14ac:dyDescent="0.55000000000000004">
      <c r="E352" s="55"/>
      <c r="G352" s="55"/>
      <c r="I352" s="56"/>
      <c r="K352" s="57"/>
      <c r="M352" s="56"/>
    </row>
    <row r="353" spans="5:13" customFormat="1" x14ac:dyDescent="0.55000000000000004">
      <c r="E353" s="55"/>
      <c r="G353" s="55"/>
      <c r="I353" s="56"/>
      <c r="K353" s="57"/>
      <c r="M353" s="56"/>
    </row>
    <row r="354" spans="5:13" customFormat="1" x14ac:dyDescent="0.55000000000000004">
      <c r="E354" s="55"/>
      <c r="G354" s="55"/>
      <c r="I354" s="56"/>
      <c r="K354" s="57"/>
      <c r="M354" s="56"/>
    </row>
    <row r="355" spans="5:13" customFormat="1" x14ac:dyDescent="0.55000000000000004">
      <c r="E355" s="55"/>
      <c r="G355" s="55"/>
      <c r="I355" s="56"/>
      <c r="K355" s="57"/>
      <c r="M355" s="56"/>
    </row>
    <row r="356" spans="5:13" customFormat="1" x14ac:dyDescent="0.55000000000000004">
      <c r="E356" s="55"/>
      <c r="G356" s="55"/>
      <c r="I356" s="56"/>
      <c r="K356" s="57"/>
      <c r="M356" s="56"/>
    </row>
    <row r="357" spans="5:13" customFormat="1" x14ac:dyDescent="0.55000000000000004">
      <c r="E357" s="55"/>
      <c r="G357" s="55"/>
      <c r="I357" s="56"/>
      <c r="K357" s="57"/>
      <c r="M357" s="56"/>
    </row>
    <row r="358" spans="5:13" customFormat="1" x14ac:dyDescent="0.55000000000000004">
      <c r="E358" s="55"/>
      <c r="G358" s="55"/>
      <c r="I358" s="56"/>
      <c r="K358" s="57"/>
      <c r="M358" s="56"/>
    </row>
    <row r="359" spans="5:13" customFormat="1" x14ac:dyDescent="0.55000000000000004">
      <c r="E359" s="55"/>
      <c r="G359" s="55"/>
      <c r="I359" s="56"/>
      <c r="K359" s="57"/>
      <c r="M359" s="56"/>
    </row>
    <row r="360" spans="5:13" customFormat="1" x14ac:dyDescent="0.55000000000000004">
      <c r="E360" s="55"/>
      <c r="G360" s="55"/>
      <c r="I360" s="56"/>
      <c r="K360" s="57"/>
      <c r="M360" s="56"/>
    </row>
    <row r="361" spans="5:13" customFormat="1" x14ac:dyDescent="0.55000000000000004">
      <c r="E361" s="55"/>
      <c r="G361" s="55"/>
      <c r="I361" s="56"/>
      <c r="K361" s="57"/>
      <c r="M361" s="56"/>
    </row>
    <row r="362" spans="5:13" customFormat="1" x14ac:dyDescent="0.55000000000000004">
      <c r="E362" s="55"/>
      <c r="G362" s="55"/>
      <c r="I362" s="56"/>
      <c r="K362" s="57"/>
      <c r="M362" s="56"/>
    </row>
    <row r="363" spans="5:13" customFormat="1" x14ac:dyDescent="0.55000000000000004">
      <c r="E363" s="55"/>
      <c r="G363" s="55"/>
      <c r="I363" s="56"/>
      <c r="K363" s="57"/>
      <c r="M363" s="56"/>
    </row>
    <row r="364" spans="5:13" customFormat="1" x14ac:dyDescent="0.55000000000000004">
      <c r="E364" s="55"/>
      <c r="G364" s="55"/>
      <c r="I364" s="56"/>
      <c r="K364" s="57"/>
      <c r="M364" s="56"/>
    </row>
    <row r="365" spans="5:13" customFormat="1" x14ac:dyDescent="0.55000000000000004">
      <c r="E365" s="55"/>
      <c r="G365" s="55"/>
      <c r="I365" s="56"/>
      <c r="K365" s="57"/>
      <c r="M365" s="56"/>
    </row>
    <row r="366" spans="5:13" customFormat="1" x14ac:dyDescent="0.55000000000000004">
      <c r="E366" s="55"/>
      <c r="G366" s="55"/>
      <c r="I366" s="56"/>
      <c r="K366" s="57"/>
      <c r="M366" s="56"/>
    </row>
    <row r="367" spans="5:13" customFormat="1" x14ac:dyDescent="0.55000000000000004">
      <c r="E367" s="55"/>
      <c r="G367" s="55"/>
      <c r="I367" s="56"/>
      <c r="K367" s="57"/>
      <c r="M367" s="56"/>
    </row>
    <row r="368" spans="5:13" customFormat="1" x14ac:dyDescent="0.55000000000000004">
      <c r="E368" s="55"/>
      <c r="G368" s="55"/>
      <c r="I368" s="56"/>
      <c r="K368" s="57"/>
      <c r="M368" s="56"/>
    </row>
    <row r="369" spans="5:13" customFormat="1" x14ac:dyDescent="0.55000000000000004">
      <c r="E369" s="55"/>
      <c r="G369" s="55"/>
      <c r="I369" s="56"/>
      <c r="K369" s="57"/>
      <c r="M369" s="56"/>
    </row>
    <row r="370" spans="5:13" customFormat="1" x14ac:dyDescent="0.55000000000000004">
      <c r="E370" s="55"/>
      <c r="G370" s="55"/>
      <c r="I370" s="56"/>
      <c r="K370" s="57"/>
      <c r="M370" s="56"/>
    </row>
    <row r="371" spans="5:13" customFormat="1" x14ac:dyDescent="0.55000000000000004">
      <c r="E371" s="55"/>
      <c r="G371" s="55"/>
      <c r="I371" s="56"/>
      <c r="K371" s="57"/>
      <c r="M371" s="56"/>
    </row>
    <row r="372" spans="5:13" customFormat="1" x14ac:dyDescent="0.55000000000000004">
      <c r="E372" s="55"/>
      <c r="G372" s="55"/>
      <c r="I372" s="56"/>
      <c r="K372" s="57"/>
      <c r="M372" s="56"/>
    </row>
    <row r="373" spans="5:13" customFormat="1" x14ac:dyDescent="0.55000000000000004">
      <c r="E373" s="55"/>
      <c r="G373" s="55"/>
      <c r="I373" s="56"/>
      <c r="K373" s="57"/>
      <c r="M373" s="56"/>
    </row>
    <row r="374" spans="5:13" customFormat="1" x14ac:dyDescent="0.55000000000000004">
      <c r="E374" s="55"/>
      <c r="G374" s="55"/>
      <c r="I374" s="56"/>
      <c r="K374" s="57"/>
      <c r="M374" s="56"/>
    </row>
    <row r="375" spans="5:13" customFormat="1" x14ac:dyDescent="0.55000000000000004">
      <c r="E375" s="55"/>
      <c r="G375" s="55"/>
      <c r="I375" s="56"/>
      <c r="K375" s="57"/>
      <c r="M375" s="56"/>
    </row>
    <row r="376" spans="5:13" customFormat="1" x14ac:dyDescent="0.55000000000000004">
      <c r="E376" s="55"/>
      <c r="G376" s="55"/>
      <c r="I376" s="56"/>
      <c r="K376" s="57"/>
      <c r="M376" s="56"/>
    </row>
    <row r="377" spans="5:13" customFormat="1" x14ac:dyDescent="0.55000000000000004">
      <c r="E377" s="55"/>
      <c r="G377" s="55"/>
      <c r="I377" s="56"/>
      <c r="K377" s="57"/>
      <c r="M377" s="56"/>
    </row>
    <row r="378" spans="5:13" customFormat="1" x14ac:dyDescent="0.55000000000000004">
      <c r="E378" s="55"/>
      <c r="G378" s="55"/>
      <c r="I378" s="56"/>
      <c r="K378" s="57"/>
      <c r="M378" s="56"/>
    </row>
    <row r="379" spans="5:13" customFormat="1" x14ac:dyDescent="0.55000000000000004">
      <c r="E379" s="55"/>
      <c r="G379" s="55"/>
      <c r="I379" s="56"/>
      <c r="K379" s="57"/>
      <c r="M379" s="56"/>
    </row>
    <row r="380" spans="5:13" customFormat="1" x14ac:dyDescent="0.55000000000000004">
      <c r="E380" s="55"/>
      <c r="G380" s="55"/>
      <c r="I380" s="56"/>
      <c r="K380" s="57"/>
      <c r="M380" s="56"/>
    </row>
    <row r="381" spans="5:13" customFormat="1" x14ac:dyDescent="0.55000000000000004">
      <c r="E381" s="55"/>
      <c r="G381" s="55"/>
      <c r="I381" s="56"/>
      <c r="K381" s="57"/>
      <c r="M381" s="56"/>
    </row>
    <row r="382" spans="5:13" customFormat="1" x14ac:dyDescent="0.55000000000000004">
      <c r="E382" s="55"/>
      <c r="G382" s="55"/>
      <c r="I382" s="56"/>
      <c r="K382" s="57"/>
      <c r="M382" s="56"/>
    </row>
    <row r="383" spans="5:13" customFormat="1" x14ac:dyDescent="0.55000000000000004">
      <c r="E383" s="55"/>
      <c r="G383" s="55"/>
      <c r="I383" s="56"/>
      <c r="K383" s="57"/>
      <c r="M383" s="56"/>
    </row>
    <row r="384" spans="5:13" customFormat="1" x14ac:dyDescent="0.55000000000000004">
      <c r="E384" s="55"/>
      <c r="G384" s="55"/>
      <c r="I384" s="56"/>
      <c r="K384" s="57"/>
      <c r="M384" s="56"/>
    </row>
    <row r="385" spans="5:13" customFormat="1" x14ac:dyDescent="0.55000000000000004">
      <c r="E385" s="55"/>
      <c r="G385" s="55"/>
      <c r="I385" s="56"/>
      <c r="K385" s="57"/>
      <c r="M385" s="56"/>
    </row>
    <row r="386" spans="5:13" customFormat="1" x14ac:dyDescent="0.55000000000000004">
      <c r="E386" s="55"/>
      <c r="G386" s="55"/>
      <c r="I386" s="56"/>
      <c r="K386" s="57"/>
      <c r="M386" s="56"/>
    </row>
    <row r="387" spans="5:13" customFormat="1" x14ac:dyDescent="0.55000000000000004">
      <c r="E387" s="55"/>
      <c r="G387" s="55"/>
      <c r="I387" s="56"/>
      <c r="K387" s="57"/>
      <c r="M387" s="56"/>
    </row>
    <row r="388" spans="5:13" customFormat="1" x14ac:dyDescent="0.55000000000000004">
      <c r="E388" s="55"/>
      <c r="G388" s="55"/>
      <c r="I388" s="56"/>
      <c r="K388" s="57"/>
      <c r="M388" s="56"/>
    </row>
    <row r="389" spans="5:13" customFormat="1" x14ac:dyDescent="0.55000000000000004">
      <c r="E389" s="55"/>
      <c r="G389" s="55"/>
      <c r="I389" s="56"/>
      <c r="K389" s="57"/>
      <c r="M389" s="56"/>
    </row>
    <row r="390" spans="5:13" customFormat="1" x14ac:dyDescent="0.55000000000000004">
      <c r="E390" s="55"/>
      <c r="G390" s="55"/>
      <c r="I390" s="56"/>
      <c r="K390" s="57"/>
      <c r="M390" s="56"/>
    </row>
    <row r="391" spans="5:13" customFormat="1" x14ac:dyDescent="0.55000000000000004">
      <c r="E391" s="55"/>
      <c r="G391" s="55"/>
      <c r="I391" s="56"/>
      <c r="K391" s="57"/>
      <c r="M391" s="56"/>
    </row>
    <row r="392" spans="5:13" customFormat="1" x14ac:dyDescent="0.55000000000000004">
      <c r="E392" s="55"/>
      <c r="G392" s="55"/>
      <c r="I392" s="56"/>
      <c r="K392" s="57"/>
      <c r="M392" s="56"/>
    </row>
    <row r="393" spans="5:13" customFormat="1" x14ac:dyDescent="0.55000000000000004">
      <c r="E393" s="55"/>
      <c r="G393" s="55"/>
      <c r="I393" s="56"/>
      <c r="K393" s="57"/>
      <c r="M393" s="56"/>
    </row>
    <row r="394" spans="5:13" customFormat="1" x14ac:dyDescent="0.55000000000000004">
      <c r="E394" s="55"/>
      <c r="G394" s="55"/>
      <c r="I394" s="56"/>
      <c r="K394" s="57"/>
      <c r="M394" s="56"/>
    </row>
    <row r="395" spans="5:13" customFormat="1" x14ac:dyDescent="0.55000000000000004">
      <c r="E395" s="55"/>
      <c r="G395" s="55"/>
      <c r="I395" s="56"/>
      <c r="K395" s="57"/>
      <c r="M395" s="56"/>
    </row>
    <row r="396" spans="5:13" customFormat="1" x14ac:dyDescent="0.55000000000000004">
      <c r="E396" s="55"/>
      <c r="G396" s="55"/>
      <c r="I396" s="56"/>
      <c r="K396" s="57"/>
      <c r="M396" s="56"/>
    </row>
    <row r="397" spans="5:13" customFormat="1" x14ac:dyDescent="0.55000000000000004">
      <c r="E397" s="55"/>
      <c r="G397" s="55"/>
      <c r="I397" s="56"/>
      <c r="K397" s="57"/>
      <c r="M397" s="56"/>
    </row>
    <row r="398" spans="5:13" customFormat="1" x14ac:dyDescent="0.55000000000000004">
      <c r="E398" s="55"/>
      <c r="G398" s="55"/>
      <c r="I398" s="56"/>
      <c r="K398" s="57"/>
      <c r="M398" s="56"/>
    </row>
    <row r="399" spans="5:13" customFormat="1" x14ac:dyDescent="0.55000000000000004">
      <c r="E399" s="55"/>
      <c r="G399" s="55"/>
      <c r="I399" s="56"/>
      <c r="K399" s="57"/>
      <c r="M399" s="56"/>
    </row>
    <row r="400" spans="5:13" customFormat="1" x14ac:dyDescent="0.55000000000000004">
      <c r="E400" s="55"/>
      <c r="G400" s="55"/>
      <c r="I400" s="56"/>
      <c r="K400" s="57"/>
      <c r="M400" s="56"/>
    </row>
    <row r="401" spans="5:13" customFormat="1" x14ac:dyDescent="0.55000000000000004">
      <c r="E401" s="55"/>
      <c r="G401" s="55"/>
      <c r="I401" s="56"/>
      <c r="K401" s="57"/>
      <c r="M401" s="56"/>
    </row>
    <row r="402" spans="5:13" customFormat="1" x14ac:dyDescent="0.55000000000000004">
      <c r="E402" s="55"/>
      <c r="G402" s="55"/>
      <c r="I402" s="56"/>
      <c r="K402" s="57"/>
      <c r="M402" s="56"/>
    </row>
    <row r="403" spans="5:13" customFormat="1" x14ac:dyDescent="0.55000000000000004">
      <c r="E403" s="55"/>
      <c r="G403" s="55"/>
      <c r="I403" s="56"/>
      <c r="K403" s="57"/>
      <c r="M403" s="56"/>
    </row>
    <row r="404" spans="5:13" customFormat="1" x14ac:dyDescent="0.55000000000000004">
      <c r="E404" s="55"/>
      <c r="G404" s="55"/>
      <c r="I404" s="56"/>
      <c r="K404" s="57"/>
      <c r="M404" s="56"/>
    </row>
    <row r="405" spans="5:13" customFormat="1" x14ac:dyDescent="0.55000000000000004">
      <c r="E405" s="55"/>
      <c r="G405" s="55"/>
      <c r="I405" s="56"/>
      <c r="K405" s="57"/>
      <c r="M405" s="56"/>
    </row>
    <row r="406" spans="5:13" customFormat="1" x14ac:dyDescent="0.55000000000000004">
      <c r="E406" s="55"/>
      <c r="G406" s="55"/>
      <c r="I406" s="56"/>
      <c r="K406" s="57"/>
      <c r="M406" s="56"/>
    </row>
    <row r="407" spans="5:13" customFormat="1" x14ac:dyDescent="0.55000000000000004">
      <c r="E407" s="55"/>
      <c r="G407" s="55"/>
      <c r="I407" s="56"/>
      <c r="K407" s="57"/>
      <c r="M407" s="56"/>
    </row>
    <row r="408" spans="5:13" customFormat="1" x14ac:dyDescent="0.55000000000000004">
      <c r="E408" s="55"/>
      <c r="G408" s="55"/>
      <c r="I408" s="56"/>
      <c r="K408" s="57"/>
      <c r="M408" s="56"/>
    </row>
    <row r="409" spans="5:13" customFormat="1" x14ac:dyDescent="0.55000000000000004">
      <c r="E409" s="55"/>
      <c r="G409" s="55"/>
      <c r="I409" s="56"/>
      <c r="K409" s="57"/>
      <c r="M409" s="56"/>
    </row>
    <row r="410" spans="5:13" customFormat="1" x14ac:dyDescent="0.55000000000000004">
      <c r="E410" s="55"/>
      <c r="G410" s="55"/>
      <c r="I410" s="56"/>
      <c r="K410" s="57"/>
      <c r="M410" s="56"/>
    </row>
    <row r="411" spans="5:13" customFormat="1" x14ac:dyDescent="0.55000000000000004">
      <c r="E411" s="55"/>
      <c r="G411" s="55"/>
      <c r="I411" s="56"/>
      <c r="K411" s="57"/>
      <c r="M411" s="56"/>
    </row>
    <row r="412" spans="5:13" customFormat="1" x14ac:dyDescent="0.55000000000000004">
      <c r="E412" s="55"/>
      <c r="G412" s="55"/>
      <c r="I412" s="56"/>
      <c r="K412" s="57"/>
      <c r="M412" s="56"/>
    </row>
    <row r="413" spans="5:13" customFormat="1" x14ac:dyDescent="0.55000000000000004">
      <c r="E413" s="55"/>
      <c r="G413" s="55"/>
      <c r="I413" s="56"/>
      <c r="K413" s="57"/>
      <c r="M413" s="56"/>
    </row>
    <row r="414" spans="5:13" customFormat="1" x14ac:dyDescent="0.55000000000000004">
      <c r="E414" s="55"/>
      <c r="G414" s="55"/>
      <c r="I414" s="56"/>
      <c r="K414" s="57"/>
      <c r="M414" s="56"/>
    </row>
    <row r="415" spans="5:13" customFormat="1" x14ac:dyDescent="0.55000000000000004">
      <c r="E415" s="55"/>
      <c r="G415" s="55"/>
      <c r="I415" s="56"/>
      <c r="K415" s="57"/>
      <c r="M415" s="56"/>
    </row>
    <row r="416" spans="5:13" customFormat="1" x14ac:dyDescent="0.55000000000000004">
      <c r="E416" s="55"/>
      <c r="G416" s="55"/>
      <c r="I416" s="56"/>
      <c r="K416" s="57"/>
      <c r="M416" s="56"/>
    </row>
    <row r="417" spans="5:13" customFormat="1" x14ac:dyDescent="0.55000000000000004">
      <c r="E417" s="55"/>
      <c r="G417" s="55"/>
      <c r="I417" s="56"/>
      <c r="K417" s="57"/>
      <c r="M417" s="56"/>
    </row>
    <row r="418" spans="5:13" customFormat="1" x14ac:dyDescent="0.55000000000000004">
      <c r="E418" s="55"/>
      <c r="G418" s="55"/>
      <c r="I418" s="56"/>
      <c r="K418" s="57"/>
      <c r="M418" s="56"/>
    </row>
    <row r="419" spans="5:13" customFormat="1" x14ac:dyDescent="0.55000000000000004">
      <c r="E419" s="55"/>
      <c r="G419" s="55"/>
      <c r="I419" s="56"/>
      <c r="K419" s="57"/>
      <c r="M419" s="56"/>
    </row>
    <row r="420" spans="5:13" customFormat="1" x14ac:dyDescent="0.55000000000000004">
      <c r="E420" s="55"/>
      <c r="G420" s="55"/>
      <c r="I420" s="56"/>
      <c r="K420" s="57"/>
      <c r="M420" s="56"/>
    </row>
    <row r="421" spans="5:13" customFormat="1" x14ac:dyDescent="0.55000000000000004">
      <c r="E421" s="55"/>
      <c r="G421" s="55"/>
      <c r="I421" s="56"/>
      <c r="K421" s="57"/>
      <c r="M421" s="56"/>
    </row>
    <row r="422" spans="5:13" customFormat="1" x14ac:dyDescent="0.55000000000000004">
      <c r="E422" s="55"/>
      <c r="G422" s="55"/>
      <c r="I422" s="56"/>
      <c r="K422" s="57"/>
      <c r="M422" s="56"/>
    </row>
    <row r="423" spans="5:13" customFormat="1" x14ac:dyDescent="0.55000000000000004">
      <c r="E423" s="55"/>
      <c r="G423" s="55"/>
      <c r="I423" s="56"/>
      <c r="K423" s="57"/>
      <c r="M423" s="56"/>
    </row>
    <row r="424" spans="5:13" customFormat="1" x14ac:dyDescent="0.55000000000000004">
      <c r="E424" s="55"/>
      <c r="G424" s="55"/>
      <c r="I424" s="56"/>
      <c r="K424" s="57"/>
      <c r="M424" s="56"/>
    </row>
    <row r="425" spans="5:13" customFormat="1" x14ac:dyDescent="0.55000000000000004">
      <c r="E425" s="55"/>
      <c r="G425" s="55"/>
      <c r="I425" s="56"/>
      <c r="K425" s="57"/>
      <c r="M425" s="56"/>
    </row>
    <row r="426" spans="5:13" customFormat="1" x14ac:dyDescent="0.55000000000000004">
      <c r="E426" s="55"/>
      <c r="G426" s="55"/>
      <c r="I426" s="56"/>
      <c r="K426" s="57"/>
      <c r="M426" s="56"/>
    </row>
    <row r="427" spans="5:13" customFormat="1" x14ac:dyDescent="0.55000000000000004">
      <c r="E427" s="55"/>
      <c r="G427" s="55"/>
      <c r="I427" s="56"/>
      <c r="K427" s="57"/>
      <c r="M427" s="56"/>
    </row>
    <row r="428" spans="5:13" customFormat="1" x14ac:dyDescent="0.55000000000000004">
      <c r="E428" s="55"/>
      <c r="G428" s="55"/>
      <c r="I428" s="56"/>
      <c r="K428" s="57"/>
      <c r="M428" s="56"/>
    </row>
    <row r="429" spans="5:13" customFormat="1" x14ac:dyDescent="0.55000000000000004">
      <c r="E429" s="55"/>
      <c r="G429" s="55"/>
      <c r="I429" s="56"/>
      <c r="K429" s="57"/>
      <c r="M429" s="56"/>
    </row>
    <row r="430" spans="5:13" customFormat="1" x14ac:dyDescent="0.55000000000000004">
      <c r="E430" s="55"/>
      <c r="G430" s="55"/>
      <c r="I430" s="56"/>
      <c r="K430" s="57"/>
      <c r="M430" s="56"/>
    </row>
    <row r="431" spans="5:13" customFormat="1" x14ac:dyDescent="0.55000000000000004">
      <c r="E431" s="55"/>
      <c r="G431" s="55"/>
      <c r="I431" s="56"/>
      <c r="K431" s="57"/>
      <c r="M431" s="56"/>
    </row>
    <row r="432" spans="5:13" customFormat="1" x14ac:dyDescent="0.55000000000000004">
      <c r="E432" s="55"/>
      <c r="G432" s="55"/>
      <c r="I432" s="56"/>
      <c r="K432" s="57"/>
      <c r="M432" s="56"/>
    </row>
    <row r="433" spans="5:13" customFormat="1" x14ac:dyDescent="0.55000000000000004">
      <c r="E433" s="55"/>
      <c r="G433" s="55"/>
      <c r="I433" s="56"/>
      <c r="K433" s="57"/>
      <c r="M433" s="56"/>
    </row>
    <row r="434" spans="5:13" customFormat="1" x14ac:dyDescent="0.55000000000000004">
      <c r="E434" s="55"/>
      <c r="G434" s="55"/>
      <c r="I434" s="56"/>
      <c r="K434" s="57"/>
      <c r="M434" s="56"/>
    </row>
    <row r="435" spans="5:13" customFormat="1" x14ac:dyDescent="0.55000000000000004">
      <c r="E435" s="55"/>
      <c r="G435" s="55"/>
      <c r="I435" s="56"/>
      <c r="K435" s="57"/>
      <c r="M435" s="56"/>
    </row>
    <row r="436" spans="5:13" customFormat="1" x14ac:dyDescent="0.55000000000000004">
      <c r="E436" s="55"/>
      <c r="G436" s="55"/>
      <c r="I436" s="56"/>
      <c r="K436" s="57"/>
      <c r="M436" s="56"/>
    </row>
    <row r="437" spans="5:13" customFormat="1" x14ac:dyDescent="0.55000000000000004">
      <c r="E437" s="55"/>
      <c r="G437" s="55"/>
      <c r="I437" s="56"/>
      <c r="K437" s="57"/>
      <c r="M437" s="56"/>
    </row>
    <row r="438" spans="5:13" customFormat="1" x14ac:dyDescent="0.55000000000000004">
      <c r="E438" s="55"/>
      <c r="G438" s="55"/>
      <c r="I438" s="56"/>
      <c r="K438" s="57"/>
      <c r="M438" s="56"/>
    </row>
    <row r="439" spans="5:13" customFormat="1" x14ac:dyDescent="0.55000000000000004">
      <c r="E439" s="55"/>
      <c r="G439" s="55"/>
      <c r="I439" s="56"/>
      <c r="K439" s="57"/>
      <c r="M439" s="56"/>
    </row>
    <row r="440" spans="5:13" customFormat="1" x14ac:dyDescent="0.55000000000000004">
      <c r="E440" s="55"/>
      <c r="G440" s="55"/>
      <c r="I440" s="56"/>
      <c r="K440" s="57"/>
      <c r="M440" s="56"/>
    </row>
    <row r="441" spans="5:13" customFormat="1" x14ac:dyDescent="0.55000000000000004">
      <c r="E441" s="55"/>
      <c r="G441" s="55"/>
      <c r="I441" s="56"/>
      <c r="K441" s="57"/>
      <c r="M441" s="56"/>
    </row>
    <row r="442" spans="5:13" customFormat="1" x14ac:dyDescent="0.55000000000000004">
      <c r="E442" s="55"/>
      <c r="G442" s="55"/>
      <c r="I442" s="56"/>
      <c r="K442" s="57"/>
      <c r="M442" s="56"/>
    </row>
    <row r="443" spans="5:13" customFormat="1" x14ac:dyDescent="0.55000000000000004">
      <c r="E443" s="55"/>
      <c r="G443" s="55"/>
      <c r="I443" s="56"/>
      <c r="K443" s="57"/>
      <c r="M443" s="56"/>
    </row>
    <row r="444" spans="5:13" customFormat="1" x14ac:dyDescent="0.55000000000000004">
      <c r="E444" s="55"/>
      <c r="G444" s="55"/>
      <c r="I444" s="56"/>
      <c r="K444" s="57"/>
      <c r="M444" s="56"/>
    </row>
    <row r="445" spans="5:13" customFormat="1" x14ac:dyDescent="0.55000000000000004">
      <c r="E445" s="55"/>
      <c r="G445" s="55"/>
      <c r="I445" s="56"/>
      <c r="K445" s="57"/>
      <c r="M445" s="56"/>
    </row>
    <row r="446" spans="5:13" customFormat="1" x14ac:dyDescent="0.55000000000000004">
      <c r="E446" s="55"/>
      <c r="G446" s="55"/>
      <c r="I446" s="56"/>
      <c r="K446" s="57"/>
      <c r="M446" s="56"/>
    </row>
    <row r="447" spans="5:13" customFormat="1" x14ac:dyDescent="0.55000000000000004">
      <c r="E447" s="55"/>
      <c r="G447" s="55"/>
      <c r="I447" s="56"/>
      <c r="K447" s="57"/>
      <c r="M447" s="56"/>
    </row>
    <row r="448" spans="5:13" customFormat="1" x14ac:dyDescent="0.55000000000000004">
      <c r="E448" s="55"/>
      <c r="G448" s="55"/>
      <c r="I448" s="56"/>
      <c r="K448" s="57"/>
      <c r="M448" s="56"/>
    </row>
    <row r="449" spans="5:13" customFormat="1" x14ac:dyDescent="0.55000000000000004">
      <c r="E449" s="55"/>
      <c r="G449" s="55"/>
      <c r="I449" s="56"/>
      <c r="K449" s="57"/>
      <c r="M449" s="56"/>
    </row>
    <row r="450" spans="5:13" customFormat="1" x14ac:dyDescent="0.55000000000000004">
      <c r="E450" s="55"/>
      <c r="G450" s="55"/>
      <c r="I450" s="56"/>
      <c r="K450" s="57"/>
      <c r="M450" s="56"/>
    </row>
    <row r="451" spans="5:13" customFormat="1" x14ac:dyDescent="0.55000000000000004">
      <c r="E451" s="55"/>
      <c r="G451" s="55"/>
      <c r="I451" s="56"/>
      <c r="K451" s="57"/>
      <c r="M451" s="56"/>
    </row>
    <row r="452" spans="5:13" customFormat="1" x14ac:dyDescent="0.55000000000000004">
      <c r="E452" s="55"/>
      <c r="G452" s="55"/>
      <c r="I452" s="56"/>
      <c r="K452" s="57"/>
      <c r="M452" s="56"/>
    </row>
    <row r="453" spans="5:13" customFormat="1" x14ac:dyDescent="0.55000000000000004">
      <c r="E453" s="55"/>
      <c r="G453" s="55"/>
      <c r="I453" s="56"/>
      <c r="K453" s="57"/>
      <c r="M453" s="56"/>
    </row>
    <row r="454" spans="5:13" customFormat="1" x14ac:dyDescent="0.55000000000000004">
      <c r="E454" s="55"/>
      <c r="G454" s="55"/>
      <c r="I454" s="56"/>
      <c r="K454" s="57"/>
      <c r="M454" s="56"/>
    </row>
    <row r="455" spans="5:13" customFormat="1" x14ac:dyDescent="0.55000000000000004">
      <c r="E455" s="55"/>
      <c r="G455" s="55"/>
      <c r="I455" s="56"/>
      <c r="K455" s="57"/>
      <c r="M455" s="56"/>
    </row>
    <row r="456" spans="5:13" customFormat="1" x14ac:dyDescent="0.55000000000000004">
      <c r="E456" s="55"/>
      <c r="G456" s="55"/>
      <c r="I456" s="56"/>
      <c r="K456" s="57"/>
      <c r="M456" s="56"/>
    </row>
    <row r="457" spans="5:13" customFormat="1" x14ac:dyDescent="0.55000000000000004">
      <c r="E457" s="55"/>
      <c r="G457" s="55"/>
      <c r="I457" s="56"/>
      <c r="K457" s="57"/>
      <c r="M457" s="56"/>
    </row>
    <row r="458" spans="5:13" customFormat="1" x14ac:dyDescent="0.55000000000000004">
      <c r="E458" s="55"/>
      <c r="G458" s="55"/>
      <c r="I458" s="56"/>
      <c r="K458" s="57"/>
      <c r="M458" s="56"/>
    </row>
    <row r="459" spans="5:13" customFormat="1" x14ac:dyDescent="0.55000000000000004">
      <c r="E459" s="55"/>
      <c r="G459" s="55"/>
      <c r="I459" s="56"/>
      <c r="K459" s="57"/>
      <c r="M459" s="56"/>
    </row>
    <row r="460" spans="5:13" customFormat="1" x14ac:dyDescent="0.55000000000000004">
      <c r="E460" s="55"/>
      <c r="G460" s="55"/>
      <c r="I460" s="56"/>
      <c r="K460" s="57"/>
      <c r="M460" s="56"/>
    </row>
    <row r="461" spans="5:13" customFormat="1" x14ac:dyDescent="0.55000000000000004">
      <c r="E461" s="55"/>
      <c r="G461" s="55"/>
      <c r="I461" s="56"/>
      <c r="K461" s="57"/>
      <c r="M461" s="56"/>
    </row>
    <row r="462" spans="5:13" customFormat="1" x14ac:dyDescent="0.55000000000000004">
      <c r="E462" s="55"/>
      <c r="G462" s="55"/>
      <c r="I462" s="56"/>
      <c r="K462" s="57"/>
      <c r="M462" s="56"/>
    </row>
    <row r="463" spans="5:13" customFormat="1" x14ac:dyDescent="0.55000000000000004">
      <c r="E463" s="55"/>
      <c r="G463" s="55"/>
      <c r="I463" s="56"/>
      <c r="K463" s="57"/>
      <c r="M463" s="56"/>
    </row>
    <row r="464" spans="5:13" customFormat="1" x14ac:dyDescent="0.55000000000000004">
      <c r="E464" s="55"/>
      <c r="G464" s="55"/>
      <c r="I464" s="56"/>
      <c r="K464" s="57"/>
      <c r="M464" s="56"/>
    </row>
    <row r="465" spans="5:13" customFormat="1" x14ac:dyDescent="0.55000000000000004">
      <c r="E465" s="55"/>
      <c r="G465" s="55"/>
      <c r="I465" s="56"/>
      <c r="K465" s="57"/>
      <c r="M465" s="56"/>
    </row>
    <row r="466" spans="5:13" customFormat="1" x14ac:dyDescent="0.55000000000000004">
      <c r="E466" s="55"/>
      <c r="G466" s="55"/>
      <c r="I466" s="56"/>
      <c r="K466" s="57"/>
      <c r="M466" s="56"/>
    </row>
    <row r="467" spans="5:13" customFormat="1" x14ac:dyDescent="0.55000000000000004">
      <c r="E467" s="55"/>
      <c r="G467" s="55"/>
      <c r="I467" s="56"/>
      <c r="K467" s="57"/>
      <c r="M467" s="56"/>
    </row>
    <row r="468" spans="5:13" customFormat="1" x14ac:dyDescent="0.55000000000000004">
      <c r="E468" s="55"/>
      <c r="G468" s="55"/>
      <c r="I468" s="56"/>
      <c r="K468" s="57"/>
      <c r="M468" s="56"/>
    </row>
    <row r="469" spans="5:13" customFormat="1" x14ac:dyDescent="0.55000000000000004">
      <c r="E469" s="55"/>
      <c r="G469" s="55"/>
      <c r="I469" s="56"/>
      <c r="K469" s="57"/>
      <c r="M469" s="56"/>
    </row>
    <row r="470" spans="5:13" customFormat="1" x14ac:dyDescent="0.55000000000000004">
      <c r="E470" s="55"/>
      <c r="G470" s="55"/>
      <c r="I470" s="56"/>
      <c r="K470" s="57"/>
      <c r="M470" s="56"/>
    </row>
    <row r="471" spans="5:13" customFormat="1" x14ac:dyDescent="0.55000000000000004">
      <c r="E471" s="55"/>
      <c r="G471" s="55"/>
      <c r="I471" s="56"/>
      <c r="K471" s="57"/>
      <c r="M471" s="56"/>
    </row>
    <row r="472" spans="5:13" customFormat="1" x14ac:dyDescent="0.55000000000000004">
      <c r="E472" s="55"/>
      <c r="G472" s="55"/>
      <c r="I472" s="56"/>
      <c r="K472" s="57"/>
      <c r="M472" s="56"/>
    </row>
    <row r="473" spans="5:13" customFormat="1" x14ac:dyDescent="0.55000000000000004">
      <c r="E473" s="55"/>
      <c r="G473" s="55"/>
      <c r="I473" s="56"/>
      <c r="K473" s="57"/>
      <c r="M473" s="56"/>
    </row>
    <row r="474" spans="5:13" customFormat="1" x14ac:dyDescent="0.55000000000000004">
      <c r="E474" s="55"/>
      <c r="G474" s="55"/>
      <c r="I474" s="56"/>
      <c r="K474" s="57"/>
      <c r="M474" s="56"/>
    </row>
    <row r="475" spans="5:13" customFormat="1" x14ac:dyDescent="0.55000000000000004">
      <c r="E475" s="55"/>
      <c r="G475" s="55"/>
      <c r="I475" s="56"/>
      <c r="K475" s="57"/>
      <c r="M475" s="56"/>
    </row>
    <row r="476" spans="5:13" customFormat="1" x14ac:dyDescent="0.55000000000000004">
      <c r="E476" s="55"/>
      <c r="G476" s="55"/>
      <c r="I476" s="56"/>
      <c r="K476" s="57"/>
      <c r="M476" s="56"/>
    </row>
    <row r="477" spans="5:13" customFormat="1" x14ac:dyDescent="0.55000000000000004">
      <c r="E477" s="55"/>
      <c r="G477" s="55"/>
      <c r="I477" s="56"/>
      <c r="K477" s="57"/>
      <c r="M477" s="56"/>
    </row>
    <row r="478" spans="5:13" customFormat="1" x14ac:dyDescent="0.55000000000000004">
      <c r="E478" s="55"/>
      <c r="G478" s="55"/>
      <c r="I478" s="56"/>
      <c r="K478" s="57"/>
      <c r="M478" s="56"/>
    </row>
    <row r="479" spans="5:13" customFormat="1" x14ac:dyDescent="0.55000000000000004">
      <c r="E479" s="55"/>
      <c r="G479" s="55"/>
      <c r="I479" s="56"/>
      <c r="K479" s="57"/>
      <c r="M479" s="56"/>
    </row>
    <row r="480" spans="5:13" customFormat="1" x14ac:dyDescent="0.55000000000000004">
      <c r="E480" s="55"/>
      <c r="G480" s="55"/>
      <c r="I480" s="56"/>
      <c r="K480" s="57"/>
      <c r="M480" s="56"/>
    </row>
    <row r="481" spans="5:13" customFormat="1" x14ac:dyDescent="0.55000000000000004">
      <c r="E481" s="55"/>
      <c r="G481" s="55"/>
      <c r="I481" s="56"/>
      <c r="K481" s="57"/>
      <c r="M481" s="56"/>
    </row>
    <row r="482" spans="5:13" customFormat="1" x14ac:dyDescent="0.55000000000000004">
      <c r="E482" s="55"/>
      <c r="G482" s="55"/>
      <c r="I482" s="56"/>
      <c r="K482" s="57"/>
      <c r="M482" s="56"/>
    </row>
    <row r="483" spans="5:13" customFormat="1" x14ac:dyDescent="0.55000000000000004">
      <c r="E483" s="55"/>
      <c r="G483" s="55"/>
      <c r="I483" s="56"/>
      <c r="K483" s="57"/>
      <c r="M483" s="56"/>
    </row>
    <row r="484" spans="5:13" customFormat="1" x14ac:dyDescent="0.55000000000000004">
      <c r="E484" s="55"/>
      <c r="G484" s="55"/>
      <c r="I484" s="56"/>
      <c r="K484" s="57"/>
      <c r="M484" s="56"/>
    </row>
    <row r="485" spans="5:13" customFormat="1" x14ac:dyDescent="0.55000000000000004">
      <c r="E485" s="55"/>
      <c r="G485" s="55"/>
      <c r="I485" s="56"/>
      <c r="K485" s="57"/>
      <c r="M485" s="56"/>
    </row>
    <row r="486" spans="5:13" customFormat="1" x14ac:dyDescent="0.55000000000000004">
      <c r="E486" s="55"/>
      <c r="G486" s="55"/>
      <c r="I486" s="56"/>
      <c r="K486" s="57"/>
      <c r="M486" s="56"/>
    </row>
    <row r="487" spans="5:13" customFormat="1" x14ac:dyDescent="0.55000000000000004">
      <c r="E487" s="55"/>
      <c r="G487" s="55"/>
      <c r="I487" s="56"/>
      <c r="K487" s="57"/>
      <c r="M487" s="56"/>
    </row>
    <row r="488" spans="5:13" customFormat="1" x14ac:dyDescent="0.55000000000000004">
      <c r="E488" s="55"/>
      <c r="G488" s="55"/>
      <c r="I488" s="56"/>
      <c r="K488" s="57"/>
      <c r="M488" s="56"/>
    </row>
    <row r="489" spans="5:13" customFormat="1" x14ac:dyDescent="0.55000000000000004">
      <c r="E489" s="55"/>
      <c r="G489" s="55"/>
      <c r="I489" s="56"/>
      <c r="K489" s="57"/>
      <c r="M489" s="56"/>
    </row>
    <row r="490" spans="5:13" customFormat="1" x14ac:dyDescent="0.55000000000000004">
      <c r="E490" s="55"/>
      <c r="G490" s="55"/>
      <c r="I490" s="56"/>
      <c r="K490" s="57"/>
      <c r="M490" s="56"/>
    </row>
    <row r="491" spans="5:13" customFormat="1" x14ac:dyDescent="0.55000000000000004">
      <c r="E491" s="55"/>
      <c r="G491" s="55"/>
      <c r="I491" s="56"/>
      <c r="K491" s="57"/>
      <c r="M491" s="56"/>
    </row>
    <row r="492" spans="5:13" customFormat="1" x14ac:dyDescent="0.55000000000000004">
      <c r="E492" s="55"/>
      <c r="G492" s="55"/>
      <c r="I492" s="56"/>
      <c r="K492" s="57"/>
      <c r="M492" s="56"/>
    </row>
    <row r="493" spans="5:13" customFormat="1" x14ac:dyDescent="0.55000000000000004">
      <c r="E493" s="55"/>
      <c r="G493" s="55"/>
      <c r="I493" s="56"/>
      <c r="K493" s="57"/>
      <c r="M493" s="56"/>
    </row>
    <row r="494" spans="5:13" customFormat="1" x14ac:dyDescent="0.55000000000000004">
      <c r="E494" s="55"/>
      <c r="G494" s="55"/>
      <c r="I494" s="56"/>
      <c r="K494" s="57"/>
      <c r="M494" s="56"/>
    </row>
    <row r="495" spans="5:13" customFormat="1" x14ac:dyDescent="0.55000000000000004">
      <c r="E495" s="55"/>
      <c r="G495" s="55"/>
      <c r="I495" s="56"/>
      <c r="K495" s="57"/>
      <c r="M495" s="56"/>
    </row>
    <row r="496" spans="5:13" customFormat="1" x14ac:dyDescent="0.55000000000000004">
      <c r="E496" s="55"/>
      <c r="G496" s="55"/>
      <c r="I496" s="56"/>
      <c r="K496" s="57"/>
      <c r="M496" s="56"/>
    </row>
    <row r="497" spans="5:13" customFormat="1" x14ac:dyDescent="0.55000000000000004">
      <c r="E497" s="55"/>
      <c r="G497" s="55"/>
      <c r="I497" s="56"/>
      <c r="K497" s="57"/>
      <c r="M497" s="56"/>
    </row>
    <row r="498" spans="5:13" customFormat="1" x14ac:dyDescent="0.55000000000000004">
      <c r="E498" s="55"/>
      <c r="G498" s="55"/>
      <c r="I498" s="56"/>
      <c r="K498" s="57"/>
      <c r="M498" s="56"/>
    </row>
    <row r="499" spans="5:13" customFormat="1" x14ac:dyDescent="0.55000000000000004">
      <c r="E499" s="55"/>
      <c r="G499" s="55"/>
      <c r="I499" s="56"/>
      <c r="K499" s="57"/>
      <c r="M499" s="56"/>
    </row>
    <row r="500" spans="5:13" customFormat="1" x14ac:dyDescent="0.55000000000000004">
      <c r="E500" s="55"/>
      <c r="G500" s="55"/>
      <c r="I500" s="56"/>
      <c r="K500" s="57"/>
      <c r="M500" s="56"/>
    </row>
    <row r="501" spans="5:13" customFormat="1" x14ac:dyDescent="0.55000000000000004">
      <c r="E501" s="55"/>
      <c r="G501" s="55"/>
      <c r="I501" s="56"/>
      <c r="K501" s="57"/>
      <c r="M501" s="56"/>
    </row>
    <row r="502" spans="5:13" customFormat="1" x14ac:dyDescent="0.55000000000000004">
      <c r="E502" s="55"/>
      <c r="G502" s="55"/>
      <c r="I502" s="56"/>
      <c r="K502" s="57"/>
      <c r="M502" s="56"/>
    </row>
    <row r="503" spans="5:13" customFormat="1" x14ac:dyDescent="0.55000000000000004">
      <c r="E503" s="55"/>
      <c r="G503" s="55"/>
      <c r="I503" s="56"/>
      <c r="K503" s="57"/>
      <c r="M503" s="56"/>
    </row>
    <row r="504" spans="5:13" customFormat="1" x14ac:dyDescent="0.55000000000000004">
      <c r="E504" s="55"/>
      <c r="G504" s="55"/>
      <c r="I504" s="56"/>
      <c r="K504" s="57"/>
      <c r="M504" s="56"/>
    </row>
    <row r="505" spans="5:13" customFormat="1" x14ac:dyDescent="0.55000000000000004">
      <c r="E505" s="55"/>
      <c r="G505" s="55"/>
      <c r="I505" s="56"/>
      <c r="K505" s="57"/>
      <c r="M505" s="56"/>
    </row>
    <row r="506" spans="5:13" customFormat="1" x14ac:dyDescent="0.55000000000000004">
      <c r="E506" s="55"/>
      <c r="G506" s="55"/>
      <c r="I506" s="56"/>
      <c r="K506" s="57"/>
      <c r="M506" s="56"/>
    </row>
    <row r="507" spans="5:13" customFormat="1" x14ac:dyDescent="0.55000000000000004">
      <c r="E507" s="55"/>
      <c r="G507" s="55"/>
      <c r="I507" s="56"/>
      <c r="K507" s="57"/>
      <c r="M507" s="56"/>
    </row>
    <row r="508" spans="5:13" customFormat="1" x14ac:dyDescent="0.55000000000000004">
      <c r="E508" s="55"/>
      <c r="G508" s="55"/>
      <c r="I508" s="56"/>
      <c r="K508" s="57"/>
      <c r="M508" s="56"/>
    </row>
    <row r="509" spans="5:13" customFormat="1" x14ac:dyDescent="0.55000000000000004">
      <c r="E509" s="55"/>
      <c r="G509" s="55"/>
      <c r="I509" s="56"/>
      <c r="K509" s="57"/>
      <c r="M509" s="56"/>
    </row>
    <row r="510" spans="5:13" customFormat="1" x14ac:dyDescent="0.55000000000000004">
      <c r="E510" s="55"/>
      <c r="G510" s="55"/>
      <c r="I510" s="56"/>
      <c r="K510" s="57"/>
      <c r="M510" s="56"/>
    </row>
    <row r="511" spans="5:13" customFormat="1" x14ac:dyDescent="0.55000000000000004">
      <c r="E511" s="55"/>
      <c r="G511" s="55"/>
      <c r="I511" s="56"/>
      <c r="K511" s="57"/>
      <c r="M511" s="56"/>
    </row>
    <row r="512" spans="5:13" customFormat="1" x14ac:dyDescent="0.55000000000000004">
      <c r="E512" s="55"/>
      <c r="G512" s="55"/>
      <c r="I512" s="56"/>
      <c r="K512" s="57"/>
      <c r="M512" s="56"/>
    </row>
    <row r="513" spans="5:13" customFormat="1" x14ac:dyDescent="0.55000000000000004">
      <c r="E513" s="55"/>
      <c r="G513" s="55"/>
      <c r="I513" s="56"/>
      <c r="K513" s="57"/>
      <c r="M513" s="56"/>
    </row>
    <row r="514" spans="5:13" customFormat="1" x14ac:dyDescent="0.55000000000000004">
      <c r="E514" s="55"/>
      <c r="G514" s="55"/>
      <c r="I514" s="56"/>
      <c r="K514" s="57"/>
      <c r="M514" s="56"/>
    </row>
    <row r="515" spans="5:13" customFormat="1" x14ac:dyDescent="0.55000000000000004">
      <c r="E515" s="55"/>
      <c r="G515" s="55"/>
      <c r="I515" s="56"/>
      <c r="K515" s="57"/>
      <c r="M515" s="56"/>
    </row>
    <row r="516" spans="5:13" customFormat="1" x14ac:dyDescent="0.55000000000000004">
      <c r="E516" s="55"/>
      <c r="G516" s="55"/>
      <c r="I516" s="56"/>
      <c r="K516" s="57"/>
      <c r="M516" s="56"/>
    </row>
    <row r="517" spans="5:13" customFormat="1" x14ac:dyDescent="0.55000000000000004">
      <c r="E517" s="55"/>
      <c r="G517" s="55"/>
      <c r="I517" s="56"/>
      <c r="K517" s="57"/>
      <c r="M517" s="56"/>
    </row>
    <row r="518" spans="5:13" customFormat="1" x14ac:dyDescent="0.55000000000000004">
      <c r="E518" s="55"/>
      <c r="G518" s="55"/>
      <c r="I518" s="56"/>
      <c r="K518" s="57"/>
      <c r="M518" s="56"/>
    </row>
    <row r="519" spans="5:13" customFormat="1" x14ac:dyDescent="0.55000000000000004">
      <c r="E519" s="55"/>
      <c r="G519" s="55"/>
      <c r="I519" s="56"/>
      <c r="K519" s="57"/>
      <c r="M519" s="56"/>
    </row>
    <row r="520" spans="5:13" customFormat="1" x14ac:dyDescent="0.55000000000000004">
      <c r="E520" s="55"/>
      <c r="G520" s="55"/>
      <c r="I520" s="56"/>
      <c r="K520" s="57"/>
      <c r="M520" s="56"/>
    </row>
    <row r="521" spans="5:13" customFormat="1" x14ac:dyDescent="0.55000000000000004">
      <c r="E521" s="55"/>
      <c r="G521" s="55"/>
      <c r="I521" s="56"/>
      <c r="K521" s="57"/>
      <c r="M521" s="56"/>
    </row>
    <row r="522" spans="5:13" customFormat="1" x14ac:dyDescent="0.55000000000000004">
      <c r="E522" s="55"/>
      <c r="G522" s="55"/>
      <c r="I522" s="56"/>
      <c r="K522" s="57"/>
      <c r="M522" s="56"/>
    </row>
    <row r="523" spans="5:13" customFormat="1" x14ac:dyDescent="0.55000000000000004">
      <c r="E523" s="55"/>
      <c r="G523" s="55"/>
      <c r="I523" s="56"/>
      <c r="K523" s="57"/>
      <c r="M523" s="56"/>
    </row>
    <row r="524" spans="5:13" customFormat="1" x14ac:dyDescent="0.55000000000000004">
      <c r="E524" s="55"/>
      <c r="G524" s="55"/>
      <c r="I524" s="56"/>
      <c r="K524" s="57"/>
      <c r="M524" s="56"/>
    </row>
    <row r="525" spans="5:13" customFormat="1" x14ac:dyDescent="0.55000000000000004">
      <c r="E525" s="55"/>
      <c r="G525" s="55"/>
      <c r="I525" s="56"/>
      <c r="K525" s="57"/>
      <c r="M525" s="56"/>
    </row>
    <row r="526" spans="5:13" customFormat="1" x14ac:dyDescent="0.55000000000000004">
      <c r="E526" s="55"/>
      <c r="G526" s="55"/>
      <c r="I526" s="56"/>
      <c r="K526" s="57"/>
      <c r="M526" s="56"/>
    </row>
    <row r="527" spans="5:13" customFormat="1" x14ac:dyDescent="0.55000000000000004">
      <c r="E527" s="55"/>
      <c r="G527" s="55"/>
      <c r="I527" s="56"/>
      <c r="K527" s="57"/>
      <c r="M527" s="56"/>
    </row>
    <row r="528" spans="5:13" customFormat="1" x14ac:dyDescent="0.55000000000000004">
      <c r="E528" s="55"/>
      <c r="G528" s="55"/>
      <c r="I528" s="56"/>
      <c r="K528" s="57"/>
      <c r="M528" s="56"/>
    </row>
    <row r="529" spans="5:13" customFormat="1" x14ac:dyDescent="0.55000000000000004">
      <c r="E529" s="55"/>
      <c r="G529" s="55"/>
      <c r="I529" s="56"/>
      <c r="K529" s="57"/>
      <c r="M529" s="56"/>
    </row>
    <row r="530" spans="5:13" customFormat="1" x14ac:dyDescent="0.55000000000000004">
      <c r="E530" s="55"/>
      <c r="G530" s="55"/>
      <c r="I530" s="56"/>
      <c r="K530" s="57"/>
      <c r="M530" s="56"/>
    </row>
    <row r="531" spans="5:13" customFormat="1" x14ac:dyDescent="0.55000000000000004">
      <c r="E531" s="55"/>
      <c r="G531" s="55"/>
      <c r="I531" s="56"/>
      <c r="K531" s="57"/>
      <c r="M531" s="56"/>
    </row>
    <row r="532" spans="5:13" customFormat="1" x14ac:dyDescent="0.55000000000000004">
      <c r="E532" s="55"/>
      <c r="G532" s="55"/>
      <c r="I532" s="56"/>
      <c r="K532" s="57"/>
      <c r="M532" s="56"/>
    </row>
    <row r="533" spans="5:13" customFormat="1" x14ac:dyDescent="0.55000000000000004">
      <c r="E533" s="55"/>
      <c r="G533" s="55"/>
      <c r="I533" s="56"/>
      <c r="K533" s="57"/>
      <c r="M533" s="56"/>
    </row>
    <row r="534" spans="5:13" customFormat="1" x14ac:dyDescent="0.55000000000000004">
      <c r="E534" s="55"/>
      <c r="G534" s="55"/>
      <c r="I534" s="56"/>
      <c r="K534" s="57"/>
      <c r="M534" s="56"/>
    </row>
    <row r="535" spans="5:13" customFormat="1" x14ac:dyDescent="0.55000000000000004">
      <c r="E535" s="55"/>
      <c r="G535" s="55"/>
      <c r="I535" s="56"/>
      <c r="K535" s="57"/>
      <c r="M535" s="56"/>
    </row>
    <row r="536" spans="5:13" customFormat="1" x14ac:dyDescent="0.55000000000000004">
      <c r="E536" s="55"/>
      <c r="G536" s="55"/>
      <c r="I536" s="56"/>
      <c r="K536" s="57"/>
      <c r="M536" s="56"/>
    </row>
    <row r="537" spans="5:13" customFormat="1" x14ac:dyDescent="0.55000000000000004">
      <c r="E537" s="55"/>
      <c r="G537" s="55"/>
      <c r="I537" s="56"/>
      <c r="K537" s="57"/>
      <c r="M537" s="56"/>
    </row>
    <row r="538" spans="5:13" customFormat="1" x14ac:dyDescent="0.55000000000000004">
      <c r="E538" s="55"/>
      <c r="G538" s="55"/>
      <c r="I538" s="56"/>
      <c r="K538" s="57"/>
      <c r="M538" s="56"/>
    </row>
    <row r="539" spans="5:13" customFormat="1" x14ac:dyDescent="0.55000000000000004">
      <c r="E539" s="55"/>
      <c r="G539" s="55"/>
      <c r="I539" s="56"/>
      <c r="K539" s="57"/>
      <c r="M539" s="56"/>
    </row>
    <row r="540" spans="5:13" customFormat="1" x14ac:dyDescent="0.55000000000000004">
      <c r="E540" s="55"/>
      <c r="G540" s="55"/>
      <c r="I540" s="56"/>
      <c r="K540" s="57"/>
      <c r="M540" s="56"/>
    </row>
    <row r="541" spans="5:13" customFormat="1" x14ac:dyDescent="0.55000000000000004">
      <c r="E541" s="55"/>
      <c r="G541" s="55"/>
      <c r="I541" s="56"/>
      <c r="K541" s="57"/>
      <c r="M541" s="56"/>
    </row>
    <row r="542" spans="5:13" customFormat="1" x14ac:dyDescent="0.55000000000000004">
      <c r="E542" s="55"/>
      <c r="G542" s="55"/>
      <c r="I542" s="56"/>
      <c r="K542" s="57"/>
      <c r="M542" s="56"/>
    </row>
    <row r="543" spans="5:13" customFormat="1" x14ac:dyDescent="0.55000000000000004">
      <c r="E543" s="55"/>
      <c r="G543" s="55"/>
      <c r="I543" s="56"/>
      <c r="K543" s="57"/>
      <c r="M543" s="56"/>
    </row>
    <row r="544" spans="5:13" customFormat="1" x14ac:dyDescent="0.55000000000000004">
      <c r="E544" s="55"/>
      <c r="G544" s="55"/>
      <c r="I544" s="56"/>
      <c r="K544" s="57"/>
      <c r="M544" s="56"/>
    </row>
    <row r="545" spans="5:13" customFormat="1" x14ac:dyDescent="0.55000000000000004">
      <c r="E545" s="55"/>
      <c r="G545" s="55"/>
      <c r="I545" s="56"/>
      <c r="K545" s="57"/>
      <c r="M545" s="56"/>
    </row>
    <row r="546" spans="5:13" customFormat="1" x14ac:dyDescent="0.55000000000000004">
      <c r="E546" s="55"/>
      <c r="G546" s="55"/>
      <c r="I546" s="56"/>
      <c r="K546" s="57"/>
      <c r="M546" s="56"/>
    </row>
    <row r="547" spans="5:13" customFormat="1" x14ac:dyDescent="0.55000000000000004">
      <c r="E547" s="55"/>
      <c r="G547" s="55"/>
      <c r="I547" s="56"/>
      <c r="K547" s="57"/>
      <c r="M547" s="56"/>
    </row>
    <row r="548" spans="5:13" customFormat="1" x14ac:dyDescent="0.55000000000000004">
      <c r="E548" s="55"/>
      <c r="G548" s="55"/>
      <c r="I548" s="56"/>
      <c r="K548" s="57"/>
      <c r="M548" s="56"/>
    </row>
    <row r="549" spans="5:13" customFormat="1" x14ac:dyDescent="0.55000000000000004">
      <c r="E549" s="55"/>
      <c r="G549" s="55"/>
      <c r="I549" s="56"/>
      <c r="K549" s="57"/>
      <c r="M549" s="56"/>
    </row>
    <row r="550" spans="5:13" customFormat="1" x14ac:dyDescent="0.55000000000000004">
      <c r="E550" s="55"/>
      <c r="G550" s="55"/>
      <c r="I550" s="56"/>
      <c r="K550" s="57"/>
      <c r="M550" s="56"/>
    </row>
    <row r="551" spans="5:13" customFormat="1" x14ac:dyDescent="0.55000000000000004">
      <c r="E551" s="55"/>
      <c r="G551" s="55"/>
      <c r="I551" s="56"/>
      <c r="K551" s="57"/>
      <c r="M551" s="56"/>
    </row>
    <row r="552" spans="5:13" customFormat="1" x14ac:dyDescent="0.55000000000000004">
      <c r="E552" s="55"/>
      <c r="G552" s="55"/>
      <c r="I552" s="56"/>
      <c r="K552" s="57"/>
      <c r="M552" s="56"/>
    </row>
    <row r="553" spans="5:13" customFormat="1" x14ac:dyDescent="0.55000000000000004">
      <c r="E553" s="55"/>
      <c r="G553" s="55"/>
      <c r="I553" s="56"/>
      <c r="K553" s="57"/>
      <c r="M553" s="56"/>
    </row>
    <row r="554" spans="5:13" customFormat="1" x14ac:dyDescent="0.55000000000000004">
      <c r="E554" s="55"/>
      <c r="G554" s="55"/>
      <c r="I554" s="56"/>
      <c r="K554" s="57"/>
      <c r="M554" s="56"/>
    </row>
    <row r="555" spans="5:13" customFormat="1" x14ac:dyDescent="0.55000000000000004">
      <c r="E555" s="55"/>
      <c r="G555" s="55"/>
      <c r="I555" s="56"/>
      <c r="K555" s="57"/>
      <c r="M555" s="56"/>
    </row>
    <row r="556" spans="5:13" customFormat="1" x14ac:dyDescent="0.55000000000000004">
      <c r="E556" s="55"/>
      <c r="G556" s="55"/>
      <c r="I556" s="56"/>
      <c r="K556" s="57"/>
      <c r="M556" s="56"/>
    </row>
    <row r="557" spans="5:13" customFormat="1" x14ac:dyDescent="0.55000000000000004">
      <c r="E557" s="55"/>
      <c r="G557" s="55"/>
      <c r="I557" s="56"/>
      <c r="K557" s="57"/>
      <c r="M557" s="56"/>
    </row>
    <row r="558" spans="5:13" customFormat="1" x14ac:dyDescent="0.55000000000000004">
      <c r="E558" s="55"/>
      <c r="G558" s="55"/>
      <c r="I558" s="56"/>
      <c r="K558" s="57"/>
      <c r="M558" s="56"/>
    </row>
    <row r="559" spans="5:13" customFormat="1" x14ac:dyDescent="0.55000000000000004">
      <c r="E559" s="55"/>
      <c r="G559" s="55"/>
      <c r="I559" s="56"/>
      <c r="K559" s="57"/>
      <c r="M559" s="56"/>
    </row>
    <row r="560" spans="5:13" customFormat="1" x14ac:dyDescent="0.55000000000000004">
      <c r="E560" s="55"/>
      <c r="G560" s="55"/>
      <c r="I560" s="56"/>
      <c r="K560" s="57"/>
      <c r="M560" s="56"/>
    </row>
    <row r="561" spans="5:13" customFormat="1" x14ac:dyDescent="0.55000000000000004">
      <c r="E561" s="55"/>
      <c r="G561" s="55"/>
      <c r="I561" s="56"/>
      <c r="K561" s="57"/>
      <c r="M561" s="56"/>
    </row>
    <row r="562" spans="5:13" customFormat="1" x14ac:dyDescent="0.55000000000000004">
      <c r="E562" s="55"/>
      <c r="G562" s="55"/>
      <c r="I562" s="56"/>
      <c r="K562" s="57"/>
      <c r="M562" s="56"/>
    </row>
    <row r="563" spans="5:13" customFormat="1" x14ac:dyDescent="0.55000000000000004">
      <c r="E563" s="55"/>
      <c r="G563" s="55"/>
      <c r="I563" s="56"/>
      <c r="K563" s="57"/>
      <c r="M563" s="56"/>
    </row>
    <row r="564" spans="5:13" customFormat="1" x14ac:dyDescent="0.55000000000000004">
      <c r="E564" s="55"/>
      <c r="G564" s="55"/>
      <c r="I564" s="56"/>
      <c r="K564" s="57"/>
      <c r="M564" s="56"/>
    </row>
    <row r="565" spans="5:13" customFormat="1" x14ac:dyDescent="0.55000000000000004">
      <c r="E565" s="55"/>
      <c r="G565" s="55"/>
      <c r="I565" s="56"/>
      <c r="K565" s="57"/>
      <c r="M565" s="56"/>
    </row>
    <row r="566" spans="5:13" customFormat="1" x14ac:dyDescent="0.55000000000000004">
      <c r="E566" s="55"/>
      <c r="G566" s="55"/>
      <c r="I566" s="56"/>
      <c r="K566" s="57"/>
      <c r="M566" s="56"/>
    </row>
    <row r="567" spans="5:13" customFormat="1" x14ac:dyDescent="0.55000000000000004">
      <c r="E567" s="55"/>
      <c r="G567" s="55"/>
      <c r="I567" s="56"/>
      <c r="K567" s="57"/>
      <c r="M567" s="56"/>
    </row>
    <row r="568" spans="5:13" customFormat="1" x14ac:dyDescent="0.55000000000000004">
      <c r="E568" s="55"/>
      <c r="G568" s="55"/>
      <c r="I568" s="56"/>
      <c r="K568" s="57"/>
      <c r="M568" s="56"/>
    </row>
    <row r="569" spans="5:13" customFormat="1" x14ac:dyDescent="0.55000000000000004">
      <c r="E569" s="55"/>
      <c r="G569" s="55"/>
      <c r="I569" s="56"/>
      <c r="K569" s="57"/>
      <c r="M569" s="56"/>
    </row>
    <row r="570" spans="5:13" customFormat="1" x14ac:dyDescent="0.55000000000000004">
      <c r="E570" s="55"/>
      <c r="G570" s="55"/>
      <c r="I570" s="56"/>
      <c r="K570" s="57"/>
      <c r="M570" s="56"/>
    </row>
    <row r="571" spans="5:13" customFormat="1" x14ac:dyDescent="0.55000000000000004">
      <c r="E571" s="55"/>
      <c r="G571" s="55"/>
      <c r="I571" s="56"/>
      <c r="K571" s="57"/>
      <c r="M571" s="56"/>
    </row>
    <row r="572" spans="5:13" customFormat="1" x14ac:dyDescent="0.55000000000000004">
      <c r="E572" s="55"/>
      <c r="G572" s="55"/>
      <c r="I572" s="56"/>
      <c r="K572" s="57"/>
      <c r="M572" s="56"/>
    </row>
    <row r="573" spans="5:13" customFormat="1" x14ac:dyDescent="0.55000000000000004">
      <c r="E573" s="55"/>
      <c r="G573" s="55"/>
      <c r="I573" s="56"/>
      <c r="K573" s="57"/>
      <c r="M573" s="56"/>
    </row>
    <row r="574" spans="5:13" customFormat="1" x14ac:dyDescent="0.55000000000000004">
      <c r="E574" s="55"/>
      <c r="G574" s="55"/>
      <c r="I574" s="56"/>
      <c r="K574" s="57"/>
      <c r="M574" s="56"/>
    </row>
    <row r="575" spans="5:13" customFormat="1" x14ac:dyDescent="0.55000000000000004">
      <c r="E575" s="55"/>
      <c r="G575" s="55"/>
      <c r="I575" s="56"/>
      <c r="K575" s="57"/>
      <c r="M575" s="56"/>
    </row>
    <row r="576" spans="5:13" customFormat="1" x14ac:dyDescent="0.55000000000000004">
      <c r="E576" s="55"/>
      <c r="G576" s="55"/>
      <c r="I576" s="56"/>
      <c r="K576" s="57"/>
      <c r="M576" s="56"/>
    </row>
    <row r="577" spans="5:13" customFormat="1" x14ac:dyDescent="0.55000000000000004">
      <c r="E577" s="55"/>
      <c r="G577" s="55"/>
      <c r="I577" s="56"/>
      <c r="K577" s="57"/>
      <c r="M577" s="56"/>
    </row>
    <row r="578" spans="5:13" customFormat="1" x14ac:dyDescent="0.55000000000000004">
      <c r="E578" s="55"/>
      <c r="G578" s="55"/>
      <c r="I578" s="56"/>
      <c r="K578" s="57"/>
      <c r="M578" s="56"/>
    </row>
    <row r="579" spans="5:13" customFormat="1" x14ac:dyDescent="0.55000000000000004">
      <c r="E579" s="55"/>
      <c r="G579" s="55"/>
      <c r="I579" s="56"/>
      <c r="K579" s="57"/>
      <c r="M579" s="56"/>
    </row>
    <row r="580" spans="5:13" customFormat="1" x14ac:dyDescent="0.55000000000000004">
      <c r="E580" s="55"/>
      <c r="G580" s="55"/>
      <c r="I580" s="56"/>
      <c r="K580" s="57"/>
      <c r="M580" s="56"/>
    </row>
    <row r="581" spans="5:13" customFormat="1" x14ac:dyDescent="0.55000000000000004">
      <c r="E581" s="55"/>
      <c r="G581" s="55"/>
      <c r="I581" s="56"/>
      <c r="K581" s="57"/>
      <c r="M581" s="56"/>
    </row>
    <row r="582" spans="5:13" customFormat="1" x14ac:dyDescent="0.55000000000000004">
      <c r="E582" s="55"/>
      <c r="G582" s="55"/>
      <c r="I582" s="56"/>
      <c r="K582" s="57"/>
      <c r="M582" s="56"/>
    </row>
    <row r="583" spans="5:13" customFormat="1" x14ac:dyDescent="0.55000000000000004">
      <c r="E583" s="55"/>
      <c r="G583" s="55"/>
      <c r="I583" s="56"/>
      <c r="K583" s="57"/>
      <c r="M583" s="56"/>
    </row>
    <row r="584" spans="5:13" customFormat="1" x14ac:dyDescent="0.55000000000000004">
      <c r="E584" s="55"/>
      <c r="G584" s="55"/>
      <c r="I584" s="56"/>
      <c r="K584" s="57"/>
      <c r="M584" s="56"/>
    </row>
    <row r="585" spans="5:13" customFormat="1" x14ac:dyDescent="0.55000000000000004">
      <c r="E585" s="55"/>
      <c r="G585" s="55"/>
      <c r="I585" s="56"/>
      <c r="K585" s="57"/>
      <c r="M585" s="56"/>
    </row>
    <row r="586" spans="5:13" customFormat="1" x14ac:dyDescent="0.55000000000000004">
      <c r="E586" s="55"/>
      <c r="G586" s="55"/>
      <c r="I586" s="56"/>
      <c r="K586" s="57"/>
      <c r="M586" s="56"/>
    </row>
    <row r="587" spans="5:13" customFormat="1" x14ac:dyDescent="0.55000000000000004">
      <c r="E587" s="55"/>
      <c r="G587" s="55"/>
      <c r="I587" s="56"/>
      <c r="K587" s="57"/>
      <c r="M587" s="56"/>
    </row>
    <row r="588" spans="5:13" customFormat="1" x14ac:dyDescent="0.55000000000000004">
      <c r="E588" s="55"/>
      <c r="G588" s="55"/>
      <c r="I588" s="56"/>
      <c r="K588" s="57"/>
      <c r="M588" s="56"/>
    </row>
    <row r="589" spans="5:13" customFormat="1" x14ac:dyDescent="0.55000000000000004">
      <c r="E589" s="55"/>
      <c r="G589" s="55"/>
      <c r="I589" s="56"/>
      <c r="K589" s="57"/>
      <c r="M589" s="56"/>
    </row>
    <row r="590" spans="5:13" customFormat="1" x14ac:dyDescent="0.55000000000000004">
      <c r="E590" s="55"/>
      <c r="G590" s="55"/>
      <c r="I590" s="56"/>
      <c r="K590" s="57"/>
      <c r="M590" s="56"/>
    </row>
    <row r="591" spans="5:13" customFormat="1" x14ac:dyDescent="0.55000000000000004">
      <c r="E591" s="55"/>
      <c r="G591" s="55"/>
      <c r="I591" s="56"/>
      <c r="K591" s="57"/>
      <c r="M591" s="56"/>
    </row>
    <row r="592" spans="5:13" customFormat="1" x14ac:dyDescent="0.55000000000000004">
      <c r="E592" s="55"/>
      <c r="G592" s="55"/>
      <c r="I592" s="56"/>
      <c r="K592" s="57"/>
      <c r="M592" s="56"/>
    </row>
    <row r="593" spans="5:13" customFormat="1" x14ac:dyDescent="0.55000000000000004">
      <c r="E593" s="55"/>
      <c r="G593" s="55"/>
      <c r="I593" s="56"/>
      <c r="K593" s="57"/>
      <c r="M593" s="56"/>
    </row>
    <row r="594" spans="5:13" customFormat="1" x14ac:dyDescent="0.55000000000000004">
      <c r="E594" s="55"/>
      <c r="G594" s="55"/>
      <c r="I594" s="56"/>
      <c r="K594" s="57"/>
      <c r="M594" s="56"/>
    </row>
    <row r="595" spans="5:13" customFormat="1" x14ac:dyDescent="0.55000000000000004">
      <c r="E595" s="55"/>
      <c r="G595" s="55"/>
      <c r="I595" s="56"/>
      <c r="K595" s="57"/>
      <c r="M595" s="56"/>
    </row>
    <row r="596" spans="5:13" customFormat="1" x14ac:dyDescent="0.55000000000000004">
      <c r="E596" s="55"/>
      <c r="G596" s="55"/>
      <c r="I596" s="56"/>
      <c r="K596" s="57"/>
      <c r="M596" s="56"/>
    </row>
    <row r="597" spans="5:13" customFormat="1" x14ac:dyDescent="0.55000000000000004">
      <c r="E597" s="55"/>
      <c r="G597" s="55"/>
      <c r="I597" s="56"/>
      <c r="K597" s="57"/>
      <c r="M597" s="56"/>
    </row>
    <row r="598" spans="5:13" customFormat="1" x14ac:dyDescent="0.55000000000000004">
      <c r="E598" s="55"/>
      <c r="G598" s="55"/>
      <c r="I598" s="56"/>
      <c r="K598" s="57"/>
      <c r="M598" s="56"/>
    </row>
    <row r="599" spans="5:13" customFormat="1" x14ac:dyDescent="0.55000000000000004">
      <c r="E599" s="55"/>
      <c r="G599" s="55"/>
      <c r="I599" s="56"/>
      <c r="K599" s="57"/>
      <c r="M599" s="56"/>
    </row>
    <row r="600" spans="5:13" customFormat="1" x14ac:dyDescent="0.55000000000000004">
      <c r="E600" s="55"/>
      <c r="G600" s="55"/>
      <c r="I600" s="56"/>
      <c r="K600" s="57"/>
      <c r="M600" s="56"/>
    </row>
    <row r="601" spans="5:13" customFormat="1" x14ac:dyDescent="0.55000000000000004">
      <c r="E601" s="55"/>
      <c r="G601" s="55"/>
      <c r="I601" s="56"/>
      <c r="K601" s="57"/>
      <c r="M601" s="56"/>
    </row>
    <row r="602" spans="5:13" customFormat="1" x14ac:dyDescent="0.55000000000000004">
      <c r="E602" s="55"/>
      <c r="G602" s="55"/>
      <c r="I602" s="56"/>
      <c r="K602" s="57"/>
      <c r="M602" s="56"/>
    </row>
    <row r="603" spans="5:13" customFormat="1" x14ac:dyDescent="0.55000000000000004">
      <c r="E603" s="55"/>
      <c r="G603" s="55"/>
      <c r="I603" s="56"/>
      <c r="K603" s="57"/>
      <c r="M603" s="56"/>
    </row>
    <row r="604" spans="5:13" customFormat="1" x14ac:dyDescent="0.55000000000000004">
      <c r="E604" s="55"/>
      <c r="G604" s="55"/>
      <c r="I604" s="56"/>
      <c r="K604" s="57"/>
      <c r="M604" s="56"/>
    </row>
    <row r="605" spans="5:13" customFormat="1" x14ac:dyDescent="0.55000000000000004">
      <c r="E605" s="55"/>
      <c r="G605" s="55"/>
      <c r="I605" s="56"/>
      <c r="K605" s="57"/>
      <c r="M605" s="56"/>
    </row>
    <row r="606" spans="5:13" customFormat="1" x14ac:dyDescent="0.55000000000000004">
      <c r="E606" s="55"/>
      <c r="G606" s="55"/>
      <c r="I606" s="56"/>
      <c r="K606" s="57"/>
      <c r="M606" s="56"/>
    </row>
    <row r="607" spans="5:13" customFormat="1" x14ac:dyDescent="0.55000000000000004">
      <c r="E607" s="55"/>
      <c r="G607" s="55"/>
      <c r="I607" s="56"/>
      <c r="K607" s="57"/>
      <c r="M607" s="56"/>
    </row>
    <row r="608" spans="5:13" customFormat="1" x14ac:dyDescent="0.55000000000000004">
      <c r="E608" s="55"/>
      <c r="G608" s="55"/>
      <c r="I608" s="56"/>
      <c r="K608" s="57"/>
      <c r="M608" s="56"/>
    </row>
    <row r="609" spans="5:13" customFormat="1" x14ac:dyDescent="0.55000000000000004">
      <c r="E609" s="55"/>
      <c r="G609" s="55"/>
      <c r="I609" s="56"/>
      <c r="K609" s="57"/>
      <c r="M609" s="56"/>
    </row>
    <row r="610" spans="5:13" customFormat="1" x14ac:dyDescent="0.55000000000000004">
      <c r="E610" s="55"/>
      <c r="G610" s="55"/>
      <c r="I610" s="56"/>
      <c r="K610" s="57"/>
      <c r="M610" s="56"/>
    </row>
    <row r="611" spans="5:13" customFormat="1" x14ac:dyDescent="0.55000000000000004">
      <c r="E611" s="55"/>
      <c r="G611" s="55"/>
      <c r="I611" s="56"/>
      <c r="K611" s="57"/>
      <c r="M611" s="56"/>
    </row>
    <row r="612" spans="5:13" customFormat="1" x14ac:dyDescent="0.55000000000000004">
      <c r="E612" s="55"/>
      <c r="G612" s="55"/>
      <c r="I612" s="56"/>
      <c r="K612" s="57"/>
      <c r="M612" s="56"/>
    </row>
    <row r="613" spans="5:13" customFormat="1" x14ac:dyDescent="0.55000000000000004">
      <c r="E613" s="55"/>
      <c r="G613" s="55"/>
      <c r="I613" s="56"/>
      <c r="K613" s="57"/>
      <c r="M613" s="56"/>
    </row>
    <row r="614" spans="5:13" customFormat="1" x14ac:dyDescent="0.55000000000000004">
      <c r="E614" s="55"/>
      <c r="G614" s="55"/>
      <c r="I614" s="56"/>
      <c r="K614" s="57"/>
      <c r="M614" s="56"/>
    </row>
    <row r="615" spans="5:13" customFormat="1" x14ac:dyDescent="0.55000000000000004">
      <c r="E615" s="55"/>
      <c r="G615" s="55"/>
      <c r="I615" s="56"/>
      <c r="K615" s="57"/>
      <c r="M615" s="56"/>
    </row>
    <row r="616" spans="5:13" customFormat="1" x14ac:dyDescent="0.55000000000000004">
      <c r="E616" s="55"/>
      <c r="G616" s="55"/>
      <c r="I616" s="56"/>
      <c r="K616" s="57"/>
      <c r="M616" s="56"/>
    </row>
    <row r="617" spans="5:13" customFormat="1" x14ac:dyDescent="0.55000000000000004">
      <c r="E617" s="55"/>
      <c r="G617" s="55"/>
      <c r="I617" s="56"/>
      <c r="K617" s="57"/>
      <c r="M617" s="56"/>
    </row>
    <row r="618" spans="5:13" customFormat="1" x14ac:dyDescent="0.55000000000000004">
      <c r="E618" s="55"/>
      <c r="G618" s="55"/>
      <c r="I618" s="56"/>
      <c r="K618" s="57"/>
      <c r="M618" s="56"/>
    </row>
    <row r="619" spans="5:13" customFormat="1" x14ac:dyDescent="0.55000000000000004">
      <c r="E619" s="55"/>
      <c r="G619" s="55"/>
      <c r="I619" s="56"/>
      <c r="K619" s="57"/>
      <c r="M619" s="56"/>
    </row>
    <row r="620" spans="5:13" customFormat="1" x14ac:dyDescent="0.55000000000000004">
      <c r="E620" s="55"/>
      <c r="G620" s="55"/>
      <c r="I620" s="56"/>
      <c r="K620" s="57"/>
      <c r="M620" s="56"/>
    </row>
    <row r="621" spans="5:13" customFormat="1" x14ac:dyDescent="0.55000000000000004">
      <c r="E621" s="55"/>
      <c r="G621" s="55"/>
      <c r="I621" s="56"/>
      <c r="K621" s="57"/>
      <c r="M621" s="56"/>
    </row>
    <row r="622" spans="5:13" customFormat="1" x14ac:dyDescent="0.55000000000000004">
      <c r="E622" s="55"/>
      <c r="G622" s="55"/>
      <c r="I622" s="56"/>
      <c r="K622" s="57"/>
      <c r="M622" s="56"/>
    </row>
    <row r="623" spans="5:13" customFormat="1" x14ac:dyDescent="0.55000000000000004">
      <c r="E623" s="55"/>
      <c r="G623" s="55"/>
      <c r="I623" s="56"/>
      <c r="K623" s="57"/>
      <c r="M623" s="56"/>
    </row>
    <row r="624" spans="5:13" customFormat="1" x14ac:dyDescent="0.55000000000000004">
      <c r="E624" s="55"/>
      <c r="G624" s="55"/>
      <c r="I624" s="56"/>
      <c r="K624" s="57"/>
      <c r="M624" s="56"/>
    </row>
    <row r="625" spans="5:13" customFormat="1" x14ac:dyDescent="0.55000000000000004">
      <c r="E625" s="55"/>
      <c r="G625" s="55"/>
      <c r="I625" s="56"/>
      <c r="K625" s="57"/>
      <c r="M625" s="56"/>
    </row>
    <row r="626" spans="5:13" customFormat="1" x14ac:dyDescent="0.55000000000000004">
      <c r="E626" s="55"/>
      <c r="G626" s="55"/>
      <c r="I626" s="56"/>
      <c r="K626" s="57"/>
      <c r="M626" s="56"/>
    </row>
    <row r="627" spans="5:13" customFormat="1" x14ac:dyDescent="0.55000000000000004">
      <c r="E627" s="55"/>
      <c r="G627" s="55"/>
      <c r="I627" s="56"/>
      <c r="K627" s="57"/>
      <c r="M627" s="56"/>
    </row>
    <row r="628" spans="5:13" customFormat="1" x14ac:dyDescent="0.55000000000000004">
      <c r="E628" s="55"/>
      <c r="G628" s="55"/>
      <c r="I628" s="56"/>
      <c r="K628" s="57"/>
      <c r="M628" s="56"/>
    </row>
    <row r="629" spans="5:13" customFormat="1" x14ac:dyDescent="0.55000000000000004">
      <c r="E629" s="55"/>
      <c r="G629" s="55"/>
      <c r="I629" s="56"/>
      <c r="K629" s="57"/>
      <c r="M629" s="56"/>
    </row>
    <row r="630" spans="5:13" customFormat="1" x14ac:dyDescent="0.55000000000000004">
      <c r="E630" s="55"/>
      <c r="G630" s="55"/>
      <c r="I630" s="56"/>
      <c r="K630" s="57"/>
      <c r="M630" s="56"/>
    </row>
    <row r="631" spans="5:13" customFormat="1" x14ac:dyDescent="0.55000000000000004">
      <c r="E631" s="55"/>
      <c r="G631" s="55"/>
      <c r="I631" s="56"/>
      <c r="K631" s="57"/>
      <c r="M631" s="56"/>
    </row>
    <row r="632" spans="5:13" customFormat="1" x14ac:dyDescent="0.55000000000000004">
      <c r="E632" s="55"/>
      <c r="G632" s="55"/>
      <c r="I632" s="56"/>
      <c r="K632" s="57"/>
      <c r="M632" s="56"/>
    </row>
    <row r="633" spans="5:13" customFormat="1" x14ac:dyDescent="0.55000000000000004">
      <c r="E633" s="55"/>
      <c r="G633" s="55"/>
      <c r="I633" s="56"/>
      <c r="K633" s="57"/>
      <c r="M633" s="56"/>
    </row>
    <row r="634" spans="5:13" customFormat="1" x14ac:dyDescent="0.55000000000000004">
      <c r="E634" s="55"/>
      <c r="G634" s="55"/>
      <c r="I634" s="56"/>
      <c r="K634" s="57"/>
      <c r="M634" s="56"/>
    </row>
    <row r="635" spans="5:13" customFormat="1" x14ac:dyDescent="0.55000000000000004">
      <c r="E635" s="55"/>
      <c r="G635" s="55"/>
      <c r="I635" s="56"/>
      <c r="K635" s="57"/>
      <c r="M635" s="56"/>
    </row>
    <row r="636" spans="5:13" customFormat="1" x14ac:dyDescent="0.55000000000000004">
      <c r="E636" s="55"/>
      <c r="G636" s="55"/>
      <c r="I636" s="56"/>
      <c r="K636" s="57"/>
      <c r="M636" s="56"/>
    </row>
    <row r="637" spans="5:13" customFormat="1" x14ac:dyDescent="0.55000000000000004">
      <c r="E637" s="55"/>
      <c r="G637" s="55"/>
      <c r="I637" s="56"/>
      <c r="K637" s="57"/>
      <c r="M637" s="56"/>
    </row>
    <row r="638" spans="5:13" customFormat="1" x14ac:dyDescent="0.55000000000000004">
      <c r="E638" s="55"/>
      <c r="G638" s="55"/>
      <c r="I638" s="56"/>
      <c r="K638" s="57"/>
      <c r="M638" s="56"/>
    </row>
    <row r="639" spans="5:13" customFormat="1" x14ac:dyDescent="0.55000000000000004">
      <c r="E639" s="55"/>
      <c r="G639" s="55"/>
      <c r="I639" s="56"/>
      <c r="K639" s="57"/>
      <c r="M639" s="56"/>
    </row>
    <row r="640" spans="5:13" customFormat="1" x14ac:dyDescent="0.55000000000000004">
      <c r="E640" s="55"/>
      <c r="G640" s="55"/>
      <c r="I640" s="56"/>
      <c r="K640" s="57"/>
      <c r="M640" s="56"/>
    </row>
    <row r="641" spans="5:13" customFormat="1" x14ac:dyDescent="0.55000000000000004">
      <c r="E641" s="55"/>
      <c r="G641" s="55"/>
      <c r="I641" s="56"/>
      <c r="K641" s="57"/>
      <c r="M641" s="56"/>
    </row>
    <row r="642" spans="5:13" customFormat="1" x14ac:dyDescent="0.55000000000000004">
      <c r="E642" s="55"/>
      <c r="G642" s="55"/>
      <c r="I642" s="56"/>
      <c r="K642" s="57"/>
      <c r="M642" s="56"/>
    </row>
    <row r="643" spans="5:13" customFormat="1" x14ac:dyDescent="0.55000000000000004">
      <c r="E643" s="55"/>
      <c r="G643" s="55"/>
      <c r="I643" s="56"/>
      <c r="K643" s="57"/>
      <c r="M643" s="56"/>
    </row>
    <row r="644" spans="5:13" customFormat="1" x14ac:dyDescent="0.55000000000000004">
      <c r="E644" s="55"/>
      <c r="G644" s="55"/>
      <c r="I644" s="56"/>
      <c r="K644" s="57"/>
      <c r="M644" s="56"/>
    </row>
    <row r="645" spans="5:13" customFormat="1" x14ac:dyDescent="0.55000000000000004">
      <c r="E645" s="55"/>
      <c r="G645" s="55"/>
      <c r="I645" s="56"/>
      <c r="K645" s="57"/>
      <c r="M645" s="56"/>
    </row>
    <row r="646" spans="5:13" customFormat="1" x14ac:dyDescent="0.55000000000000004">
      <c r="E646" s="55"/>
      <c r="G646" s="55"/>
      <c r="I646" s="56"/>
      <c r="K646" s="57"/>
      <c r="M646" s="56"/>
    </row>
    <row r="647" spans="5:13" customFormat="1" x14ac:dyDescent="0.55000000000000004">
      <c r="E647" s="55"/>
      <c r="G647" s="55"/>
      <c r="I647" s="56"/>
      <c r="K647" s="57"/>
      <c r="M647" s="56"/>
    </row>
    <row r="648" spans="5:13" customFormat="1" x14ac:dyDescent="0.55000000000000004">
      <c r="E648" s="55"/>
      <c r="G648" s="55"/>
      <c r="I648" s="56"/>
      <c r="K648" s="57"/>
      <c r="M648" s="56"/>
    </row>
    <row r="649" spans="5:13" customFormat="1" x14ac:dyDescent="0.55000000000000004">
      <c r="E649" s="55"/>
      <c r="G649" s="55"/>
      <c r="I649" s="56"/>
      <c r="K649" s="57"/>
      <c r="M649" s="56"/>
    </row>
    <row r="650" spans="5:13" customFormat="1" x14ac:dyDescent="0.55000000000000004">
      <c r="E650" s="55"/>
      <c r="G650" s="55"/>
      <c r="I650" s="56"/>
      <c r="K650" s="57"/>
      <c r="M650" s="56"/>
    </row>
    <row r="651" spans="5:13" customFormat="1" x14ac:dyDescent="0.55000000000000004">
      <c r="E651" s="55"/>
      <c r="G651" s="55"/>
      <c r="I651" s="56"/>
      <c r="K651" s="57"/>
      <c r="M651" s="56"/>
    </row>
    <row r="652" spans="5:13" customFormat="1" x14ac:dyDescent="0.55000000000000004">
      <c r="E652" s="55"/>
      <c r="G652" s="55"/>
      <c r="I652" s="56"/>
      <c r="K652" s="57"/>
      <c r="M652" s="56"/>
    </row>
    <row r="653" spans="5:13" customFormat="1" x14ac:dyDescent="0.55000000000000004">
      <c r="E653" s="55"/>
      <c r="G653" s="55"/>
      <c r="I653" s="56"/>
      <c r="K653" s="57"/>
      <c r="M653" s="56"/>
    </row>
    <row r="654" spans="5:13" customFormat="1" x14ac:dyDescent="0.55000000000000004">
      <c r="E654" s="55"/>
      <c r="G654" s="55"/>
      <c r="I654" s="56"/>
      <c r="K654" s="57"/>
      <c r="M654" s="56"/>
    </row>
    <row r="655" spans="5:13" customFormat="1" x14ac:dyDescent="0.55000000000000004">
      <c r="E655" s="55"/>
      <c r="G655" s="55"/>
      <c r="I655" s="56"/>
      <c r="K655" s="57"/>
      <c r="M655" s="56"/>
    </row>
    <row r="656" spans="5:13" customFormat="1" x14ac:dyDescent="0.55000000000000004">
      <c r="E656" s="55"/>
      <c r="G656" s="55"/>
      <c r="I656" s="56"/>
      <c r="K656" s="57"/>
      <c r="M656" s="56"/>
    </row>
    <row r="657" spans="5:13" customFormat="1" x14ac:dyDescent="0.55000000000000004">
      <c r="E657" s="55"/>
      <c r="G657" s="55"/>
      <c r="I657" s="56"/>
      <c r="K657" s="57"/>
      <c r="M657" s="56"/>
    </row>
    <row r="658" spans="5:13" customFormat="1" x14ac:dyDescent="0.55000000000000004">
      <c r="E658" s="55"/>
      <c r="G658" s="55"/>
      <c r="I658" s="56"/>
      <c r="K658" s="57"/>
      <c r="M658" s="56"/>
    </row>
    <row r="659" spans="5:13" customFormat="1" x14ac:dyDescent="0.55000000000000004">
      <c r="E659" s="55"/>
      <c r="G659" s="55"/>
      <c r="I659" s="56"/>
      <c r="K659" s="57"/>
      <c r="M659" s="56"/>
    </row>
    <row r="660" spans="5:13" customFormat="1" x14ac:dyDescent="0.55000000000000004">
      <c r="E660" s="55"/>
      <c r="G660" s="55"/>
      <c r="I660" s="56"/>
      <c r="K660" s="57"/>
      <c r="M660" s="56"/>
    </row>
    <row r="661" spans="5:13" customFormat="1" x14ac:dyDescent="0.55000000000000004">
      <c r="E661" s="55"/>
      <c r="G661" s="55"/>
      <c r="I661" s="56"/>
      <c r="K661" s="57"/>
      <c r="M661" s="56"/>
    </row>
    <row r="662" spans="5:13" customFormat="1" x14ac:dyDescent="0.55000000000000004">
      <c r="E662" s="55"/>
      <c r="G662" s="55"/>
      <c r="I662" s="56"/>
      <c r="K662" s="57"/>
      <c r="M662" s="56"/>
    </row>
    <row r="663" spans="5:13" customFormat="1" x14ac:dyDescent="0.55000000000000004">
      <c r="E663" s="55"/>
      <c r="G663" s="55"/>
      <c r="I663" s="56"/>
      <c r="K663" s="57"/>
      <c r="M663" s="56"/>
    </row>
    <row r="664" spans="5:13" customFormat="1" x14ac:dyDescent="0.55000000000000004">
      <c r="E664" s="55"/>
      <c r="G664" s="55"/>
      <c r="I664" s="56"/>
      <c r="K664" s="57"/>
      <c r="M664" s="56"/>
    </row>
    <row r="665" spans="5:13" customFormat="1" x14ac:dyDescent="0.55000000000000004">
      <c r="E665" s="55"/>
      <c r="G665" s="55"/>
      <c r="I665" s="56"/>
      <c r="K665" s="57"/>
      <c r="M665" s="56"/>
    </row>
    <row r="666" spans="5:13" customFormat="1" x14ac:dyDescent="0.55000000000000004">
      <c r="E666" s="55"/>
      <c r="G666" s="55"/>
      <c r="I666" s="56"/>
      <c r="K666" s="57"/>
      <c r="M666" s="56"/>
    </row>
    <row r="667" spans="5:13" customFormat="1" x14ac:dyDescent="0.55000000000000004">
      <c r="E667" s="55"/>
      <c r="G667" s="55"/>
      <c r="I667" s="56"/>
      <c r="K667" s="57"/>
      <c r="M667" s="56"/>
    </row>
    <row r="668" spans="5:13" customFormat="1" x14ac:dyDescent="0.55000000000000004">
      <c r="E668" s="55"/>
      <c r="G668" s="55"/>
      <c r="I668" s="56"/>
      <c r="K668" s="57"/>
      <c r="M668" s="56"/>
    </row>
    <row r="669" spans="5:13" customFormat="1" x14ac:dyDescent="0.55000000000000004">
      <c r="E669" s="55"/>
      <c r="G669" s="55"/>
      <c r="I669" s="56"/>
      <c r="K669" s="57"/>
      <c r="M669" s="56"/>
    </row>
    <row r="670" spans="5:13" customFormat="1" x14ac:dyDescent="0.55000000000000004">
      <c r="E670" s="55"/>
      <c r="G670" s="55"/>
      <c r="I670" s="56"/>
      <c r="K670" s="57"/>
      <c r="M670" s="56"/>
    </row>
    <row r="671" spans="5:13" customFormat="1" x14ac:dyDescent="0.55000000000000004">
      <c r="E671" s="55"/>
      <c r="G671" s="55"/>
      <c r="I671" s="56"/>
      <c r="K671" s="57"/>
      <c r="M671" s="56"/>
    </row>
    <row r="672" spans="5:13" customFormat="1" x14ac:dyDescent="0.55000000000000004">
      <c r="E672" s="55"/>
      <c r="G672" s="55"/>
      <c r="I672" s="56"/>
      <c r="K672" s="57"/>
      <c r="M672" s="56"/>
    </row>
    <row r="673" spans="5:13" customFormat="1" x14ac:dyDescent="0.55000000000000004">
      <c r="E673" s="55"/>
      <c r="G673" s="55"/>
      <c r="I673" s="56"/>
      <c r="K673" s="57"/>
      <c r="M673" s="56"/>
    </row>
    <row r="674" spans="5:13" customFormat="1" x14ac:dyDescent="0.55000000000000004">
      <c r="E674" s="55"/>
      <c r="G674" s="55"/>
      <c r="I674" s="56"/>
      <c r="K674" s="57"/>
      <c r="M674" s="56"/>
    </row>
    <row r="675" spans="5:13" customFormat="1" x14ac:dyDescent="0.55000000000000004">
      <c r="E675" s="55"/>
      <c r="G675" s="55"/>
      <c r="I675" s="56"/>
      <c r="K675" s="57"/>
      <c r="M675" s="56"/>
    </row>
    <row r="676" spans="5:13" customFormat="1" x14ac:dyDescent="0.55000000000000004">
      <c r="E676" s="55"/>
      <c r="G676" s="55"/>
      <c r="I676" s="56"/>
      <c r="K676" s="57"/>
      <c r="M676" s="56"/>
    </row>
    <row r="677" spans="5:13" customFormat="1" x14ac:dyDescent="0.55000000000000004">
      <c r="E677" s="55"/>
      <c r="G677" s="55"/>
      <c r="I677" s="56"/>
      <c r="K677" s="57"/>
      <c r="M677" s="56"/>
    </row>
    <row r="678" spans="5:13" customFormat="1" x14ac:dyDescent="0.55000000000000004">
      <c r="E678" s="55"/>
      <c r="G678" s="55"/>
      <c r="I678" s="56"/>
      <c r="K678" s="57"/>
      <c r="M678" s="56"/>
    </row>
    <row r="679" spans="5:13" customFormat="1" x14ac:dyDescent="0.55000000000000004">
      <c r="E679" s="55"/>
      <c r="G679" s="55"/>
      <c r="I679" s="56"/>
      <c r="K679" s="57"/>
      <c r="M679" s="56"/>
    </row>
    <row r="680" spans="5:13" customFormat="1" x14ac:dyDescent="0.55000000000000004">
      <c r="E680" s="55"/>
      <c r="G680" s="55"/>
      <c r="I680" s="56"/>
      <c r="K680" s="57"/>
      <c r="M680" s="56"/>
    </row>
    <row r="681" spans="5:13" customFormat="1" x14ac:dyDescent="0.55000000000000004">
      <c r="E681" s="55"/>
      <c r="G681" s="55"/>
      <c r="I681" s="56"/>
      <c r="K681" s="57"/>
      <c r="M681" s="56"/>
    </row>
    <row r="682" spans="5:13" customFormat="1" x14ac:dyDescent="0.55000000000000004">
      <c r="E682" s="55"/>
      <c r="G682" s="55"/>
      <c r="I682" s="56"/>
      <c r="K682" s="57"/>
      <c r="M682" s="56"/>
    </row>
    <row r="683" spans="5:13" customFormat="1" x14ac:dyDescent="0.55000000000000004">
      <c r="E683" s="55"/>
      <c r="G683" s="55"/>
      <c r="I683" s="56"/>
      <c r="K683" s="57"/>
      <c r="M683" s="56"/>
    </row>
    <row r="684" spans="5:13" customFormat="1" x14ac:dyDescent="0.55000000000000004">
      <c r="E684" s="55"/>
      <c r="G684" s="55"/>
      <c r="I684" s="56"/>
      <c r="K684" s="57"/>
      <c r="M684" s="56"/>
    </row>
    <row r="685" spans="5:13" customFormat="1" x14ac:dyDescent="0.55000000000000004">
      <c r="E685" s="55"/>
      <c r="G685" s="55"/>
      <c r="I685" s="56"/>
      <c r="K685" s="57"/>
      <c r="M685" s="56"/>
    </row>
    <row r="686" spans="5:13" customFormat="1" x14ac:dyDescent="0.55000000000000004">
      <c r="E686" s="55"/>
      <c r="G686" s="55"/>
      <c r="I686" s="56"/>
      <c r="K686" s="57"/>
      <c r="M686" s="56"/>
    </row>
    <row r="687" spans="5:13" customFormat="1" x14ac:dyDescent="0.55000000000000004">
      <c r="E687" s="55"/>
      <c r="G687" s="55"/>
      <c r="I687" s="56"/>
      <c r="K687" s="57"/>
      <c r="M687" s="56"/>
    </row>
    <row r="688" spans="5:13" customFormat="1" x14ac:dyDescent="0.55000000000000004">
      <c r="E688" s="55"/>
      <c r="G688" s="55"/>
      <c r="I688" s="56"/>
      <c r="K688" s="57"/>
      <c r="M688" s="56"/>
    </row>
    <row r="689" spans="5:13" customFormat="1" x14ac:dyDescent="0.55000000000000004">
      <c r="E689" s="55"/>
      <c r="G689" s="55"/>
      <c r="I689" s="56"/>
      <c r="K689" s="57"/>
      <c r="M689" s="56"/>
    </row>
    <row r="690" spans="5:13" customFormat="1" x14ac:dyDescent="0.55000000000000004">
      <c r="E690" s="55"/>
      <c r="G690" s="55"/>
      <c r="I690" s="56"/>
      <c r="K690" s="57"/>
      <c r="M690" s="56"/>
    </row>
    <row r="691" spans="5:13" customFormat="1" x14ac:dyDescent="0.55000000000000004">
      <c r="E691" s="55"/>
      <c r="G691" s="55"/>
      <c r="I691" s="56"/>
      <c r="K691" s="57"/>
      <c r="M691" s="56"/>
    </row>
    <row r="692" spans="5:13" customFormat="1" x14ac:dyDescent="0.55000000000000004">
      <c r="E692" s="55"/>
      <c r="G692" s="55"/>
      <c r="I692" s="56"/>
      <c r="K692" s="57"/>
      <c r="M692" s="56"/>
    </row>
    <row r="693" spans="5:13" customFormat="1" x14ac:dyDescent="0.55000000000000004">
      <c r="E693" s="55"/>
      <c r="G693" s="55"/>
      <c r="I693" s="56"/>
      <c r="K693" s="57"/>
      <c r="M693" s="56"/>
    </row>
    <row r="694" spans="5:13" customFormat="1" x14ac:dyDescent="0.55000000000000004">
      <c r="E694" s="55"/>
      <c r="G694" s="55"/>
      <c r="I694" s="56"/>
      <c r="K694" s="57"/>
      <c r="M694" s="56"/>
    </row>
    <row r="695" spans="5:13" customFormat="1" x14ac:dyDescent="0.55000000000000004">
      <c r="E695" s="55"/>
      <c r="G695" s="55"/>
      <c r="I695" s="56"/>
      <c r="K695" s="57"/>
      <c r="M695" s="56"/>
    </row>
    <row r="696" spans="5:13" customFormat="1" x14ac:dyDescent="0.55000000000000004">
      <c r="E696" s="55"/>
      <c r="G696" s="55"/>
      <c r="I696" s="56"/>
      <c r="K696" s="57"/>
      <c r="M696" s="56"/>
    </row>
    <row r="697" spans="5:13" customFormat="1" x14ac:dyDescent="0.55000000000000004">
      <c r="E697" s="55"/>
      <c r="G697" s="55"/>
      <c r="I697" s="56"/>
      <c r="K697" s="57"/>
      <c r="M697" s="56"/>
    </row>
    <row r="698" spans="5:13" customFormat="1" x14ac:dyDescent="0.55000000000000004">
      <c r="E698" s="55"/>
      <c r="G698" s="55"/>
      <c r="I698" s="56"/>
      <c r="K698" s="57"/>
      <c r="M698" s="56"/>
    </row>
    <row r="699" spans="5:13" customFormat="1" x14ac:dyDescent="0.55000000000000004">
      <c r="E699" s="55"/>
      <c r="G699" s="55"/>
      <c r="I699" s="56"/>
      <c r="K699" s="57"/>
      <c r="M699" s="56"/>
    </row>
    <row r="700" spans="5:13" customFormat="1" x14ac:dyDescent="0.55000000000000004">
      <c r="E700" s="55"/>
      <c r="G700" s="55"/>
      <c r="I700" s="56"/>
      <c r="K700" s="57"/>
      <c r="M700" s="56"/>
    </row>
    <row r="701" spans="5:13" customFormat="1" x14ac:dyDescent="0.55000000000000004">
      <c r="E701" s="55"/>
      <c r="G701" s="55"/>
      <c r="I701" s="56"/>
      <c r="K701" s="57"/>
      <c r="M701" s="56"/>
    </row>
    <row r="702" spans="5:13" customFormat="1" x14ac:dyDescent="0.55000000000000004">
      <c r="E702" s="55"/>
      <c r="G702" s="55"/>
      <c r="I702" s="56"/>
      <c r="K702" s="57"/>
      <c r="M702" s="56"/>
    </row>
    <row r="703" spans="5:13" customFormat="1" x14ac:dyDescent="0.55000000000000004">
      <c r="E703" s="55"/>
      <c r="G703" s="55"/>
      <c r="I703" s="56"/>
      <c r="K703" s="57"/>
      <c r="M703" s="56"/>
    </row>
    <row r="704" spans="5:13" customFormat="1" x14ac:dyDescent="0.55000000000000004">
      <c r="E704" s="55"/>
      <c r="G704" s="55"/>
      <c r="I704" s="56"/>
      <c r="K704" s="57"/>
      <c r="M704" s="56"/>
    </row>
    <row r="705" spans="5:13" customFormat="1" x14ac:dyDescent="0.55000000000000004">
      <c r="E705" s="55"/>
      <c r="G705" s="55"/>
      <c r="I705" s="56"/>
      <c r="K705" s="57"/>
      <c r="M705" s="56"/>
    </row>
    <row r="706" spans="5:13" customFormat="1" x14ac:dyDescent="0.55000000000000004">
      <c r="E706" s="55"/>
      <c r="G706" s="55"/>
      <c r="I706" s="56"/>
      <c r="K706" s="57"/>
      <c r="M706" s="56"/>
    </row>
    <row r="707" spans="5:13" customFormat="1" x14ac:dyDescent="0.55000000000000004">
      <c r="E707" s="55"/>
      <c r="G707" s="55"/>
      <c r="I707" s="56"/>
      <c r="K707" s="57"/>
      <c r="M707" s="56"/>
    </row>
    <row r="708" spans="5:13" customFormat="1" x14ac:dyDescent="0.55000000000000004">
      <c r="E708" s="55"/>
      <c r="G708" s="55"/>
      <c r="I708" s="56"/>
      <c r="K708" s="57"/>
      <c r="M708" s="56"/>
    </row>
    <row r="709" spans="5:13" customFormat="1" x14ac:dyDescent="0.55000000000000004">
      <c r="E709" s="55"/>
      <c r="G709" s="55"/>
      <c r="I709" s="56"/>
      <c r="K709" s="57"/>
      <c r="M709" s="56"/>
    </row>
    <row r="710" spans="5:13" customFormat="1" x14ac:dyDescent="0.55000000000000004">
      <c r="E710" s="55"/>
      <c r="G710" s="55"/>
      <c r="I710" s="56"/>
      <c r="K710" s="57"/>
      <c r="M710" s="56"/>
    </row>
    <row r="711" spans="5:13" customFormat="1" x14ac:dyDescent="0.55000000000000004">
      <c r="E711" s="55"/>
      <c r="G711" s="55"/>
      <c r="I711" s="56"/>
      <c r="K711" s="57"/>
      <c r="M711" s="56"/>
    </row>
    <row r="712" spans="5:13" customFormat="1" x14ac:dyDescent="0.55000000000000004">
      <c r="E712" s="55"/>
      <c r="G712" s="55"/>
      <c r="I712" s="56"/>
      <c r="K712" s="57"/>
      <c r="M712" s="56"/>
    </row>
    <row r="713" spans="5:13" customFormat="1" x14ac:dyDescent="0.55000000000000004">
      <c r="E713" s="55"/>
      <c r="G713" s="55"/>
      <c r="I713" s="56"/>
      <c r="K713" s="57"/>
      <c r="M713" s="56"/>
    </row>
    <row r="714" spans="5:13" customFormat="1" x14ac:dyDescent="0.55000000000000004">
      <c r="E714" s="55"/>
      <c r="G714" s="55"/>
      <c r="I714" s="56"/>
      <c r="K714" s="57"/>
      <c r="M714" s="56"/>
    </row>
    <row r="715" spans="5:13" customFormat="1" x14ac:dyDescent="0.55000000000000004">
      <c r="E715" s="55"/>
      <c r="G715" s="55"/>
      <c r="I715" s="56"/>
      <c r="K715" s="57"/>
      <c r="M715" s="56"/>
    </row>
    <row r="716" spans="5:13" customFormat="1" x14ac:dyDescent="0.55000000000000004">
      <c r="E716" s="55"/>
      <c r="G716" s="55"/>
      <c r="I716" s="56"/>
      <c r="K716" s="57"/>
      <c r="M716" s="56"/>
    </row>
    <row r="717" spans="5:13" customFormat="1" x14ac:dyDescent="0.55000000000000004">
      <c r="E717" s="55"/>
      <c r="G717" s="55"/>
      <c r="I717" s="56"/>
      <c r="K717" s="57"/>
      <c r="M717" s="56"/>
    </row>
    <row r="718" spans="5:13" customFormat="1" x14ac:dyDescent="0.55000000000000004">
      <c r="E718" s="55"/>
      <c r="G718" s="55"/>
      <c r="I718" s="56"/>
      <c r="K718" s="57"/>
      <c r="M718" s="56"/>
    </row>
    <row r="719" spans="5:13" customFormat="1" x14ac:dyDescent="0.55000000000000004">
      <c r="E719" s="55"/>
      <c r="G719" s="55"/>
      <c r="I719" s="56"/>
      <c r="K719" s="57"/>
      <c r="M719" s="56"/>
    </row>
    <row r="720" spans="5:13" customFormat="1" x14ac:dyDescent="0.55000000000000004">
      <c r="E720" s="55"/>
      <c r="G720" s="55"/>
      <c r="I720" s="56"/>
      <c r="K720" s="57"/>
      <c r="M720" s="56"/>
    </row>
    <row r="721" spans="5:13" customFormat="1" x14ac:dyDescent="0.55000000000000004">
      <c r="E721" s="55"/>
      <c r="G721" s="55"/>
      <c r="I721" s="56"/>
      <c r="K721" s="57"/>
      <c r="M721" s="56"/>
    </row>
    <row r="722" spans="5:13" customFormat="1" x14ac:dyDescent="0.55000000000000004">
      <c r="E722" s="55"/>
      <c r="G722" s="55"/>
      <c r="I722" s="56"/>
      <c r="K722" s="57"/>
      <c r="M722" s="56"/>
    </row>
    <row r="723" spans="5:13" customFormat="1" x14ac:dyDescent="0.55000000000000004">
      <c r="E723" s="55"/>
      <c r="G723" s="55"/>
      <c r="I723" s="56"/>
      <c r="K723" s="57"/>
      <c r="M723" s="56"/>
    </row>
    <row r="724" spans="5:13" customFormat="1" x14ac:dyDescent="0.55000000000000004">
      <c r="E724" s="55"/>
      <c r="G724" s="55"/>
      <c r="I724" s="56"/>
      <c r="K724" s="57"/>
      <c r="M724" s="56"/>
    </row>
    <row r="725" spans="5:13" customFormat="1" x14ac:dyDescent="0.55000000000000004">
      <c r="E725" s="55"/>
      <c r="G725" s="55"/>
      <c r="I725" s="56"/>
      <c r="K725" s="57"/>
      <c r="M725" s="56"/>
    </row>
    <row r="726" spans="5:13" customFormat="1" x14ac:dyDescent="0.55000000000000004">
      <c r="E726" s="55"/>
      <c r="G726" s="55"/>
      <c r="I726" s="56"/>
      <c r="K726" s="57"/>
      <c r="M726" s="56"/>
    </row>
    <row r="727" spans="5:13" customFormat="1" x14ac:dyDescent="0.55000000000000004">
      <c r="E727" s="55"/>
      <c r="G727" s="55"/>
      <c r="I727" s="56"/>
      <c r="K727" s="57"/>
      <c r="M727" s="56"/>
    </row>
    <row r="728" spans="5:13" customFormat="1" x14ac:dyDescent="0.55000000000000004">
      <c r="E728" s="55"/>
      <c r="G728" s="55"/>
      <c r="I728" s="56"/>
      <c r="K728" s="57"/>
      <c r="M728" s="56"/>
    </row>
    <row r="729" spans="5:13" customFormat="1" x14ac:dyDescent="0.55000000000000004">
      <c r="E729" s="55"/>
      <c r="G729" s="55"/>
      <c r="I729" s="56"/>
      <c r="K729" s="57"/>
      <c r="M729" s="56"/>
    </row>
    <row r="730" spans="5:13" customFormat="1" x14ac:dyDescent="0.55000000000000004">
      <c r="E730" s="55"/>
      <c r="G730" s="55"/>
      <c r="I730" s="56"/>
      <c r="K730" s="57"/>
      <c r="M730" s="56"/>
    </row>
    <row r="731" spans="5:13" customFormat="1" x14ac:dyDescent="0.55000000000000004">
      <c r="E731" s="55"/>
      <c r="G731" s="55"/>
      <c r="I731" s="56"/>
      <c r="K731" s="57"/>
      <c r="M731" s="56"/>
    </row>
    <row r="732" spans="5:13" customFormat="1" x14ac:dyDescent="0.55000000000000004">
      <c r="E732" s="55"/>
      <c r="G732" s="55"/>
      <c r="I732" s="56"/>
      <c r="K732" s="57"/>
      <c r="M732" s="56"/>
    </row>
    <row r="733" spans="5:13" customFormat="1" x14ac:dyDescent="0.55000000000000004">
      <c r="E733" s="55"/>
      <c r="G733" s="55"/>
      <c r="I733" s="56"/>
      <c r="K733" s="57"/>
      <c r="M733" s="56"/>
    </row>
    <row r="734" spans="5:13" customFormat="1" x14ac:dyDescent="0.55000000000000004">
      <c r="E734" s="55"/>
      <c r="G734" s="55"/>
      <c r="I734" s="56"/>
      <c r="K734" s="57"/>
      <c r="M734" s="56"/>
    </row>
    <row r="735" spans="5:13" customFormat="1" x14ac:dyDescent="0.55000000000000004">
      <c r="E735" s="55"/>
      <c r="G735" s="55"/>
      <c r="I735" s="56"/>
      <c r="K735" s="57"/>
      <c r="M735" s="56"/>
    </row>
    <row r="736" spans="5:13" customFormat="1" x14ac:dyDescent="0.55000000000000004">
      <c r="E736" s="55"/>
      <c r="G736" s="55"/>
      <c r="I736" s="56"/>
      <c r="K736" s="57"/>
      <c r="M736" s="56"/>
    </row>
    <row r="737" spans="5:13" customFormat="1" x14ac:dyDescent="0.55000000000000004">
      <c r="E737" s="55"/>
      <c r="G737" s="55"/>
      <c r="I737" s="56"/>
      <c r="K737" s="57"/>
      <c r="M737" s="56"/>
    </row>
    <row r="738" spans="5:13" customFormat="1" x14ac:dyDescent="0.55000000000000004">
      <c r="E738" s="55"/>
      <c r="G738" s="55"/>
      <c r="I738" s="56"/>
      <c r="K738" s="57"/>
      <c r="M738" s="56"/>
    </row>
    <row r="739" spans="5:13" customFormat="1" x14ac:dyDescent="0.55000000000000004">
      <c r="E739" s="55"/>
      <c r="G739" s="55"/>
      <c r="I739" s="56"/>
      <c r="K739" s="57"/>
      <c r="M739" s="56"/>
    </row>
    <row r="740" spans="5:13" customFormat="1" x14ac:dyDescent="0.55000000000000004">
      <c r="E740" s="55"/>
      <c r="G740" s="55"/>
      <c r="I740" s="56"/>
      <c r="K740" s="57"/>
      <c r="M740" s="56"/>
    </row>
    <row r="741" spans="5:13" customFormat="1" x14ac:dyDescent="0.55000000000000004">
      <c r="E741" s="55"/>
      <c r="G741" s="55"/>
      <c r="I741" s="56"/>
      <c r="K741" s="57"/>
      <c r="M741" s="56"/>
    </row>
    <row r="742" spans="5:13" customFormat="1" x14ac:dyDescent="0.55000000000000004">
      <c r="E742" s="55"/>
      <c r="G742" s="55"/>
      <c r="I742" s="56"/>
      <c r="K742" s="57"/>
      <c r="M742" s="56"/>
    </row>
    <row r="743" spans="5:13" customFormat="1" x14ac:dyDescent="0.55000000000000004">
      <c r="E743" s="55"/>
      <c r="G743" s="55"/>
      <c r="I743" s="56"/>
      <c r="K743" s="57"/>
      <c r="M743" s="56"/>
    </row>
    <row r="744" spans="5:13" customFormat="1" x14ac:dyDescent="0.55000000000000004">
      <c r="E744" s="55"/>
      <c r="G744" s="55"/>
      <c r="I744" s="56"/>
      <c r="K744" s="57"/>
      <c r="M744" s="56"/>
    </row>
    <row r="745" spans="5:13" customFormat="1" x14ac:dyDescent="0.55000000000000004">
      <c r="E745" s="55"/>
      <c r="G745" s="55"/>
      <c r="I745" s="56"/>
      <c r="K745" s="57"/>
      <c r="M745" s="56"/>
    </row>
    <row r="746" spans="5:13" customFormat="1" x14ac:dyDescent="0.55000000000000004">
      <c r="E746" s="55"/>
      <c r="G746" s="55"/>
      <c r="I746" s="56"/>
      <c r="K746" s="57"/>
      <c r="M746" s="56"/>
    </row>
    <row r="747" spans="5:13" customFormat="1" x14ac:dyDescent="0.55000000000000004">
      <c r="E747" s="55"/>
      <c r="G747" s="55"/>
      <c r="I747" s="56"/>
      <c r="K747" s="57"/>
      <c r="M747" s="56"/>
    </row>
    <row r="748" spans="5:13" customFormat="1" x14ac:dyDescent="0.55000000000000004">
      <c r="E748" s="55"/>
      <c r="G748" s="55"/>
      <c r="I748" s="56"/>
      <c r="K748" s="57"/>
      <c r="M748" s="56"/>
    </row>
    <row r="749" spans="5:13" customFormat="1" x14ac:dyDescent="0.55000000000000004">
      <c r="E749" s="55"/>
      <c r="G749" s="55"/>
      <c r="I749" s="56"/>
      <c r="K749" s="57"/>
      <c r="M749" s="56"/>
    </row>
    <row r="750" spans="5:13" customFormat="1" x14ac:dyDescent="0.55000000000000004">
      <c r="E750" s="55"/>
      <c r="G750" s="55"/>
      <c r="I750" s="56"/>
      <c r="K750" s="57"/>
      <c r="M750" s="56"/>
    </row>
    <row r="751" spans="5:13" customFormat="1" x14ac:dyDescent="0.55000000000000004">
      <c r="E751" s="55"/>
      <c r="G751" s="55"/>
      <c r="I751" s="56"/>
      <c r="K751" s="57"/>
      <c r="M751" s="56"/>
    </row>
    <row r="752" spans="5:13" customFormat="1" x14ac:dyDescent="0.55000000000000004">
      <c r="E752" s="55"/>
      <c r="G752" s="55"/>
      <c r="I752" s="56"/>
      <c r="K752" s="57"/>
      <c r="M752" s="56"/>
    </row>
    <row r="753" spans="5:13" customFormat="1" x14ac:dyDescent="0.55000000000000004">
      <c r="E753" s="55"/>
      <c r="G753" s="55"/>
      <c r="I753" s="56"/>
      <c r="K753" s="57"/>
      <c r="M753" s="56"/>
    </row>
    <row r="754" spans="5:13" customFormat="1" x14ac:dyDescent="0.55000000000000004">
      <c r="E754" s="55"/>
      <c r="G754" s="55"/>
      <c r="I754" s="56"/>
      <c r="K754" s="57"/>
      <c r="M754" s="56"/>
    </row>
    <row r="755" spans="5:13" customFormat="1" x14ac:dyDescent="0.55000000000000004">
      <c r="E755" s="55"/>
      <c r="G755" s="55"/>
      <c r="I755" s="56"/>
      <c r="K755" s="57"/>
      <c r="M755" s="56"/>
    </row>
    <row r="756" spans="5:13" customFormat="1" x14ac:dyDescent="0.55000000000000004">
      <c r="E756" s="55"/>
      <c r="G756" s="55"/>
      <c r="I756" s="56"/>
      <c r="K756" s="57"/>
      <c r="M756" s="56"/>
    </row>
    <row r="757" spans="5:13" customFormat="1" x14ac:dyDescent="0.55000000000000004">
      <c r="E757" s="55"/>
      <c r="G757" s="55"/>
      <c r="I757" s="56"/>
      <c r="K757" s="57"/>
      <c r="M757" s="56"/>
    </row>
    <row r="758" spans="5:13" customFormat="1" x14ac:dyDescent="0.55000000000000004">
      <c r="E758" s="55"/>
      <c r="G758" s="55"/>
      <c r="I758" s="56"/>
      <c r="K758" s="57"/>
      <c r="M758" s="56"/>
    </row>
    <row r="759" spans="5:13" customFormat="1" x14ac:dyDescent="0.55000000000000004">
      <c r="E759" s="55"/>
      <c r="G759" s="55"/>
      <c r="I759" s="56"/>
      <c r="K759" s="57"/>
      <c r="M759" s="56"/>
    </row>
    <row r="760" spans="5:13" customFormat="1" x14ac:dyDescent="0.55000000000000004">
      <c r="E760" s="55"/>
      <c r="G760" s="55"/>
      <c r="I760" s="56"/>
      <c r="K760" s="57"/>
      <c r="M760" s="56"/>
    </row>
    <row r="761" spans="5:13" customFormat="1" x14ac:dyDescent="0.55000000000000004">
      <c r="E761" s="55"/>
      <c r="G761" s="55"/>
      <c r="I761" s="56"/>
      <c r="K761" s="57"/>
      <c r="M761" s="56"/>
    </row>
    <row r="762" spans="5:13" customFormat="1" x14ac:dyDescent="0.55000000000000004">
      <c r="E762" s="55"/>
      <c r="G762" s="55"/>
      <c r="I762" s="56"/>
      <c r="K762" s="57"/>
      <c r="M762" s="56"/>
    </row>
    <row r="763" spans="5:13" customFormat="1" x14ac:dyDescent="0.55000000000000004">
      <c r="E763" s="55"/>
      <c r="G763" s="55"/>
      <c r="I763" s="56"/>
      <c r="K763" s="57"/>
      <c r="M763" s="56"/>
    </row>
    <row r="764" spans="5:13" customFormat="1" x14ac:dyDescent="0.55000000000000004">
      <c r="E764" s="55"/>
      <c r="G764" s="55"/>
      <c r="I764" s="56"/>
      <c r="K764" s="57"/>
      <c r="M764" s="56"/>
    </row>
    <row r="765" spans="5:13" customFormat="1" x14ac:dyDescent="0.55000000000000004">
      <c r="E765" s="55"/>
      <c r="G765" s="55"/>
      <c r="I765" s="56"/>
      <c r="K765" s="57"/>
      <c r="M765" s="56"/>
    </row>
    <row r="766" spans="5:13" customFormat="1" x14ac:dyDescent="0.55000000000000004">
      <c r="E766" s="55"/>
      <c r="G766" s="55"/>
      <c r="I766" s="56"/>
      <c r="K766" s="57"/>
      <c r="M766" s="56"/>
    </row>
    <row r="767" spans="5:13" customFormat="1" x14ac:dyDescent="0.55000000000000004">
      <c r="E767" s="55"/>
      <c r="G767" s="55"/>
      <c r="I767" s="56"/>
      <c r="K767" s="57"/>
      <c r="M767" s="56"/>
    </row>
    <row r="768" spans="5:13" customFormat="1" x14ac:dyDescent="0.55000000000000004">
      <c r="E768" s="55"/>
      <c r="G768" s="55"/>
      <c r="I768" s="56"/>
      <c r="K768" s="57"/>
      <c r="M768" s="56"/>
    </row>
    <row r="769" spans="5:13" customFormat="1" x14ac:dyDescent="0.55000000000000004">
      <c r="E769" s="55"/>
      <c r="G769" s="55"/>
      <c r="I769" s="56"/>
      <c r="K769" s="57"/>
      <c r="M769" s="56"/>
    </row>
    <row r="770" spans="5:13" customFormat="1" x14ac:dyDescent="0.55000000000000004">
      <c r="E770" s="55"/>
      <c r="G770" s="55"/>
      <c r="I770" s="56"/>
      <c r="K770" s="57"/>
      <c r="M770" s="56"/>
    </row>
    <row r="771" spans="5:13" customFormat="1" x14ac:dyDescent="0.55000000000000004">
      <c r="E771" s="55"/>
      <c r="G771" s="55"/>
      <c r="I771" s="56"/>
      <c r="K771" s="57"/>
      <c r="M771" s="56"/>
    </row>
    <row r="772" spans="5:13" customFormat="1" x14ac:dyDescent="0.55000000000000004">
      <c r="E772" s="55"/>
      <c r="G772" s="55"/>
      <c r="I772" s="56"/>
      <c r="K772" s="57"/>
      <c r="M772" s="56"/>
    </row>
    <row r="773" spans="5:13" customFormat="1" x14ac:dyDescent="0.55000000000000004">
      <c r="E773" s="55"/>
      <c r="G773" s="55"/>
      <c r="I773" s="56"/>
      <c r="K773" s="57"/>
      <c r="M773" s="56"/>
    </row>
    <row r="774" spans="5:13" customFormat="1" x14ac:dyDescent="0.55000000000000004">
      <c r="E774" s="55"/>
      <c r="G774" s="55"/>
      <c r="I774" s="56"/>
      <c r="K774" s="57"/>
      <c r="M774" s="56"/>
    </row>
    <row r="775" spans="5:13" customFormat="1" x14ac:dyDescent="0.55000000000000004">
      <c r="E775" s="55"/>
      <c r="G775" s="55"/>
      <c r="I775" s="56"/>
      <c r="K775" s="57"/>
      <c r="M775" s="56"/>
    </row>
    <row r="776" spans="5:13" customFormat="1" x14ac:dyDescent="0.55000000000000004">
      <c r="E776" s="55"/>
      <c r="G776" s="55"/>
      <c r="I776" s="56"/>
      <c r="K776" s="57"/>
      <c r="M776" s="56"/>
    </row>
    <row r="777" spans="5:13" customFormat="1" x14ac:dyDescent="0.55000000000000004">
      <c r="E777" s="55"/>
      <c r="G777" s="55"/>
      <c r="I777" s="56"/>
      <c r="K777" s="57"/>
      <c r="M777" s="56"/>
    </row>
    <row r="778" spans="5:13" customFormat="1" x14ac:dyDescent="0.55000000000000004">
      <c r="E778" s="55"/>
      <c r="G778" s="55"/>
      <c r="I778" s="56"/>
      <c r="K778" s="57"/>
      <c r="M778" s="56"/>
    </row>
    <row r="779" spans="5:13" customFormat="1" x14ac:dyDescent="0.55000000000000004">
      <c r="E779" s="55"/>
      <c r="G779" s="55"/>
      <c r="I779" s="56"/>
      <c r="K779" s="57"/>
      <c r="M779" s="56"/>
    </row>
    <row r="780" spans="5:13" customFormat="1" x14ac:dyDescent="0.55000000000000004">
      <c r="E780" s="55"/>
      <c r="G780" s="55"/>
      <c r="I780" s="56"/>
      <c r="K780" s="57"/>
      <c r="M780" s="56"/>
    </row>
    <row r="781" spans="5:13" customFormat="1" x14ac:dyDescent="0.55000000000000004">
      <c r="E781" s="55"/>
      <c r="G781" s="55"/>
      <c r="I781" s="56"/>
      <c r="K781" s="57"/>
      <c r="M781" s="56"/>
    </row>
    <row r="782" spans="5:13" customFormat="1" x14ac:dyDescent="0.55000000000000004">
      <c r="E782" s="55"/>
      <c r="G782" s="55"/>
      <c r="I782" s="56"/>
      <c r="K782" s="57"/>
      <c r="M782" s="56"/>
    </row>
    <row r="783" spans="5:13" customFormat="1" x14ac:dyDescent="0.55000000000000004">
      <c r="E783" s="55"/>
      <c r="G783" s="55"/>
      <c r="I783" s="56"/>
      <c r="K783" s="57"/>
      <c r="M783" s="56"/>
    </row>
    <row r="784" spans="5:13" customFormat="1" x14ac:dyDescent="0.55000000000000004">
      <c r="E784" s="55"/>
      <c r="G784" s="55"/>
      <c r="I784" s="56"/>
      <c r="K784" s="57"/>
      <c r="M784" s="56"/>
    </row>
    <row r="785" spans="5:13" customFormat="1" x14ac:dyDescent="0.55000000000000004">
      <c r="E785" s="55"/>
      <c r="G785" s="55"/>
      <c r="I785" s="56"/>
      <c r="K785" s="57"/>
      <c r="M785" s="56"/>
    </row>
    <row r="786" spans="5:13" customFormat="1" x14ac:dyDescent="0.55000000000000004">
      <c r="E786" s="55"/>
      <c r="G786" s="55"/>
      <c r="I786" s="56"/>
      <c r="K786" s="57"/>
      <c r="M786" s="56"/>
    </row>
    <row r="787" spans="5:13" customFormat="1" x14ac:dyDescent="0.55000000000000004">
      <c r="E787" s="55"/>
      <c r="G787" s="55"/>
      <c r="I787" s="56"/>
      <c r="K787" s="57"/>
      <c r="M787" s="56"/>
    </row>
    <row r="788" spans="5:13" customFormat="1" x14ac:dyDescent="0.55000000000000004">
      <c r="E788" s="55"/>
      <c r="G788" s="55"/>
      <c r="I788" s="56"/>
      <c r="K788" s="57"/>
      <c r="M788" s="56"/>
    </row>
    <row r="789" spans="5:13" customFormat="1" x14ac:dyDescent="0.55000000000000004">
      <c r="E789" s="55"/>
      <c r="G789" s="55"/>
      <c r="I789" s="56"/>
      <c r="K789" s="57"/>
      <c r="M789" s="56"/>
    </row>
    <row r="790" spans="5:13" customFormat="1" x14ac:dyDescent="0.55000000000000004">
      <c r="E790" s="55"/>
      <c r="G790" s="55"/>
      <c r="I790" s="56"/>
      <c r="K790" s="57"/>
      <c r="M790" s="56"/>
    </row>
    <row r="791" spans="5:13" customFormat="1" x14ac:dyDescent="0.55000000000000004">
      <c r="E791" s="55"/>
      <c r="G791" s="55"/>
      <c r="I791" s="56"/>
      <c r="K791" s="57"/>
      <c r="M791" s="56"/>
    </row>
    <row r="792" spans="5:13" customFormat="1" x14ac:dyDescent="0.55000000000000004">
      <c r="E792" s="55"/>
      <c r="G792" s="55"/>
      <c r="I792" s="56"/>
      <c r="K792" s="57"/>
      <c r="M792" s="56"/>
    </row>
    <row r="793" spans="5:13" customFormat="1" x14ac:dyDescent="0.55000000000000004">
      <c r="E793" s="55"/>
      <c r="G793" s="55"/>
      <c r="I793" s="56"/>
      <c r="K793" s="57"/>
      <c r="M793" s="56"/>
    </row>
    <row r="794" spans="5:13" customFormat="1" x14ac:dyDescent="0.55000000000000004">
      <c r="E794" s="55"/>
      <c r="G794" s="55"/>
      <c r="I794" s="56"/>
      <c r="K794" s="57"/>
      <c r="M794" s="56"/>
    </row>
    <row r="795" spans="5:13" customFormat="1" x14ac:dyDescent="0.55000000000000004">
      <c r="E795" s="55"/>
      <c r="G795" s="55"/>
      <c r="I795" s="56"/>
      <c r="K795" s="57"/>
      <c r="M795" s="56"/>
    </row>
    <row r="796" spans="5:13" customFormat="1" x14ac:dyDescent="0.55000000000000004">
      <c r="E796" s="55"/>
      <c r="G796" s="55"/>
      <c r="I796" s="56"/>
      <c r="K796" s="57"/>
      <c r="M796" s="56"/>
    </row>
    <row r="797" spans="5:13" customFormat="1" x14ac:dyDescent="0.55000000000000004">
      <c r="E797" s="55"/>
      <c r="G797" s="55"/>
      <c r="I797" s="56"/>
      <c r="K797" s="57"/>
      <c r="M797" s="56"/>
    </row>
    <row r="798" spans="5:13" customFormat="1" x14ac:dyDescent="0.55000000000000004">
      <c r="E798" s="55"/>
      <c r="G798" s="55"/>
      <c r="I798" s="56"/>
      <c r="K798" s="57"/>
      <c r="M798" s="56"/>
    </row>
    <row r="799" spans="5:13" customFormat="1" x14ac:dyDescent="0.55000000000000004">
      <c r="E799" s="55"/>
      <c r="G799" s="55"/>
      <c r="I799" s="56"/>
      <c r="K799" s="57"/>
      <c r="M799" s="56"/>
    </row>
    <row r="800" spans="5:13" customFormat="1" x14ac:dyDescent="0.55000000000000004">
      <c r="E800" s="55"/>
      <c r="G800" s="55"/>
      <c r="I800" s="56"/>
      <c r="K800" s="57"/>
      <c r="M800" s="56"/>
    </row>
    <row r="801" spans="5:13" customFormat="1" x14ac:dyDescent="0.55000000000000004">
      <c r="E801" s="55"/>
      <c r="G801" s="55"/>
      <c r="I801" s="56"/>
      <c r="K801" s="57"/>
      <c r="M801" s="56"/>
    </row>
    <row r="802" spans="5:13" customFormat="1" x14ac:dyDescent="0.55000000000000004">
      <c r="E802" s="55"/>
      <c r="G802" s="55"/>
      <c r="I802" s="56"/>
      <c r="K802" s="57"/>
      <c r="M802" s="56"/>
    </row>
    <row r="803" spans="5:13" customFormat="1" x14ac:dyDescent="0.55000000000000004">
      <c r="E803" s="55"/>
      <c r="G803" s="55"/>
      <c r="I803" s="56"/>
      <c r="K803" s="57"/>
      <c r="M803" s="56"/>
    </row>
    <row r="804" spans="5:13" customFormat="1" x14ac:dyDescent="0.55000000000000004">
      <c r="E804" s="55"/>
      <c r="G804" s="55"/>
      <c r="I804" s="56"/>
      <c r="K804" s="57"/>
      <c r="M804" s="56"/>
    </row>
    <row r="805" spans="5:13" customFormat="1" x14ac:dyDescent="0.55000000000000004">
      <c r="E805" s="55"/>
      <c r="G805" s="55"/>
      <c r="I805" s="56"/>
      <c r="K805" s="57"/>
      <c r="M805" s="56"/>
    </row>
    <row r="806" spans="5:13" customFormat="1" x14ac:dyDescent="0.55000000000000004">
      <c r="E806" s="55"/>
      <c r="G806" s="55"/>
      <c r="I806" s="56"/>
      <c r="K806" s="57"/>
      <c r="M806" s="56"/>
    </row>
    <row r="807" spans="5:13" customFormat="1" x14ac:dyDescent="0.55000000000000004">
      <c r="E807" s="55"/>
      <c r="G807" s="55"/>
      <c r="I807" s="56"/>
      <c r="K807" s="57"/>
      <c r="M807" s="56"/>
    </row>
    <row r="808" spans="5:13" customFormat="1" x14ac:dyDescent="0.55000000000000004">
      <c r="E808" s="55"/>
      <c r="G808" s="55"/>
      <c r="I808" s="56"/>
      <c r="K808" s="57"/>
      <c r="M808" s="56"/>
    </row>
    <row r="809" spans="5:13" customFormat="1" x14ac:dyDescent="0.55000000000000004">
      <c r="E809" s="55"/>
      <c r="G809" s="55"/>
      <c r="I809" s="56"/>
      <c r="K809" s="57"/>
      <c r="M809" s="56"/>
    </row>
    <row r="810" spans="5:13" customFormat="1" x14ac:dyDescent="0.55000000000000004">
      <c r="E810" s="55"/>
      <c r="G810" s="55"/>
      <c r="I810" s="56"/>
      <c r="K810" s="57"/>
      <c r="M810" s="56"/>
    </row>
    <row r="811" spans="5:13" customFormat="1" x14ac:dyDescent="0.55000000000000004">
      <c r="E811" s="55"/>
      <c r="G811" s="55"/>
      <c r="I811" s="56"/>
      <c r="K811" s="57"/>
      <c r="M811" s="56"/>
    </row>
    <row r="812" spans="5:13" customFormat="1" x14ac:dyDescent="0.55000000000000004">
      <c r="E812" s="55"/>
      <c r="G812" s="55"/>
      <c r="I812" s="56"/>
      <c r="K812" s="57"/>
      <c r="M812" s="56"/>
    </row>
    <row r="813" spans="5:13" customFormat="1" x14ac:dyDescent="0.55000000000000004">
      <c r="E813" s="55"/>
      <c r="G813" s="55"/>
      <c r="I813" s="56"/>
      <c r="K813" s="57"/>
      <c r="M813" s="56"/>
    </row>
    <row r="814" spans="5:13" customFormat="1" x14ac:dyDescent="0.55000000000000004">
      <c r="E814" s="55"/>
      <c r="G814" s="55"/>
      <c r="I814" s="56"/>
      <c r="K814" s="57"/>
      <c r="M814" s="56"/>
    </row>
    <row r="815" spans="5:13" customFormat="1" x14ac:dyDescent="0.55000000000000004">
      <c r="E815" s="55"/>
      <c r="G815" s="55"/>
      <c r="I815" s="56"/>
      <c r="K815" s="57"/>
      <c r="M815" s="56"/>
    </row>
    <row r="816" spans="5:13" customFormat="1" x14ac:dyDescent="0.55000000000000004">
      <c r="E816" s="55"/>
      <c r="G816" s="55"/>
      <c r="I816" s="56"/>
      <c r="K816" s="57"/>
      <c r="M816" s="56"/>
    </row>
    <row r="817" spans="5:13" customFormat="1" x14ac:dyDescent="0.55000000000000004">
      <c r="E817" s="55"/>
      <c r="G817" s="55"/>
      <c r="I817" s="56"/>
      <c r="K817" s="57"/>
      <c r="M817" s="56"/>
    </row>
    <row r="818" spans="5:13" customFormat="1" x14ac:dyDescent="0.55000000000000004">
      <c r="E818" s="55"/>
      <c r="G818" s="55"/>
      <c r="I818" s="56"/>
      <c r="K818" s="57"/>
      <c r="M818" s="56"/>
    </row>
    <row r="819" spans="5:13" customFormat="1" x14ac:dyDescent="0.55000000000000004">
      <c r="E819" s="55"/>
      <c r="G819" s="55"/>
      <c r="I819" s="56"/>
      <c r="K819" s="57"/>
      <c r="M819" s="56"/>
    </row>
    <row r="820" spans="5:13" customFormat="1" x14ac:dyDescent="0.55000000000000004">
      <c r="E820" s="55"/>
      <c r="G820" s="55"/>
      <c r="I820" s="56"/>
      <c r="K820" s="57"/>
      <c r="M820" s="56"/>
    </row>
    <row r="821" spans="5:13" customFormat="1" x14ac:dyDescent="0.55000000000000004">
      <c r="E821" s="55"/>
      <c r="G821" s="55"/>
      <c r="I821" s="56"/>
      <c r="K821" s="57"/>
      <c r="M821" s="56"/>
    </row>
    <row r="822" spans="5:13" customFormat="1" x14ac:dyDescent="0.55000000000000004">
      <c r="E822" s="55"/>
      <c r="G822" s="55"/>
      <c r="I822" s="56"/>
      <c r="K822" s="57"/>
      <c r="M822" s="56"/>
    </row>
    <row r="823" spans="5:13" customFormat="1" x14ac:dyDescent="0.55000000000000004">
      <c r="E823" s="55"/>
      <c r="G823" s="55"/>
      <c r="I823" s="56"/>
      <c r="K823" s="57"/>
      <c r="M823" s="56"/>
    </row>
    <row r="824" spans="5:13" customFormat="1" x14ac:dyDescent="0.55000000000000004">
      <c r="E824" s="55"/>
      <c r="G824" s="55"/>
      <c r="I824" s="56"/>
      <c r="K824" s="57"/>
      <c r="M824" s="56"/>
    </row>
    <row r="825" spans="5:13" customFormat="1" x14ac:dyDescent="0.55000000000000004">
      <c r="E825" s="55"/>
      <c r="G825" s="55"/>
      <c r="I825" s="56"/>
      <c r="K825" s="57"/>
      <c r="M825" s="56"/>
    </row>
    <row r="826" spans="5:13" customFormat="1" x14ac:dyDescent="0.55000000000000004">
      <c r="E826" s="55"/>
      <c r="G826" s="55"/>
      <c r="I826" s="56"/>
      <c r="K826" s="57"/>
      <c r="M826" s="56"/>
    </row>
    <row r="827" spans="5:13" customFormat="1" x14ac:dyDescent="0.55000000000000004">
      <c r="E827" s="55"/>
      <c r="G827" s="55"/>
      <c r="I827" s="56"/>
      <c r="K827" s="57"/>
      <c r="M827" s="56"/>
    </row>
    <row r="828" spans="5:13" customFormat="1" x14ac:dyDescent="0.55000000000000004">
      <c r="E828" s="55"/>
      <c r="G828" s="55"/>
      <c r="I828" s="56"/>
      <c r="K828" s="57"/>
      <c r="M828" s="56"/>
    </row>
    <row r="829" spans="5:13" customFormat="1" x14ac:dyDescent="0.55000000000000004">
      <c r="E829" s="55"/>
      <c r="G829" s="55"/>
      <c r="I829" s="56"/>
      <c r="K829" s="57"/>
      <c r="M829" s="56"/>
    </row>
    <row r="830" spans="5:13" customFormat="1" x14ac:dyDescent="0.55000000000000004">
      <c r="E830" s="55"/>
      <c r="G830" s="55"/>
      <c r="I830" s="56"/>
      <c r="K830" s="57"/>
      <c r="M830" s="56"/>
    </row>
    <row r="831" spans="5:13" customFormat="1" x14ac:dyDescent="0.55000000000000004">
      <c r="E831" s="55"/>
      <c r="G831" s="55"/>
      <c r="I831" s="56"/>
      <c r="K831" s="57"/>
      <c r="M831" s="56"/>
    </row>
    <row r="832" spans="5:13" customFormat="1" x14ac:dyDescent="0.55000000000000004">
      <c r="E832" s="55"/>
      <c r="G832" s="55"/>
      <c r="I832" s="56"/>
      <c r="K832" s="57"/>
      <c r="M832" s="56"/>
    </row>
    <row r="833" spans="5:13" customFormat="1" x14ac:dyDescent="0.55000000000000004">
      <c r="E833" s="55"/>
      <c r="G833" s="55"/>
      <c r="I833" s="56"/>
      <c r="K833" s="57"/>
      <c r="M833" s="56"/>
    </row>
    <row r="834" spans="5:13" customFormat="1" x14ac:dyDescent="0.55000000000000004">
      <c r="E834" s="55"/>
      <c r="G834" s="55"/>
      <c r="I834" s="56"/>
      <c r="K834" s="57"/>
      <c r="M834" s="56"/>
    </row>
    <row r="835" spans="5:13" customFormat="1" x14ac:dyDescent="0.55000000000000004">
      <c r="E835" s="55"/>
      <c r="G835" s="55"/>
      <c r="I835" s="56"/>
      <c r="K835" s="57"/>
      <c r="M835" s="56"/>
    </row>
    <row r="836" spans="5:13" customFormat="1" x14ac:dyDescent="0.55000000000000004">
      <c r="E836" s="55"/>
      <c r="G836" s="55"/>
      <c r="I836" s="56"/>
      <c r="K836" s="57"/>
      <c r="M836" s="56"/>
    </row>
    <row r="837" spans="5:13" customFormat="1" x14ac:dyDescent="0.55000000000000004">
      <c r="E837" s="55"/>
      <c r="G837" s="55"/>
      <c r="I837" s="56"/>
      <c r="K837" s="57"/>
      <c r="M837" s="56"/>
    </row>
    <row r="838" spans="5:13" customFormat="1" x14ac:dyDescent="0.55000000000000004">
      <c r="E838" s="55"/>
      <c r="G838" s="55"/>
      <c r="I838" s="56"/>
      <c r="K838" s="57"/>
      <c r="M838" s="56"/>
    </row>
    <row r="839" spans="5:13" customFormat="1" x14ac:dyDescent="0.55000000000000004">
      <c r="E839" s="55"/>
      <c r="G839" s="55"/>
      <c r="I839" s="56"/>
      <c r="K839" s="57"/>
      <c r="M839" s="56"/>
    </row>
    <row r="840" spans="5:13" customFormat="1" x14ac:dyDescent="0.55000000000000004">
      <c r="E840" s="55"/>
      <c r="G840" s="55"/>
      <c r="I840" s="56"/>
      <c r="K840" s="57"/>
      <c r="M840" s="56"/>
    </row>
    <row r="841" spans="5:13" customFormat="1" x14ac:dyDescent="0.55000000000000004">
      <c r="E841" s="55"/>
      <c r="G841" s="55"/>
      <c r="I841" s="56"/>
      <c r="K841" s="57"/>
      <c r="M841" s="56"/>
    </row>
    <row r="842" spans="5:13" customFormat="1" x14ac:dyDescent="0.55000000000000004">
      <c r="E842" s="55"/>
      <c r="G842" s="55"/>
      <c r="I842" s="56"/>
      <c r="K842" s="57"/>
      <c r="M842" s="56"/>
    </row>
    <row r="843" spans="5:13" customFormat="1" x14ac:dyDescent="0.55000000000000004">
      <c r="E843" s="55"/>
      <c r="G843" s="55"/>
      <c r="I843" s="56"/>
      <c r="K843" s="57"/>
      <c r="M843" s="56"/>
    </row>
    <row r="844" spans="5:13" customFormat="1" x14ac:dyDescent="0.55000000000000004">
      <c r="E844" s="55"/>
      <c r="G844" s="55"/>
      <c r="I844" s="56"/>
      <c r="K844" s="57"/>
      <c r="M844" s="56"/>
    </row>
    <row r="845" spans="5:13" customFormat="1" x14ac:dyDescent="0.55000000000000004">
      <c r="E845" s="55"/>
      <c r="G845" s="55"/>
      <c r="I845" s="56"/>
      <c r="K845" s="57"/>
      <c r="M845" s="56"/>
    </row>
    <row r="846" spans="5:13" customFormat="1" x14ac:dyDescent="0.55000000000000004">
      <c r="E846" s="55"/>
      <c r="G846" s="55"/>
      <c r="I846" s="56"/>
      <c r="K846" s="57"/>
      <c r="M846" s="56"/>
    </row>
    <row r="847" spans="5:13" customFormat="1" x14ac:dyDescent="0.55000000000000004">
      <c r="E847" s="55"/>
      <c r="G847" s="55"/>
      <c r="I847" s="56"/>
      <c r="K847" s="57"/>
      <c r="M847" s="56"/>
    </row>
    <row r="848" spans="5:13" customFormat="1" x14ac:dyDescent="0.55000000000000004">
      <c r="E848" s="55"/>
      <c r="G848" s="55"/>
      <c r="I848" s="56"/>
      <c r="K848" s="57"/>
      <c r="M848" s="56"/>
    </row>
    <row r="849" spans="5:13" customFormat="1" x14ac:dyDescent="0.55000000000000004">
      <c r="E849" s="55"/>
      <c r="G849" s="55"/>
      <c r="I849" s="56"/>
      <c r="K849" s="57"/>
      <c r="M849" s="56"/>
    </row>
    <row r="850" spans="5:13" customFormat="1" x14ac:dyDescent="0.55000000000000004">
      <c r="E850" s="55"/>
      <c r="G850" s="55"/>
      <c r="I850" s="56"/>
      <c r="K850" s="57"/>
      <c r="M850" s="56"/>
    </row>
    <row r="851" spans="5:13" customFormat="1" x14ac:dyDescent="0.55000000000000004">
      <c r="E851" s="55"/>
      <c r="G851" s="55"/>
      <c r="I851" s="56"/>
      <c r="K851" s="57"/>
      <c r="M851" s="56"/>
    </row>
    <row r="852" spans="5:13" customFormat="1" x14ac:dyDescent="0.55000000000000004">
      <c r="E852" s="55"/>
      <c r="G852" s="55"/>
      <c r="I852" s="56"/>
      <c r="K852" s="57"/>
      <c r="M852" s="56"/>
    </row>
    <row r="853" spans="5:13" customFormat="1" x14ac:dyDescent="0.55000000000000004">
      <c r="E853" s="55"/>
      <c r="G853" s="55"/>
      <c r="I853" s="56"/>
      <c r="K853" s="57"/>
      <c r="M853" s="56"/>
    </row>
    <row r="854" spans="5:13" customFormat="1" x14ac:dyDescent="0.55000000000000004">
      <c r="E854" s="55"/>
      <c r="G854" s="55"/>
      <c r="I854" s="56"/>
      <c r="K854" s="57"/>
      <c r="M854" s="56"/>
    </row>
    <row r="855" spans="5:13" customFormat="1" x14ac:dyDescent="0.55000000000000004">
      <c r="E855" s="55"/>
      <c r="G855" s="55"/>
      <c r="I855" s="56"/>
      <c r="K855" s="57"/>
      <c r="M855" s="56"/>
    </row>
    <row r="856" spans="5:13" customFormat="1" x14ac:dyDescent="0.55000000000000004">
      <c r="E856" s="55"/>
      <c r="G856" s="55"/>
      <c r="I856" s="56"/>
      <c r="K856" s="57"/>
      <c r="M856" s="56"/>
    </row>
    <row r="857" spans="5:13" customFormat="1" x14ac:dyDescent="0.55000000000000004">
      <c r="E857" s="55"/>
      <c r="G857" s="55"/>
      <c r="I857" s="56"/>
      <c r="K857" s="57"/>
      <c r="M857" s="56"/>
    </row>
    <row r="858" spans="5:13" customFormat="1" x14ac:dyDescent="0.55000000000000004">
      <c r="E858" s="55"/>
      <c r="G858" s="55"/>
      <c r="I858" s="56"/>
      <c r="K858" s="57"/>
      <c r="M858" s="56"/>
    </row>
    <row r="859" spans="5:13" customFormat="1" x14ac:dyDescent="0.55000000000000004">
      <c r="E859" s="55"/>
      <c r="G859" s="55"/>
      <c r="I859" s="56"/>
      <c r="K859" s="57"/>
      <c r="M859" s="56"/>
    </row>
    <row r="860" spans="5:13" customFormat="1" x14ac:dyDescent="0.55000000000000004">
      <c r="E860" s="55"/>
      <c r="G860" s="55"/>
      <c r="I860" s="56"/>
      <c r="K860" s="57"/>
      <c r="M860" s="56"/>
    </row>
    <row r="861" spans="5:13" customFormat="1" x14ac:dyDescent="0.55000000000000004">
      <c r="E861" s="55"/>
      <c r="G861" s="55"/>
      <c r="I861" s="56"/>
      <c r="K861" s="57"/>
      <c r="M861" s="56"/>
    </row>
    <row r="862" spans="5:13" customFormat="1" x14ac:dyDescent="0.55000000000000004">
      <c r="E862" s="55"/>
      <c r="G862" s="55"/>
      <c r="I862" s="56"/>
      <c r="K862" s="57"/>
      <c r="M862" s="56"/>
    </row>
    <row r="863" spans="5:13" customFormat="1" x14ac:dyDescent="0.55000000000000004">
      <c r="E863" s="55"/>
      <c r="G863" s="55"/>
      <c r="I863" s="56"/>
      <c r="K863" s="57"/>
      <c r="M863" s="56"/>
    </row>
    <row r="864" spans="5:13" customFormat="1" x14ac:dyDescent="0.55000000000000004">
      <c r="E864" s="55"/>
      <c r="G864" s="55"/>
      <c r="I864" s="56"/>
      <c r="K864" s="57"/>
      <c r="M864" s="56"/>
    </row>
    <row r="865" spans="5:13" customFormat="1" x14ac:dyDescent="0.55000000000000004">
      <c r="E865" s="55"/>
      <c r="G865" s="55"/>
      <c r="I865" s="56"/>
      <c r="K865" s="57"/>
      <c r="M865" s="56"/>
    </row>
    <row r="866" spans="5:13" customFormat="1" x14ac:dyDescent="0.55000000000000004">
      <c r="E866" s="55"/>
      <c r="G866" s="55"/>
      <c r="I866" s="56"/>
      <c r="K866" s="57"/>
      <c r="M866" s="56"/>
    </row>
    <row r="867" spans="5:13" customFormat="1" x14ac:dyDescent="0.55000000000000004">
      <c r="E867" s="55"/>
      <c r="G867" s="55"/>
      <c r="I867" s="56"/>
      <c r="K867" s="57"/>
      <c r="M867" s="56"/>
    </row>
    <row r="868" spans="5:13" customFormat="1" x14ac:dyDescent="0.55000000000000004">
      <c r="E868" s="55"/>
      <c r="G868" s="55"/>
      <c r="I868" s="56"/>
      <c r="K868" s="57"/>
      <c r="M868" s="56"/>
    </row>
    <row r="869" spans="5:13" customFormat="1" x14ac:dyDescent="0.55000000000000004">
      <c r="E869" s="55"/>
      <c r="G869" s="55"/>
      <c r="I869" s="56"/>
      <c r="K869" s="57"/>
      <c r="M869" s="56"/>
    </row>
    <row r="870" spans="5:13" customFormat="1" x14ac:dyDescent="0.55000000000000004">
      <c r="E870" s="55"/>
      <c r="G870" s="55"/>
      <c r="I870" s="56"/>
      <c r="K870" s="57"/>
      <c r="M870" s="56"/>
    </row>
    <row r="871" spans="5:13" customFormat="1" x14ac:dyDescent="0.55000000000000004">
      <c r="E871" s="55"/>
      <c r="G871" s="55"/>
      <c r="I871" s="56"/>
      <c r="K871" s="57"/>
      <c r="M871" s="56"/>
    </row>
    <row r="872" spans="5:13" customFormat="1" x14ac:dyDescent="0.55000000000000004">
      <c r="E872" s="55"/>
      <c r="G872" s="55"/>
      <c r="I872" s="56"/>
      <c r="K872" s="57"/>
      <c r="M872" s="56"/>
    </row>
    <row r="873" spans="5:13" customFormat="1" x14ac:dyDescent="0.55000000000000004">
      <c r="E873" s="55"/>
      <c r="G873" s="55"/>
      <c r="I873" s="56"/>
      <c r="K873" s="57"/>
      <c r="M873" s="56"/>
    </row>
    <row r="874" spans="5:13" customFormat="1" x14ac:dyDescent="0.55000000000000004">
      <c r="E874" s="55"/>
      <c r="G874" s="55"/>
      <c r="I874" s="56"/>
      <c r="K874" s="57"/>
      <c r="M874" s="56"/>
    </row>
    <row r="875" spans="5:13" customFormat="1" x14ac:dyDescent="0.55000000000000004">
      <c r="E875" s="55"/>
      <c r="G875" s="55"/>
      <c r="I875" s="56"/>
      <c r="K875" s="57"/>
      <c r="M875" s="56"/>
    </row>
    <row r="876" spans="5:13" customFormat="1" x14ac:dyDescent="0.55000000000000004">
      <c r="E876" s="55"/>
      <c r="G876" s="55"/>
      <c r="I876" s="56"/>
      <c r="K876" s="57"/>
      <c r="M876" s="56"/>
    </row>
    <row r="877" spans="5:13" customFormat="1" x14ac:dyDescent="0.55000000000000004">
      <c r="E877" s="55"/>
      <c r="G877" s="55"/>
      <c r="I877" s="56"/>
      <c r="K877" s="57"/>
      <c r="M877" s="56"/>
    </row>
    <row r="878" spans="5:13" customFormat="1" x14ac:dyDescent="0.55000000000000004">
      <c r="E878" s="55"/>
      <c r="G878" s="55"/>
      <c r="I878" s="56"/>
      <c r="K878" s="57"/>
      <c r="M878" s="56"/>
    </row>
    <row r="879" spans="5:13" customFormat="1" x14ac:dyDescent="0.55000000000000004">
      <c r="E879" s="55"/>
      <c r="G879" s="55"/>
      <c r="I879" s="56"/>
      <c r="K879" s="57"/>
      <c r="M879" s="56"/>
    </row>
    <row r="880" spans="5:13" customFormat="1" x14ac:dyDescent="0.55000000000000004">
      <c r="E880" s="55"/>
      <c r="G880" s="55"/>
      <c r="I880" s="56"/>
      <c r="K880" s="57"/>
      <c r="M880" s="56"/>
    </row>
    <row r="881" spans="5:13" customFormat="1" x14ac:dyDescent="0.55000000000000004">
      <c r="E881" s="55"/>
      <c r="G881" s="55"/>
      <c r="I881" s="56"/>
      <c r="K881" s="57"/>
      <c r="M881" s="56"/>
    </row>
    <row r="882" spans="5:13" customFormat="1" x14ac:dyDescent="0.55000000000000004">
      <c r="E882" s="55"/>
      <c r="G882" s="55"/>
      <c r="I882" s="56"/>
      <c r="K882" s="57"/>
      <c r="M882" s="56"/>
    </row>
    <row r="883" spans="5:13" customFormat="1" x14ac:dyDescent="0.55000000000000004">
      <c r="E883" s="55"/>
      <c r="G883" s="55"/>
      <c r="I883" s="56"/>
      <c r="K883" s="57"/>
      <c r="M883" s="56"/>
    </row>
    <row r="884" spans="5:13" customFormat="1" x14ac:dyDescent="0.55000000000000004">
      <c r="E884" s="55"/>
      <c r="G884" s="55"/>
      <c r="I884" s="56"/>
      <c r="K884" s="57"/>
      <c r="M884" s="56"/>
    </row>
    <row r="885" spans="5:13" customFormat="1" x14ac:dyDescent="0.55000000000000004">
      <c r="E885" s="55"/>
      <c r="G885" s="55"/>
      <c r="I885" s="56"/>
      <c r="K885" s="57"/>
      <c r="M885" s="56"/>
    </row>
    <row r="886" spans="5:13" customFormat="1" x14ac:dyDescent="0.55000000000000004">
      <c r="E886" s="55"/>
      <c r="G886" s="55"/>
      <c r="I886" s="56"/>
      <c r="K886" s="57"/>
      <c r="M886" s="56"/>
    </row>
    <row r="887" spans="5:13" customFormat="1" x14ac:dyDescent="0.55000000000000004">
      <c r="E887" s="55"/>
      <c r="G887" s="55"/>
      <c r="I887" s="56"/>
      <c r="K887" s="57"/>
      <c r="M887" s="56"/>
    </row>
    <row r="888" spans="5:13" customFormat="1" x14ac:dyDescent="0.55000000000000004">
      <c r="E888" s="55"/>
      <c r="G888" s="55"/>
      <c r="I888" s="56"/>
      <c r="K888" s="57"/>
      <c r="M888" s="56"/>
    </row>
  </sheetData>
  <mergeCells count="61">
    <mergeCell ref="B54:D54"/>
    <mergeCell ref="B55:D55"/>
    <mergeCell ref="B56:N56"/>
    <mergeCell ref="M40:N40"/>
    <mergeCell ref="B41:D41"/>
    <mergeCell ref="B46:D46"/>
    <mergeCell ref="B47:D47"/>
    <mergeCell ref="B52:D52"/>
    <mergeCell ref="B53:D53"/>
    <mergeCell ref="K40:L40"/>
    <mergeCell ref="B38:D38"/>
    <mergeCell ref="B40:D40"/>
    <mergeCell ref="E40:F40"/>
    <mergeCell ref="G40:H40"/>
    <mergeCell ref="I40:J40"/>
    <mergeCell ref="G35:H35"/>
    <mergeCell ref="I35:J35"/>
    <mergeCell ref="K35:L35"/>
    <mergeCell ref="M35:N35"/>
    <mergeCell ref="B36:D36"/>
    <mergeCell ref="E35:F35"/>
    <mergeCell ref="B29:D29"/>
    <mergeCell ref="B12:D12"/>
    <mergeCell ref="B13:D13"/>
    <mergeCell ref="B14:D14"/>
    <mergeCell ref="B15:D15"/>
    <mergeCell ref="B22:D22"/>
    <mergeCell ref="B23:D23"/>
    <mergeCell ref="B24:D24"/>
    <mergeCell ref="B25:D25"/>
    <mergeCell ref="B26:D26"/>
    <mergeCell ref="B27:D27"/>
    <mergeCell ref="B28:D28"/>
    <mergeCell ref="B37:D37"/>
    <mergeCell ref="B30:D30"/>
    <mergeCell ref="B31:D31"/>
    <mergeCell ref="B32:D32"/>
    <mergeCell ref="B33:D33"/>
    <mergeCell ref="B35:D35"/>
    <mergeCell ref="B10:D10"/>
    <mergeCell ref="M4:N4"/>
    <mergeCell ref="K3:L3"/>
    <mergeCell ref="B9:D9"/>
    <mergeCell ref="M5:N5"/>
    <mergeCell ref="B6:D6"/>
    <mergeCell ref="B7:D7"/>
    <mergeCell ref="B8:D8"/>
    <mergeCell ref="B5:D5"/>
    <mergeCell ref="E5:F5"/>
    <mergeCell ref="G5:H5"/>
    <mergeCell ref="I5:J5"/>
    <mergeCell ref="K5:L5"/>
    <mergeCell ref="M3:N3"/>
    <mergeCell ref="I3:J3"/>
    <mergeCell ref="B4:D4"/>
    <mergeCell ref="I4:L4"/>
    <mergeCell ref="B2:D2"/>
    <mergeCell ref="B3:D3"/>
    <mergeCell ref="E3:F3"/>
    <mergeCell ref="G3:H3"/>
    <mergeCell ref="E4:H4"/>
  </mergeCells>
  <phoneticPr fontId="26" type="noConversion"/>
  <printOptions horizontalCentered="1"/>
  <pageMargins left="0" right="0" top="0.39370078740157483" bottom="0.39370078740157483" header="0.19685039370078741" footer="0"/>
  <pageSetup paperSize="5" scale="64" fitToHeight="7" pageOrder="overThenDown" orientation="landscape" r:id="rId1"/>
  <headerFooter>
    <oddFooter>Page &amp;P of &amp;N</oddFooter>
  </headerFooter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A8BF5-064A-4F0A-B120-D1608948FA70}">
  <sheetPr>
    <tabColor rgb="FF0070C0"/>
    <pageSetUpPr fitToPage="1"/>
  </sheetPr>
  <dimension ref="A1:BD888"/>
  <sheetViews>
    <sheetView showGridLines="0" zoomScale="80" zoomScaleNormal="80" zoomScaleSheetLayoutView="55" workbookViewId="0">
      <pane ySplit="4" topLeftCell="A5" activePane="bottomLeft" state="frozen"/>
      <selection pane="bottomLeft" activeCell="B10" sqref="B10:D10"/>
    </sheetView>
  </sheetViews>
  <sheetFormatPr defaultColWidth="8.83984375" defaultRowHeight="14.4" x14ac:dyDescent="0.55000000000000004"/>
  <cols>
    <col min="1" max="1" width="3.578125" style="1" customWidth="1"/>
    <col min="2" max="2" width="6.41796875" style="1" customWidth="1"/>
    <col min="3" max="3" width="77.41796875" style="1" customWidth="1"/>
    <col min="4" max="4" width="52.83984375" style="1" customWidth="1"/>
    <col min="5" max="5" width="6.41796875" style="14" customWidth="1"/>
    <col min="6" max="6" width="13.41796875" style="1" customWidth="1"/>
    <col min="7" max="7" width="6.41796875" style="14" customWidth="1"/>
    <col min="8" max="8" width="13.41796875" style="1" customWidth="1"/>
    <col min="9" max="9" width="6.41796875" style="31" customWidth="1"/>
    <col min="10" max="10" width="13.41796875" style="1" customWidth="1"/>
    <col min="11" max="11" width="6.41796875" style="15" customWidth="1"/>
    <col min="12" max="12" width="13.41796875" style="1" customWidth="1"/>
    <col min="13" max="13" width="6.41796875" style="31" customWidth="1"/>
    <col min="14" max="14" width="45.15625" style="1" customWidth="1"/>
    <col min="15" max="15" width="28.83984375" customWidth="1"/>
    <col min="57" max="16384" width="8.83984375" style="1"/>
  </cols>
  <sheetData>
    <row r="1" spans="1:56" customFormat="1" ht="7.35" customHeight="1" thickBot="1" x14ac:dyDescent="0.6">
      <c r="E1" s="55"/>
      <c r="G1" s="55"/>
      <c r="I1" s="56"/>
      <c r="K1" s="57"/>
      <c r="M1" s="56"/>
    </row>
    <row r="2" spans="1:56" ht="22.35" customHeight="1" thickBot="1" x14ac:dyDescent="0.6">
      <c r="A2"/>
      <c r="B2" s="195" t="s">
        <v>64</v>
      </c>
      <c r="C2" s="196"/>
      <c r="D2" s="197"/>
      <c r="E2" s="58"/>
      <c r="N2" s="8" t="s">
        <v>62</v>
      </c>
    </row>
    <row r="3" spans="1:56" customFormat="1" ht="22.35" customHeight="1" thickBot="1" x14ac:dyDescent="0.6">
      <c r="B3" s="198" t="s">
        <v>15</v>
      </c>
      <c r="C3" s="199"/>
      <c r="D3" s="200"/>
      <c r="E3" s="201" t="s">
        <v>16</v>
      </c>
      <c r="F3" s="202"/>
      <c r="G3" s="201" t="s">
        <v>17</v>
      </c>
      <c r="H3" s="202"/>
      <c r="I3" s="201" t="s">
        <v>18</v>
      </c>
      <c r="J3" s="202"/>
      <c r="K3" s="201" t="s">
        <v>19</v>
      </c>
      <c r="L3" s="202"/>
      <c r="M3" s="201" t="s">
        <v>20</v>
      </c>
      <c r="N3" s="202"/>
    </row>
    <row r="4" spans="1:56" s="59" customFormat="1" ht="35.1" customHeight="1" thickBot="1" x14ac:dyDescent="0.6">
      <c r="B4" s="220" t="s">
        <v>104</v>
      </c>
      <c r="C4" s="221"/>
      <c r="D4" s="222"/>
      <c r="E4" s="192" t="s">
        <v>79</v>
      </c>
      <c r="F4" s="193"/>
      <c r="G4" s="193"/>
      <c r="H4" s="194"/>
      <c r="I4" s="192" t="s">
        <v>71</v>
      </c>
      <c r="J4" s="193"/>
      <c r="K4" s="193"/>
      <c r="L4" s="194"/>
      <c r="M4" s="206" t="s">
        <v>103</v>
      </c>
      <c r="N4" s="207"/>
    </row>
    <row r="5" spans="1:56" customFormat="1" ht="29.5" customHeight="1" x14ac:dyDescent="0.55000000000000004">
      <c r="A5" s="60"/>
      <c r="B5" s="213" t="s">
        <v>82</v>
      </c>
      <c r="C5" s="214"/>
      <c r="D5" s="215"/>
      <c r="E5" s="216" t="s">
        <v>0</v>
      </c>
      <c r="F5" s="217"/>
      <c r="G5" s="218" t="s">
        <v>66</v>
      </c>
      <c r="H5" s="219"/>
      <c r="I5" s="216" t="s">
        <v>0</v>
      </c>
      <c r="J5" s="217"/>
      <c r="K5" s="218" t="s">
        <v>66</v>
      </c>
      <c r="L5" s="219"/>
      <c r="M5" s="211"/>
      <c r="N5" s="212"/>
    </row>
    <row r="6" spans="1:56" ht="16.350000000000001" customHeight="1" x14ac:dyDescent="0.55000000000000004">
      <c r="A6" s="60" t="s">
        <v>1</v>
      </c>
      <c r="B6" s="203" t="s">
        <v>50</v>
      </c>
      <c r="C6" s="204"/>
      <c r="D6" s="205"/>
      <c r="E6" s="61" t="s">
        <v>90</v>
      </c>
      <c r="F6" s="9"/>
      <c r="G6" s="19"/>
      <c r="H6" s="62"/>
      <c r="I6" s="63" t="s">
        <v>120</v>
      </c>
      <c r="J6" s="11"/>
      <c r="K6" s="21"/>
      <c r="L6" s="64"/>
      <c r="M6" s="65" t="s">
        <v>135</v>
      </c>
      <c r="N6" s="3"/>
      <c r="O6" s="66"/>
    </row>
    <row r="7" spans="1:56" ht="16.350000000000001" customHeight="1" x14ac:dyDescent="0.55000000000000004">
      <c r="A7" s="60" t="s">
        <v>2</v>
      </c>
      <c r="B7" s="203" t="s">
        <v>51</v>
      </c>
      <c r="C7" s="204"/>
      <c r="D7" s="205"/>
      <c r="E7" s="67" t="s">
        <v>101</v>
      </c>
      <c r="F7" s="10"/>
      <c r="G7" s="20"/>
      <c r="H7" s="62"/>
      <c r="I7" s="63" t="s">
        <v>121</v>
      </c>
      <c r="J7" s="10"/>
      <c r="K7" s="22"/>
      <c r="L7" s="68"/>
      <c r="M7" s="63" t="s">
        <v>136</v>
      </c>
      <c r="N7" s="2"/>
    </row>
    <row r="8" spans="1:56" ht="16.350000000000001" customHeight="1" x14ac:dyDescent="0.55000000000000004">
      <c r="A8" s="60" t="s">
        <v>3</v>
      </c>
      <c r="B8" s="203" t="s">
        <v>52</v>
      </c>
      <c r="C8" s="204"/>
      <c r="D8" s="205"/>
      <c r="E8" s="67" t="s">
        <v>91</v>
      </c>
      <c r="F8" s="10"/>
      <c r="G8" s="20"/>
      <c r="H8" s="62"/>
      <c r="I8" s="63" t="s">
        <v>122</v>
      </c>
      <c r="J8" s="10"/>
      <c r="K8" s="22"/>
      <c r="L8" s="68"/>
      <c r="M8" s="63" t="s">
        <v>137</v>
      </c>
      <c r="N8" s="2"/>
    </row>
    <row r="9" spans="1:56" s="4" customFormat="1" ht="16.350000000000001" customHeight="1" x14ac:dyDescent="0.55000000000000004">
      <c r="A9" s="69" t="s">
        <v>4</v>
      </c>
      <c r="B9" s="208" t="s">
        <v>70</v>
      </c>
      <c r="C9" s="209"/>
      <c r="D9" s="210"/>
      <c r="E9" s="67" t="s">
        <v>92</v>
      </c>
      <c r="F9" s="70">
        <f>SUM(F6:F8)</f>
        <v>0</v>
      </c>
      <c r="G9" s="71"/>
      <c r="H9" s="62"/>
      <c r="I9" s="72"/>
      <c r="J9" s="73"/>
      <c r="K9" s="74"/>
      <c r="L9" s="68"/>
      <c r="M9" s="72"/>
      <c r="N9" s="75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</row>
    <row r="10" spans="1:56" ht="16.350000000000001" customHeight="1" x14ac:dyDescent="0.55000000000000004">
      <c r="A10" s="60" t="s">
        <v>40</v>
      </c>
      <c r="B10" s="294" t="s">
        <v>185</v>
      </c>
      <c r="C10" s="295"/>
      <c r="D10" s="296"/>
      <c r="E10" s="67" t="s">
        <v>93</v>
      </c>
      <c r="F10" s="9"/>
      <c r="G10" s="19"/>
      <c r="H10" s="62"/>
      <c r="I10" s="63" t="s">
        <v>123</v>
      </c>
      <c r="J10" s="9"/>
      <c r="K10" s="23"/>
      <c r="L10" s="68"/>
      <c r="M10" s="77" t="s">
        <v>138</v>
      </c>
      <c r="N10" s="3"/>
    </row>
    <row r="11" spans="1:56" ht="16.350000000000001" customHeight="1" x14ac:dyDescent="0.55000000000000004">
      <c r="A11" s="190" t="s">
        <v>187</v>
      </c>
      <c r="B11" s="79" t="s">
        <v>53</v>
      </c>
      <c r="C11" s="80"/>
      <c r="D11" s="81"/>
      <c r="E11" s="67" t="s">
        <v>94</v>
      </c>
      <c r="F11" s="10"/>
      <c r="G11" s="20"/>
      <c r="H11" s="62"/>
      <c r="I11" s="63" t="s">
        <v>124</v>
      </c>
      <c r="J11" s="10"/>
      <c r="K11" s="22"/>
      <c r="L11" s="68"/>
      <c r="M11" s="63" t="s">
        <v>139</v>
      </c>
      <c r="N11" s="2"/>
    </row>
    <row r="12" spans="1:56" s="4" customFormat="1" ht="16.350000000000001" customHeight="1" x14ac:dyDescent="0.55000000000000004">
      <c r="A12" s="82" t="s">
        <v>5</v>
      </c>
      <c r="B12" s="244" t="s">
        <v>65</v>
      </c>
      <c r="C12" s="245"/>
      <c r="D12" s="246"/>
      <c r="E12" s="67" t="s">
        <v>95</v>
      </c>
      <c r="F12" s="70">
        <f>SUM(F10:F11)</f>
        <v>0</v>
      </c>
      <c r="G12" s="71"/>
      <c r="H12" s="62"/>
      <c r="I12" s="72"/>
      <c r="J12" s="73"/>
      <c r="K12" s="74"/>
      <c r="L12" s="68"/>
      <c r="M12" s="72"/>
      <c r="N12" s="75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</row>
    <row r="13" spans="1:56" ht="16.350000000000001" customHeight="1" x14ac:dyDescent="0.55000000000000004">
      <c r="A13" s="60" t="s">
        <v>6</v>
      </c>
      <c r="B13" s="294" t="s">
        <v>186</v>
      </c>
      <c r="C13" s="295"/>
      <c r="D13" s="296"/>
      <c r="E13" s="67" t="s">
        <v>96</v>
      </c>
      <c r="F13" s="9"/>
      <c r="G13" s="19"/>
      <c r="H13" s="62"/>
      <c r="I13" s="77" t="s">
        <v>125</v>
      </c>
      <c r="J13" s="9"/>
      <c r="K13" s="23"/>
      <c r="L13" s="68"/>
      <c r="M13" s="77" t="s">
        <v>140</v>
      </c>
      <c r="N13" s="3"/>
      <c r="O13" s="66"/>
    </row>
    <row r="14" spans="1:56" ht="16.350000000000001" customHeight="1" x14ac:dyDescent="0.55000000000000004">
      <c r="A14" s="60" t="s">
        <v>7</v>
      </c>
      <c r="B14" s="203" t="s">
        <v>54</v>
      </c>
      <c r="C14" s="204"/>
      <c r="D14" s="205"/>
      <c r="E14" s="67" t="s">
        <v>97</v>
      </c>
      <c r="F14" s="10"/>
      <c r="G14" s="20"/>
      <c r="H14" s="62"/>
      <c r="I14" s="63" t="s">
        <v>126</v>
      </c>
      <c r="J14" s="10"/>
      <c r="K14" s="22"/>
      <c r="L14" s="68"/>
      <c r="M14" s="63" t="s">
        <v>141</v>
      </c>
      <c r="N14" s="2"/>
    </row>
    <row r="15" spans="1:56" ht="16.350000000000001" customHeight="1" x14ac:dyDescent="0.55000000000000004">
      <c r="A15" s="69" t="s">
        <v>41</v>
      </c>
      <c r="B15" s="247" t="s">
        <v>69</v>
      </c>
      <c r="C15" s="248"/>
      <c r="D15" s="249"/>
      <c r="E15" s="67" t="s">
        <v>98</v>
      </c>
      <c r="F15" s="70">
        <f>SUM(F13:F14)</f>
        <v>0</v>
      </c>
      <c r="G15" s="83"/>
      <c r="H15" s="62"/>
      <c r="I15" s="72"/>
      <c r="J15" s="84"/>
      <c r="K15" s="85"/>
      <c r="L15" s="68"/>
      <c r="M15" s="72"/>
      <c r="N15" s="75"/>
    </row>
    <row r="16" spans="1:56" ht="16.350000000000001" customHeight="1" x14ac:dyDescent="0.55000000000000004">
      <c r="A16" s="60" t="s">
        <v>42</v>
      </c>
      <c r="B16" s="52">
        <v>1101</v>
      </c>
      <c r="C16" s="34" t="s">
        <v>102</v>
      </c>
      <c r="D16" s="33"/>
      <c r="E16" s="18"/>
      <c r="F16" s="86"/>
      <c r="G16" s="83"/>
      <c r="H16" s="62"/>
      <c r="I16" s="63" t="s">
        <v>127</v>
      </c>
      <c r="J16" s="12"/>
      <c r="K16" s="24"/>
      <c r="L16" s="68"/>
      <c r="M16" s="63" t="s">
        <v>142</v>
      </c>
      <c r="N16" s="2"/>
    </row>
    <row r="17" spans="1:56" ht="16.350000000000001" customHeight="1" x14ac:dyDescent="0.55000000000000004">
      <c r="A17" s="60" t="s">
        <v>43</v>
      </c>
      <c r="B17" s="53">
        <v>1201</v>
      </c>
      <c r="C17" s="34" t="s">
        <v>102</v>
      </c>
      <c r="D17" s="33"/>
      <c r="E17" s="18"/>
      <c r="F17" s="86"/>
      <c r="G17" s="83"/>
      <c r="H17" s="62"/>
      <c r="I17" s="63" t="s">
        <v>128</v>
      </c>
      <c r="J17" s="12"/>
      <c r="K17" s="24"/>
      <c r="L17" s="68"/>
      <c r="M17" s="63" t="s">
        <v>143</v>
      </c>
      <c r="N17" s="2"/>
    </row>
    <row r="18" spans="1:56" ht="16.350000000000001" customHeight="1" x14ac:dyDescent="0.55000000000000004">
      <c r="A18" s="60" t="s">
        <v>44</v>
      </c>
      <c r="B18" s="53">
        <v>1301</v>
      </c>
      <c r="C18" s="34" t="s">
        <v>102</v>
      </c>
      <c r="D18" s="33"/>
      <c r="E18" s="18"/>
      <c r="F18" s="86"/>
      <c r="G18" s="83"/>
      <c r="H18" s="62"/>
      <c r="I18" s="63" t="s">
        <v>129</v>
      </c>
      <c r="J18" s="12"/>
      <c r="K18" s="24"/>
      <c r="L18" s="68"/>
      <c r="M18" s="63" t="s">
        <v>144</v>
      </c>
      <c r="N18" s="2"/>
    </row>
    <row r="19" spans="1:56" ht="16.350000000000001" customHeight="1" x14ac:dyDescent="0.55000000000000004">
      <c r="A19" s="60" t="s">
        <v>45</v>
      </c>
      <c r="B19" s="53">
        <v>1401</v>
      </c>
      <c r="C19" s="34" t="s">
        <v>102</v>
      </c>
      <c r="D19" s="33"/>
      <c r="E19" s="18"/>
      <c r="F19" s="86"/>
      <c r="G19" s="83"/>
      <c r="H19" s="62"/>
      <c r="I19" s="63" t="s">
        <v>130</v>
      </c>
      <c r="J19" s="12"/>
      <c r="K19" s="24"/>
      <c r="L19" s="68"/>
      <c r="M19" s="63" t="s">
        <v>145</v>
      </c>
      <c r="N19" s="2"/>
    </row>
    <row r="20" spans="1:56" ht="16.350000000000001" customHeight="1" x14ac:dyDescent="0.55000000000000004">
      <c r="A20" s="60" t="s">
        <v>46</v>
      </c>
      <c r="B20" s="53">
        <v>1501</v>
      </c>
      <c r="C20" s="34" t="s">
        <v>102</v>
      </c>
      <c r="D20" s="33"/>
      <c r="E20" s="18"/>
      <c r="F20" s="86"/>
      <c r="G20" s="83"/>
      <c r="H20" s="62"/>
      <c r="I20" s="63" t="s">
        <v>131</v>
      </c>
      <c r="J20" s="12"/>
      <c r="K20" s="24"/>
      <c r="L20" s="68"/>
      <c r="M20" s="63" t="s">
        <v>146</v>
      </c>
      <c r="N20" s="2"/>
    </row>
    <row r="21" spans="1:56" ht="16.350000000000001" customHeight="1" x14ac:dyDescent="0.55000000000000004">
      <c r="A21" s="60" t="s">
        <v>8</v>
      </c>
      <c r="B21" s="53">
        <v>1601</v>
      </c>
      <c r="C21" s="34" t="s">
        <v>102</v>
      </c>
      <c r="D21" s="33"/>
      <c r="E21" s="18"/>
      <c r="F21" s="86"/>
      <c r="G21" s="83"/>
      <c r="H21" s="62"/>
      <c r="I21" s="63" t="s">
        <v>132</v>
      </c>
      <c r="J21" s="13"/>
      <c r="K21" s="25"/>
      <c r="L21" s="68"/>
      <c r="M21" s="63" t="s">
        <v>147</v>
      </c>
      <c r="N21" s="2"/>
    </row>
    <row r="22" spans="1:56" ht="16.350000000000001" customHeight="1" x14ac:dyDescent="0.55000000000000004">
      <c r="A22" s="60" t="s">
        <v>9</v>
      </c>
      <c r="B22" s="203" t="s">
        <v>60</v>
      </c>
      <c r="C22" s="204"/>
      <c r="D22" s="205"/>
      <c r="E22" s="87"/>
      <c r="F22" s="88"/>
      <c r="G22" s="89"/>
      <c r="H22" s="90"/>
      <c r="I22" s="91" t="s">
        <v>133</v>
      </c>
      <c r="J22" s="92"/>
      <c r="K22" s="26"/>
      <c r="L22" s="68"/>
      <c r="M22" s="63" t="s">
        <v>148</v>
      </c>
      <c r="N22" s="5"/>
    </row>
    <row r="23" spans="1:56" ht="16.350000000000001" customHeight="1" x14ac:dyDescent="0.55000000000000004">
      <c r="A23" s="60" t="s">
        <v>10</v>
      </c>
      <c r="B23" s="203" t="s">
        <v>61</v>
      </c>
      <c r="C23" s="204"/>
      <c r="D23" s="205"/>
      <c r="E23" s="87"/>
      <c r="F23" s="88"/>
      <c r="G23" s="89"/>
      <c r="H23" s="90"/>
      <c r="I23" s="91" t="s">
        <v>134</v>
      </c>
      <c r="J23" s="12"/>
      <c r="K23" s="24"/>
      <c r="L23" s="68"/>
      <c r="M23" s="63" t="s">
        <v>149</v>
      </c>
      <c r="N23" s="5"/>
    </row>
    <row r="24" spans="1:56" s="7" customFormat="1" ht="20.5" customHeight="1" x14ac:dyDescent="0.55000000000000004">
      <c r="A24" s="69" t="s">
        <v>11</v>
      </c>
      <c r="B24" s="297" t="s">
        <v>184</v>
      </c>
      <c r="C24" s="298"/>
      <c r="D24" s="299"/>
      <c r="E24" s="91" t="s">
        <v>99</v>
      </c>
      <c r="F24" s="189"/>
      <c r="G24" s="94" t="s">
        <v>105</v>
      </c>
      <c r="H24" s="95" t="e">
        <f>F24/$F$24</f>
        <v>#DIV/0!</v>
      </c>
      <c r="I24" s="17" t="s">
        <v>106</v>
      </c>
      <c r="J24" s="96">
        <f>SUM(J6:J8)-SUM(J10:J11)+SUM(J13:J14)+SUM(J16:J23)</f>
        <v>0</v>
      </c>
      <c r="K24" s="97" t="s">
        <v>107</v>
      </c>
      <c r="L24" s="98" t="e">
        <f>(J24/$F$24)</f>
        <v>#DIV/0!</v>
      </c>
      <c r="M24" s="27"/>
      <c r="N24" s="9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</row>
    <row r="25" spans="1:56" ht="16.350000000000001" customHeight="1" x14ac:dyDescent="0.55000000000000004">
      <c r="A25" s="60" t="s">
        <v>47</v>
      </c>
      <c r="B25" s="203" t="s">
        <v>58</v>
      </c>
      <c r="C25" s="204"/>
      <c r="D25" s="205"/>
      <c r="E25" s="87"/>
      <c r="F25" s="88"/>
      <c r="G25" s="89"/>
      <c r="H25" s="90"/>
      <c r="I25" s="91" t="s">
        <v>114</v>
      </c>
      <c r="J25" s="12"/>
      <c r="K25" s="28"/>
      <c r="L25" s="100"/>
      <c r="M25" s="16" t="s">
        <v>150</v>
      </c>
      <c r="N25" s="5"/>
    </row>
    <row r="26" spans="1:56" ht="16.350000000000001" customHeight="1" x14ac:dyDescent="0.55000000000000004">
      <c r="A26" s="60" t="s">
        <v>12</v>
      </c>
      <c r="B26" s="203" t="s">
        <v>59</v>
      </c>
      <c r="C26" s="204"/>
      <c r="D26" s="205"/>
      <c r="E26" s="87"/>
      <c r="F26" s="88"/>
      <c r="G26" s="89"/>
      <c r="H26" s="90"/>
      <c r="I26" s="91" t="s">
        <v>115</v>
      </c>
      <c r="J26" s="13"/>
      <c r="K26" s="29"/>
      <c r="L26" s="100"/>
      <c r="M26" s="16" t="s">
        <v>151</v>
      </c>
      <c r="N26" s="5"/>
    </row>
    <row r="27" spans="1:56" ht="16.350000000000001" customHeight="1" x14ac:dyDescent="0.55000000000000004">
      <c r="A27" s="69" t="s">
        <v>13</v>
      </c>
      <c r="B27" s="253" t="s">
        <v>34</v>
      </c>
      <c r="C27" s="254"/>
      <c r="D27" s="255"/>
      <c r="E27" s="101"/>
      <c r="F27" s="88"/>
      <c r="G27" s="89"/>
      <c r="H27" s="90"/>
      <c r="I27" s="91" t="s">
        <v>116</v>
      </c>
      <c r="J27" s="96">
        <f>ROUND(SUM(J24:J26),0)</f>
        <v>0</v>
      </c>
      <c r="K27" s="97" t="s">
        <v>119</v>
      </c>
      <c r="L27" s="98" t="e">
        <f>(J27/$F$24)</f>
        <v>#DIV/0!</v>
      </c>
      <c r="M27" s="27"/>
      <c r="N27" s="102"/>
    </row>
    <row r="28" spans="1:56" ht="16.350000000000001" customHeight="1" x14ac:dyDescent="0.55000000000000004">
      <c r="A28" s="60" t="s">
        <v>14</v>
      </c>
      <c r="B28" s="256" t="s">
        <v>72</v>
      </c>
      <c r="C28" s="257"/>
      <c r="D28" s="258"/>
      <c r="E28" s="67" t="s">
        <v>100</v>
      </c>
      <c r="F28" s="103"/>
      <c r="G28" s="89"/>
      <c r="H28" s="90"/>
      <c r="I28" s="91" t="s">
        <v>117</v>
      </c>
      <c r="J28" s="104"/>
      <c r="K28" s="105"/>
      <c r="L28" s="106"/>
      <c r="M28" s="101"/>
      <c r="N28" s="102"/>
    </row>
    <row r="29" spans="1:56" ht="16.350000000000001" customHeight="1" x14ac:dyDescent="0.55000000000000004">
      <c r="A29" s="60" t="s">
        <v>21</v>
      </c>
      <c r="B29" s="241" t="s">
        <v>73</v>
      </c>
      <c r="C29" s="242"/>
      <c r="D29" s="243"/>
      <c r="E29" s="67" t="s">
        <v>110</v>
      </c>
      <c r="F29" s="103"/>
      <c r="G29" s="89"/>
      <c r="H29" s="90"/>
      <c r="I29" s="91" t="s">
        <v>118</v>
      </c>
      <c r="J29" s="104"/>
      <c r="K29" s="105"/>
      <c r="L29" s="106"/>
      <c r="M29" s="101"/>
      <c r="N29" s="102"/>
    </row>
    <row r="30" spans="1:56" ht="16.350000000000001" customHeight="1" x14ac:dyDescent="0.55000000000000004">
      <c r="A30" s="60" t="s">
        <v>22</v>
      </c>
      <c r="B30" s="226" t="s">
        <v>87</v>
      </c>
      <c r="C30" s="227"/>
      <c r="D30" s="228"/>
      <c r="E30" s="67" t="s">
        <v>111</v>
      </c>
      <c r="F30" s="10"/>
      <c r="G30" s="30"/>
      <c r="H30" s="90"/>
      <c r="I30" s="101"/>
      <c r="J30" s="107"/>
      <c r="K30" s="105"/>
      <c r="L30" s="106"/>
      <c r="M30" s="91" t="s">
        <v>152</v>
      </c>
      <c r="N30" s="2"/>
    </row>
    <row r="31" spans="1:56" ht="16.350000000000001" customHeight="1" x14ac:dyDescent="0.55000000000000004">
      <c r="A31" s="60" t="s">
        <v>23</v>
      </c>
      <c r="B31" s="229" t="s">
        <v>88</v>
      </c>
      <c r="C31" s="230"/>
      <c r="D31" s="231"/>
      <c r="E31" s="67" t="s">
        <v>112</v>
      </c>
      <c r="F31" s="10"/>
      <c r="G31" s="30"/>
      <c r="H31" s="90"/>
      <c r="I31" s="101"/>
      <c r="J31" s="107"/>
      <c r="K31" s="108"/>
      <c r="L31" s="109"/>
      <c r="M31" s="110" t="s">
        <v>153</v>
      </c>
      <c r="N31" s="2"/>
    </row>
    <row r="32" spans="1:56" s="4" customFormat="1" ht="20.5" customHeight="1" x14ac:dyDescent="0.55000000000000004">
      <c r="A32" s="69" t="s">
        <v>24</v>
      </c>
      <c r="B32" s="232" t="s">
        <v>80</v>
      </c>
      <c r="C32" s="233"/>
      <c r="D32" s="234"/>
      <c r="E32" s="111" t="s">
        <v>113</v>
      </c>
      <c r="F32" s="93">
        <f>SUM((F28:F31),0)</f>
        <v>0</v>
      </c>
      <c r="G32" s="89"/>
      <c r="H32" s="90"/>
      <c r="I32" s="91" t="s">
        <v>109</v>
      </c>
      <c r="J32" s="112">
        <f>J28+J29</f>
        <v>0</v>
      </c>
      <c r="K32" s="105"/>
      <c r="L32" s="106"/>
      <c r="M32" s="91" t="s">
        <v>154</v>
      </c>
      <c r="N32" s="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</row>
    <row r="33" spans="1:56" s="4" customFormat="1" ht="16.350000000000001" customHeight="1" thickBot="1" x14ac:dyDescent="0.6">
      <c r="A33" s="69" t="s">
        <v>25</v>
      </c>
      <c r="B33" s="235" t="s">
        <v>78</v>
      </c>
      <c r="C33" s="236"/>
      <c r="D33" s="237"/>
      <c r="E33" s="113"/>
      <c r="F33" s="114"/>
      <c r="G33" s="115" t="s">
        <v>108</v>
      </c>
      <c r="H33" s="116" t="e">
        <f>F32/$F$24</f>
        <v>#DIV/0!</v>
      </c>
      <c r="I33" s="117"/>
      <c r="J33" s="118"/>
      <c r="K33" s="119"/>
      <c r="L33" s="120"/>
      <c r="M33" s="117"/>
      <c r="N33" s="121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</row>
    <row r="34" spans="1:56" customFormat="1" ht="15" customHeight="1" thickBot="1" x14ac:dyDescent="0.6">
      <c r="A34" s="60"/>
      <c r="B34" s="122"/>
      <c r="C34" s="122"/>
      <c r="D34" s="122"/>
      <c r="E34" s="123"/>
      <c r="F34" s="124"/>
      <c r="G34" s="125"/>
      <c r="H34" s="126"/>
      <c r="I34" s="32"/>
      <c r="J34" s="124"/>
      <c r="K34" s="127"/>
      <c r="L34" s="128"/>
      <c r="M34" s="129"/>
      <c r="N34" s="130"/>
    </row>
    <row r="35" spans="1:56" ht="30" customHeight="1" x14ac:dyDescent="0.55000000000000004">
      <c r="A35" s="60"/>
      <c r="B35" s="238" t="s">
        <v>89</v>
      </c>
      <c r="C35" s="239"/>
      <c r="D35" s="240"/>
      <c r="E35" s="216" t="s">
        <v>0</v>
      </c>
      <c r="F35" s="217"/>
      <c r="G35" s="218" t="s">
        <v>66</v>
      </c>
      <c r="H35" s="259"/>
      <c r="I35" s="260" t="s">
        <v>0</v>
      </c>
      <c r="J35" s="261"/>
      <c r="K35" s="259" t="s">
        <v>66</v>
      </c>
      <c r="L35" s="219"/>
      <c r="M35" s="211"/>
      <c r="N35" s="212"/>
    </row>
    <row r="36" spans="1:56" ht="16.350000000000001" customHeight="1" x14ac:dyDescent="0.55000000000000004">
      <c r="A36" s="82" t="s">
        <v>26</v>
      </c>
      <c r="B36" s="262" t="s">
        <v>83</v>
      </c>
      <c r="C36" s="263"/>
      <c r="D36" s="264"/>
      <c r="E36" s="65" t="s">
        <v>155</v>
      </c>
      <c r="F36" s="131">
        <f>ROUND(0.7*$F$24,0)</f>
        <v>0</v>
      </c>
      <c r="G36" s="132" t="s">
        <v>157</v>
      </c>
      <c r="H36" s="133" t="e">
        <f>F36/$F$24</f>
        <v>#DIV/0!</v>
      </c>
      <c r="I36" s="35" t="s">
        <v>159</v>
      </c>
      <c r="J36" s="134"/>
      <c r="K36" s="135">
        <v>2905</v>
      </c>
      <c r="L36" s="136" t="e">
        <f>J36/$F$24</f>
        <v>#DIV/0!</v>
      </c>
      <c r="M36" s="37" t="s">
        <v>161</v>
      </c>
      <c r="N36" s="5"/>
    </row>
    <row r="37" spans="1:56" s="4" customFormat="1" ht="20.100000000000001" customHeight="1" x14ac:dyDescent="0.55000000000000004">
      <c r="A37" s="82" t="s">
        <v>35</v>
      </c>
      <c r="B37" s="223" t="s">
        <v>81</v>
      </c>
      <c r="C37" s="224"/>
      <c r="D37" s="225"/>
      <c r="E37" s="111" t="s">
        <v>156</v>
      </c>
      <c r="F37" s="96">
        <f>ROUND((F28+0.7*F30+0.7*F31),0)</f>
        <v>0</v>
      </c>
      <c r="G37" s="137"/>
      <c r="H37" s="138"/>
      <c r="I37" s="91" t="s">
        <v>160</v>
      </c>
      <c r="J37" s="112"/>
      <c r="K37" s="139"/>
      <c r="L37" s="140"/>
      <c r="M37" s="141" t="s">
        <v>162</v>
      </c>
      <c r="N37" s="142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</row>
    <row r="38" spans="1:56" s="4" customFormat="1" ht="16.350000000000001" customHeight="1" thickBot="1" x14ac:dyDescent="0.6">
      <c r="A38" s="82" t="s">
        <v>27</v>
      </c>
      <c r="B38" s="265" t="s">
        <v>49</v>
      </c>
      <c r="C38" s="266"/>
      <c r="D38" s="267"/>
      <c r="E38" s="117"/>
      <c r="F38" s="143"/>
      <c r="G38" s="144" t="s">
        <v>158</v>
      </c>
      <c r="H38" s="145" t="e">
        <f>F37/$F$24</f>
        <v>#DIV/0!</v>
      </c>
      <c r="I38" s="36"/>
      <c r="J38" s="118"/>
      <c r="K38" s="146"/>
      <c r="L38" s="147"/>
      <c r="M38" s="117"/>
      <c r="N38" s="148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</row>
    <row r="39" spans="1:56" customFormat="1" ht="15" customHeight="1" thickBot="1" x14ac:dyDescent="0.6">
      <c r="A39" s="60"/>
      <c r="B39" s="149"/>
      <c r="C39" s="149"/>
      <c r="D39" s="149"/>
      <c r="E39" s="150"/>
      <c r="F39" s="151"/>
      <c r="G39" s="152"/>
      <c r="H39" s="153"/>
      <c r="I39" s="154"/>
      <c r="J39" s="151"/>
      <c r="K39" s="155"/>
      <c r="L39" s="153"/>
      <c r="M39" s="154"/>
      <c r="N39" s="156"/>
    </row>
    <row r="40" spans="1:56" customFormat="1" ht="30" customHeight="1" x14ac:dyDescent="0.55000000000000004">
      <c r="A40" s="60"/>
      <c r="B40" s="268" t="s">
        <v>68</v>
      </c>
      <c r="C40" s="269"/>
      <c r="D40" s="270"/>
      <c r="E40" s="271"/>
      <c r="F40" s="272"/>
      <c r="G40" s="273"/>
      <c r="H40" s="274"/>
      <c r="I40" s="275"/>
      <c r="J40" s="276"/>
      <c r="K40" s="273"/>
      <c r="L40" s="274"/>
      <c r="M40" s="275"/>
      <c r="N40" s="284"/>
    </row>
    <row r="41" spans="1:56" s="76" customFormat="1" ht="16.350000000000001" customHeight="1" x14ac:dyDescent="0.55000000000000004">
      <c r="A41" s="82" t="s">
        <v>28</v>
      </c>
      <c r="B41" s="285" t="s">
        <v>74</v>
      </c>
      <c r="C41" s="286"/>
      <c r="D41" s="287"/>
      <c r="E41" s="157"/>
      <c r="F41" s="158"/>
      <c r="G41" s="159"/>
      <c r="H41" s="160"/>
      <c r="I41" s="42" t="s">
        <v>165</v>
      </c>
      <c r="J41" s="131">
        <f>J28</f>
        <v>0</v>
      </c>
      <c r="K41" s="161"/>
      <c r="L41" s="162"/>
      <c r="M41" s="163"/>
      <c r="N41" s="164"/>
    </row>
    <row r="42" spans="1:56" ht="16.350000000000001" customHeight="1" x14ac:dyDescent="0.55000000000000004">
      <c r="A42" s="78" t="s">
        <v>29</v>
      </c>
      <c r="B42" s="54">
        <v>3301</v>
      </c>
      <c r="C42" s="51" t="s">
        <v>163</v>
      </c>
      <c r="D42" s="50"/>
      <c r="E42" s="41"/>
      <c r="F42" s="107"/>
      <c r="G42" s="165"/>
      <c r="H42" s="166"/>
      <c r="I42" s="42" t="s">
        <v>166</v>
      </c>
      <c r="J42" s="39"/>
      <c r="K42" s="22"/>
      <c r="L42" s="44"/>
      <c r="M42" s="167" t="s">
        <v>176</v>
      </c>
      <c r="N42" s="5"/>
    </row>
    <row r="43" spans="1:56" ht="16.350000000000001" customHeight="1" x14ac:dyDescent="0.55000000000000004">
      <c r="A43" s="78" t="s">
        <v>30</v>
      </c>
      <c r="B43" s="54">
        <v>3401</v>
      </c>
      <c r="C43" s="51" t="s">
        <v>163</v>
      </c>
      <c r="D43" s="50"/>
      <c r="E43" s="41"/>
      <c r="F43" s="107"/>
      <c r="G43" s="165"/>
      <c r="H43" s="166"/>
      <c r="I43" s="42" t="s">
        <v>167</v>
      </c>
      <c r="J43" s="39"/>
      <c r="K43" s="22"/>
      <c r="L43" s="44"/>
      <c r="M43" s="167" t="s">
        <v>177</v>
      </c>
      <c r="N43" s="5"/>
    </row>
    <row r="44" spans="1:56" ht="16.350000000000001" customHeight="1" x14ac:dyDescent="0.55000000000000004">
      <c r="A44" s="78" t="s">
        <v>31</v>
      </c>
      <c r="B44" s="54">
        <v>3501</v>
      </c>
      <c r="C44" s="51" t="s">
        <v>163</v>
      </c>
      <c r="D44" s="50"/>
      <c r="E44" s="41"/>
      <c r="F44" s="107"/>
      <c r="G44" s="165"/>
      <c r="H44" s="166"/>
      <c r="I44" s="42" t="s">
        <v>168</v>
      </c>
      <c r="J44" s="39"/>
      <c r="K44" s="22"/>
      <c r="L44" s="44"/>
      <c r="M44" s="167" t="s">
        <v>178</v>
      </c>
      <c r="N44" s="5"/>
    </row>
    <row r="45" spans="1:56" ht="16.350000000000001" customHeight="1" x14ac:dyDescent="0.55000000000000004">
      <c r="A45" s="78" t="s">
        <v>32</v>
      </c>
      <c r="B45" s="54">
        <v>3601</v>
      </c>
      <c r="C45" s="51" t="s">
        <v>163</v>
      </c>
      <c r="D45" s="50"/>
      <c r="E45" s="41"/>
      <c r="F45" s="107"/>
      <c r="G45" s="165"/>
      <c r="H45" s="166"/>
      <c r="I45" s="42" t="s">
        <v>169</v>
      </c>
      <c r="J45" s="39"/>
      <c r="K45" s="22"/>
      <c r="L45" s="44"/>
      <c r="M45" s="167" t="s">
        <v>179</v>
      </c>
      <c r="N45" s="5"/>
    </row>
    <row r="46" spans="1:56" s="76" customFormat="1" ht="15" customHeight="1" x14ac:dyDescent="0.55000000000000004">
      <c r="A46" s="82" t="s">
        <v>33</v>
      </c>
      <c r="B46" s="288" t="s">
        <v>76</v>
      </c>
      <c r="C46" s="289"/>
      <c r="D46" s="290"/>
      <c r="E46" s="168">
        <v>3702</v>
      </c>
      <c r="F46" s="169">
        <f>IF(SUM(J41:J45)=F28,F28, "Error")</f>
        <v>0</v>
      </c>
      <c r="G46" s="71"/>
      <c r="H46" s="160"/>
      <c r="I46" s="45"/>
      <c r="J46" s="170"/>
      <c r="K46" s="74"/>
      <c r="L46" s="162"/>
      <c r="M46" s="72"/>
      <c r="N46" s="164"/>
    </row>
    <row r="47" spans="1:56" s="76" customFormat="1" ht="16.350000000000001" customHeight="1" x14ac:dyDescent="0.55000000000000004">
      <c r="A47" s="82" t="s">
        <v>36</v>
      </c>
      <c r="B47" s="291" t="s">
        <v>75</v>
      </c>
      <c r="C47" s="292"/>
      <c r="D47" s="293"/>
      <c r="E47" s="171"/>
      <c r="F47" s="172"/>
      <c r="G47" s="165"/>
      <c r="H47" s="160"/>
      <c r="I47" s="42" t="s">
        <v>170</v>
      </c>
      <c r="J47" s="169">
        <f>J29</f>
        <v>0</v>
      </c>
      <c r="K47" s="74"/>
      <c r="L47" s="162"/>
      <c r="M47" s="72"/>
      <c r="N47" s="164"/>
    </row>
    <row r="48" spans="1:56" ht="16.350000000000001" customHeight="1" x14ac:dyDescent="0.55000000000000004">
      <c r="A48" s="78" t="s">
        <v>37</v>
      </c>
      <c r="B48" s="54">
        <v>3901</v>
      </c>
      <c r="C48" s="51" t="s">
        <v>164</v>
      </c>
      <c r="D48" s="50"/>
      <c r="E48" s="41"/>
      <c r="F48" s="107"/>
      <c r="G48" s="165"/>
      <c r="H48" s="166"/>
      <c r="I48" s="43" t="s">
        <v>171</v>
      </c>
      <c r="J48" s="40"/>
      <c r="K48" s="49"/>
      <c r="L48" s="44"/>
      <c r="M48" s="167" t="s">
        <v>180</v>
      </c>
      <c r="N48" s="5"/>
    </row>
    <row r="49" spans="1:14" ht="16.350000000000001" customHeight="1" x14ac:dyDescent="0.55000000000000004">
      <c r="A49" s="78" t="s">
        <v>38</v>
      </c>
      <c r="B49" s="54">
        <v>4001</v>
      </c>
      <c r="C49" s="51" t="s">
        <v>164</v>
      </c>
      <c r="D49" s="50"/>
      <c r="E49" s="41"/>
      <c r="F49" s="107"/>
      <c r="G49" s="165"/>
      <c r="H49" s="166"/>
      <c r="I49" s="43" t="s">
        <v>172</v>
      </c>
      <c r="J49" s="40"/>
      <c r="K49" s="49"/>
      <c r="L49" s="44"/>
      <c r="M49" s="167" t="s">
        <v>181</v>
      </c>
      <c r="N49" s="5"/>
    </row>
    <row r="50" spans="1:14" ht="16.350000000000001" customHeight="1" x14ac:dyDescent="0.55000000000000004">
      <c r="A50" s="78" t="s">
        <v>39</v>
      </c>
      <c r="B50" s="54">
        <v>4101</v>
      </c>
      <c r="C50" s="51" t="s">
        <v>164</v>
      </c>
      <c r="D50" s="50"/>
      <c r="E50" s="41"/>
      <c r="F50" s="107"/>
      <c r="G50" s="165"/>
      <c r="H50" s="166"/>
      <c r="I50" s="43" t="s">
        <v>173</v>
      </c>
      <c r="J50" s="40"/>
      <c r="K50" s="49"/>
      <c r="L50" s="44"/>
      <c r="M50" s="167" t="s">
        <v>182</v>
      </c>
      <c r="N50" s="5"/>
    </row>
    <row r="51" spans="1:14" ht="16.350000000000001" customHeight="1" x14ac:dyDescent="0.55000000000000004">
      <c r="A51" s="78" t="s">
        <v>48</v>
      </c>
      <c r="B51" s="54">
        <v>4201</v>
      </c>
      <c r="C51" s="51" t="s">
        <v>164</v>
      </c>
      <c r="D51" s="50"/>
      <c r="E51" s="41"/>
      <c r="F51" s="107"/>
      <c r="G51" s="165"/>
      <c r="H51" s="166"/>
      <c r="I51" s="42" t="s">
        <v>174</v>
      </c>
      <c r="J51" s="39"/>
      <c r="K51" s="22"/>
      <c r="L51" s="44"/>
      <c r="M51" s="167" t="s">
        <v>183</v>
      </c>
      <c r="N51" s="5"/>
    </row>
    <row r="52" spans="1:14" s="76" customFormat="1" ht="16.350000000000001" customHeight="1" x14ac:dyDescent="0.55000000000000004">
      <c r="A52" s="82" t="s">
        <v>55</v>
      </c>
      <c r="B52" s="291" t="s">
        <v>77</v>
      </c>
      <c r="C52" s="292"/>
      <c r="D52" s="293"/>
      <c r="E52" s="173">
        <v>4302</v>
      </c>
      <c r="F52" s="169">
        <f>IF(SUM(J47:J51)=F29,F29,"Error")</f>
        <v>0</v>
      </c>
      <c r="G52" s="71"/>
      <c r="H52" s="160"/>
      <c r="I52" s="45"/>
      <c r="J52" s="170"/>
      <c r="K52" s="74"/>
      <c r="L52" s="162"/>
      <c r="M52" s="72"/>
      <c r="N52" s="164"/>
    </row>
    <row r="53" spans="1:14" s="76" customFormat="1" ht="16.350000000000001" customHeight="1" x14ac:dyDescent="0.55000000000000004">
      <c r="A53" s="78" t="s">
        <v>56</v>
      </c>
      <c r="B53" s="277" t="s">
        <v>84</v>
      </c>
      <c r="C53" s="278"/>
      <c r="D53" s="279"/>
      <c r="E53" s="173">
        <v>4402</v>
      </c>
      <c r="F53" s="174">
        <f>+F30</f>
        <v>0</v>
      </c>
      <c r="G53" s="48"/>
      <c r="H53" s="175"/>
      <c r="I53" s="46"/>
      <c r="J53" s="170"/>
      <c r="K53" s="74"/>
      <c r="L53" s="176"/>
      <c r="M53" s="177"/>
      <c r="N53" s="178"/>
    </row>
    <row r="54" spans="1:14" s="76" customFormat="1" ht="16.350000000000001" customHeight="1" x14ac:dyDescent="0.55000000000000004">
      <c r="A54" s="78" t="s">
        <v>57</v>
      </c>
      <c r="B54" s="277" t="s">
        <v>85</v>
      </c>
      <c r="C54" s="278"/>
      <c r="D54" s="279"/>
      <c r="E54" s="173">
        <v>4502</v>
      </c>
      <c r="F54" s="38">
        <f>+F31</f>
        <v>0</v>
      </c>
      <c r="G54" s="48"/>
      <c r="H54" s="175"/>
      <c r="I54" s="47"/>
      <c r="J54" s="179"/>
      <c r="K54" s="180"/>
      <c r="L54" s="176"/>
      <c r="M54" s="177"/>
      <c r="N54" s="178"/>
    </row>
    <row r="55" spans="1:14" s="76" customFormat="1" ht="20.100000000000001" customHeight="1" thickBot="1" x14ac:dyDescent="0.6">
      <c r="A55" s="82" t="s">
        <v>63</v>
      </c>
      <c r="B55" s="280" t="s">
        <v>86</v>
      </c>
      <c r="C55" s="281"/>
      <c r="D55" s="282"/>
      <c r="E55" s="181">
        <v>4602</v>
      </c>
      <c r="F55" s="182">
        <f>IF(F46+F52+F53+F54=F32,F32,"Error")</f>
        <v>0</v>
      </c>
      <c r="G55" s="183"/>
      <c r="H55" s="184"/>
      <c r="I55" s="185" t="s">
        <v>175</v>
      </c>
      <c r="J55" s="182">
        <f>IF(J41+J47=J32,J32,"Error")</f>
        <v>0</v>
      </c>
      <c r="K55" s="186"/>
      <c r="L55" s="184"/>
      <c r="M55" s="117"/>
      <c r="N55" s="148"/>
    </row>
    <row r="56" spans="1:14" customFormat="1" ht="6" customHeight="1" x14ac:dyDescent="0.55000000000000004">
      <c r="A56" s="60"/>
      <c r="B56" s="283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</row>
    <row r="57" spans="1:14" customFormat="1" x14ac:dyDescent="0.55000000000000004">
      <c r="A57" s="187"/>
      <c r="B57" s="188"/>
      <c r="C57" s="188"/>
      <c r="D57" s="188"/>
      <c r="E57" s="154"/>
      <c r="G57" s="55"/>
      <c r="I57" s="56"/>
      <c r="K57" s="57"/>
      <c r="M57" s="56"/>
    </row>
    <row r="58" spans="1:14" customFormat="1" x14ac:dyDescent="0.55000000000000004">
      <c r="B58" s="188"/>
      <c r="C58" s="188"/>
      <c r="D58" s="188"/>
      <c r="E58" s="154"/>
      <c r="G58" s="55"/>
      <c r="I58" s="56"/>
      <c r="K58" s="57"/>
      <c r="M58" s="56"/>
    </row>
    <row r="59" spans="1:14" customFormat="1" x14ac:dyDescent="0.55000000000000004">
      <c r="E59" s="55"/>
      <c r="G59" s="55"/>
      <c r="I59" s="56"/>
      <c r="K59" s="57"/>
      <c r="M59" s="56"/>
    </row>
    <row r="60" spans="1:14" customFormat="1" x14ac:dyDescent="0.55000000000000004">
      <c r="E60" s="55"/>
      <c r="G60" s="55"/>
      <c r="I60" s="56"/>
      <c r="K60" s="57"/>
      <c r="M60" s="56"/>
    </row>
    <row r="61" spans="1:14" customFormat="1" x14ac:dyDescent="0.55000000000000004">
      <c r="E61" s="55"/>
      <c r="G61" s="55"/>
      <c r="I61" s="56"/>
      <c r="K61" s="57"/>
      <c r="M61" s="56"/>
    </row>
    <row r="62" spans="1:14" customFormat="1" x14ac:dyDescent="0.55000000000000004">
      <c r="E62" s="55"/>
      <c r="G62" s="55"/>
      <c r="I62" s="56"/>
      <c r="K62" s="57"/>
      <c r="M62" s="56"/>
    </row>
    <row r="63" spans="1:14" customFormat="1" x14ac:dyDescent="0.55000000000000004">
      <c r="E63" s="55"/>
      <c r="G63" s="55"/>
      <c r="I63" s="56"/>
      <c r="K63" s="57"/>
      <c r="M63" s="56"/>
    </row>
    <row r="64" spans="1:14" customFormat="1" x14ac:dyDescent="0.55000000000000004">
      <c r="E64" s="55"/>
      <c r="G64" s="55"/>
      <c r="I64" s="56"/>
      <c r="K64" s="57"/>
      <c r="M64" s="56"/>
    </row>
    <row r="65" spans="5:13" customFormat="1" x14ac:dyDescent="0.55000000000000004">
      <c r="E65" s="55"/>
      <c r="G65" s="55"/>
      <c r="I65" s="56"/>
      <c r="K65" s="57"/>
      <c r="M65" s="56"/>
    </row>
    <row r="66" spans="5:13" customFormat="1" x14ac:dyDescent="0.55000000000000004">
      <c r="E66" s="55"/>
      <c r="G66" s="55"/>
      <c r="I66" s="56"/>
      <c r="K66" s="57"/>
      <c r="M66" s="56"/>
    </row>
    <row r="67" spans="5:13" customFormat="1" x14ac:dyDescent="0.55000000000000004">
      <c r="E67" s="55"/>
      <c r="G67" s="55"/>
      <c r="I67" s="56"/>
      <c r="K67" s="57"/>
      <c r="M67" s="56"/>
    </row>
    <row r="68" spans="5:13" customFormat="1" x14ac:dyDescent="0.55000000000000004">
      <c r="E68" s="55"/>
      <c r="G68" s="55"/>
      <c r="I68" s="56"/>
      <c r="K68" s="57"/>
      <c r="M68" s="56"/>
    </row>
    <row r="69" spans="5:13" customFormat="1" x14ac:dyDescent="0.55000000000000004">
      <c r="E69" s="55"/>
      <c r="G69" s="55"/>
      <c r="I69" s="56"/>
      <c r="K69" s="57"/>
      <c r="M69" s="56"/>
    </row>
    <row r="70" spans="5:13" customFormat="1" x14ac:dyDescent="0.55000000000000004">
      <c r="E70" s="55"/>
      <c r="G70" s="55"/>
      <c r="I70" s="56"/>
      <c r="K70" s="57"/>
      <c r="M70" s="56"/>
    </row>
    <row r="71" spans="5:13" customFormat="1" x14ac:dyDescent="0.55000000000000004">
      <c r="E71" s="55"/>
      <c r="G71" s="55"/>
      <c r="I71" s="56"/>
      <c r="K71" s="57"/>
      <c r="M71" s="56"/>
    </row>
    <row r="72" spans="5:13" customFormat="1" x14ac:dyDescent="0.55000000000000004">
      <c r="E72" s="55"/>
      <c r="G72" s="55"/>
      <c r="I72" s="56"/>
      <c r="K72" s="57"/>
      <c r="M72" s="56"/>
    </row>
    <row r="73" spans="5:13" customFormat="1" x14ac:dyDescent="0.55000000000000004">
      <c r="E73" s="55"/>
      <c r="G73" s="55"/>
      <c r="I73" s="56"/>
      <c r="K73" s="57"/>
      <c r="M73" s="56"/>
    </row>
    <row r="74" spans="5:13" customFormat="1" x14ac:dyDescent="0.55000000000000004">
      <c r="E74" s="55"/>
      <c r="G74" s="55"/>
      <c r="I74" s="56"/>
      <c r="K74" s="57"/>
      <c r="M74" s="56"/>
    </row>
    <row r="75" spans="5:13" customFormat="1" x14ac:dyDescent="0.55000000000000004">
      <c r="E75" s="55"/>
      <c r="G75" s="55"/>
      <c r="I75" s="56"/>
      <c r="K75" s="57"/>
      <c r="M75" s="56"/>
    </row>
    <row r="76" spans="5:13" customFormat="1" x14ac:dyDescent="0.55000000000000004">
      <c r="E76" s="55"/>
      <c r="G76" s="55"/>
      <c r="I76" s="56"/>
      <c r="K76" s="57"/>
      <c r="M76" s="56"/>
    </row>
    <row r="77" spans="5:13" customFormat="1" x14ac:dyDescent="0.55000000000000004">
      <c r="E77" s="55"/>
      <c r="G77" s="55"/>
      <c r="I77" s="56"/>
      <c r="K77" s="57"/>
      <c r="M77" s="56"/>
    </row>
    <row r="78" spans="5:13" customFormat="1" x14ac:dyDescent="0.55000000000000004">
      <c r="E78" s="55"/>
      <c r="G78" s="55"/>
      <c r="I78" s="56"/>
      <c r="K78" s="57"/>
      <c r="M78" s="56"/>
    </row>
    <row r="79" spans="5:13" customFormat="1" x14ac:dyDescent="0.55000000000000004">
      <c r="E79" s="55"/>
      <c r="G79" s="55"/>
      <c r="I79" s="56"/>
      <c r="K79" s="57"/>
      <c r="M79" s="56"/>
    </row>
    <row r="80" spans="5:13" customFormat="1" x14ac:dyDescent="0.55000000000000004">
      <c r="E80" s="55"/>
      <c r="G80" s="55"/>
      <c r="I80" s="56"/>
      <c r="K80" s="57"/>
      <c r="M80" s="56"/>
    </row>
    <row r="81" spans="5:13" customFormat="1" x14ac:dyDescent="0.55000000000000004">
      <c r="E81" s="55"/>
      <c r="G81" s="55"/>
      <c r="I81" s="56"/>
      <c r="K81" s="57"/>
      <c r="M81" s="56"/>
    </row>
    <row r="82" spans="5:13" customFormat="1" x14ac:dyDescent="0.55000000000000004">
      <c r="E82" s="55"/>
      <c r="G82" s="55"/>
      <c r="I82" s="56"/>
      <c r="K82" s="57"/>
      <c r="M82" s="56"/>
    </row>
    <row r="83" spans="5:13" customFormat="1" x14ac:dyDescent="0.55000000000000004">
      <c r="E83" s="55"/>
      <c r="G83" s="55"/>
      <c r="I83" s="56"/>
      <c r="K83" s="57"/>
      <c r="M83" s="56"/>
    </row>
    <row r="84" spans="5:13" customFormat="1" x14ac:dyDescent="0.55000000000000004">
      <c r="E84" s="55"/>
      <c r="G84" s="55"/>
      <c r="I84" s="56"/>
      <c r="K84" s="57"/>
      <c r="M84" s="56"/>
    </row>
    <row r="85" spans="5:13" customFormat="1" x14ac:dyDescent="0.55000000000000004">
      <c r="E85" s="55"/>
      <c r="G85" s="55"/>
      <c r="I85" s="56"/>
      <c r="K85" s="57"/>
      <c r="M85" s="56"/>
    </row>
    <row r="86" spans="5:13" customFormat="1" x14ac:dyDescent="0.55000000000000004">
      <c r="E86" s="55"/>
      <c r="G86" s="55"/>
      <c r="I86" s="56"/>
      <c r="K86" s="57"/>
      <c r="M86" s="56"/>
    </row>
    <row r="87" spans="5:13" customFormat="1" x14ac:dyDescent="0.55000000000000004">
      <c r="E87" s="55"/>
      <c r="G87" s="55"/>
      <c r="I87" s="56"/>
      <c r="K87" s="57"/>
      <c r="M87" s="56"/>
    </row>
    <row r="88" spans="5:13" customFormat="1" x14ac:dyDescent="0.55000000000000004">
      <c r="E88" s="55"/>
      <c r="G88" s="55"/>
      <c r="I88" s="56"/>
      <c r="K88" s="57"/>
      <c r="M88" s="56"/>
    </row>
    <row r="89" spans="5:13" customFormat="1" x14ac:dyDescent="0.55000000000000004">
      <c r="E89" s="55"/>
      <c r="G89" s="55"/>
      <c r="I89" s="56"/>
      <c r="K89" s="57"/>
      <c r="M89" s="56"/>
    </row>
    <row r="90" spans="5:13" customFormat="1" x14ac:dyDescent="0.55000000000000004">
      <c r="E90" s="55"/>
      <c r="G90" s="55"/>
      <c r="I90" s="56"/>
      <c r="K90" s="57"/>
      <c r="M90" s="56"/>
    </row>
    <row r="91" spans="5:13" customFormat="1" x14ac:dyDescent="0.55000000000000004">
      <c r="E91" s="55"/>
      <c r="G91" s="55"/>
      <c r="I91" s="56"/>
      <c r="K91" s="57"/>
      <c r="M91" s="56"/>
    </row>
    <row r="92" spans="5:13" customFormat="1" x14ac:dyDescent="0.55000000000000004">
      <c r="E92" s="55"/>
      <c r="G92" s="55"/>
      <c r="I92" s="56"/>
      <c r="K92" s="57"/>
      <c r="M92" s="56"/>
    </row>
    <row r="93" spans="5:13" customFormat="1" x14ac:dyDescent="0.55000000000000004">
      <c r="E93" s="55"/>
      <c r="G93" s="55"/>
      <c r="I93" s="56"/>
      <c r="K93" s="57"/>
      <c r="M93" s="56"/>
    </row>
    <row r="94" spans="5:13" customFormat="1" x14ac:dyDescent="0.55000000000000004">
      <c r="E94" s="55"/>
      <c r="G94" s="55"/>
      <c r="I94" s="56"/>
      <c r="K94" s="57"/>
      <c r="M94" s="56"/>
    </row>
    <row r="95" spans="5:13" customFormat="1" x14ac:dyDescent="0.55000000000000004">
      <c r="E95" s="55"/>
      <c r="G95" s="55"/>
      <c r="I95" s="56"/>
      <c r="K95" s="57"/>
      <c r="M95" s="56"/>
    </row>
    <row r="96" spans="5:13" customFormat="1" x14ac:dyDescent="0.55000000000000004">
      <c r="E96" s="55"/>
      <c r="G96" s="55"/>
      <c r="I96" s="56"/>
      <c r="K96" s="57"/>
      <c r="M96" s="56"/>
    </row>
    <row r="97" spans="5:13" customFormat="1" x14ac:dyDescent="0.55000000000000004">
      <c r="E97" s="55"/>
      <c r="G97" s="55"/>
      <c r="I97" s="56"/>
      <c r="K97" s="57"/>
      <c r="M97" s="56"/>
    </row>
    <row r="98" spans="5:13" customFormat="1" x14ac:dyDescent="0.55000000000000004">
      <c r="E98" s="55"/>
      <c r="G98" s="55"/>
      <c r="I98" s="56"/>
      <c r="K98" s="57"/>
      <c r="M98" s="56"/>
    </row>
    <row r="99" spans="5:13" customFormat="1" x14ac:dyDescent="0.55000000000000004">
      <c r="E99" s="55"/>
      <c r="G99" s="55"/>
      <c r="I99" s="56"/>
      <c r="K99" s="57"/>
      <c r="M99" s="56"/>
    </row>
    <row r="100" spans="5:13" customFormat="1" x14ac:dyDescent="0.55000000000000004">
      <c r="E100" s="55"/>
      <c r="G100" s="55"/>
      <c r="I100" s="56"/>
      <c r="K100" s="57"/>
      <c r="M100" s="56"/>
    </row>
    <row r="101" spans="5:13" customFormat="1" x14ac:dyDescent="0.55000000000000004">
      <c r="E101" s="55"/>
      <c r="G101" s="55"/>
      <c r="I101" s="56"/>
      <c r="K101" s="57"/>
      <c r="M101" s="56"/>
    </row>
    <row r="102" spans="5:13" customFormat="1" x14ac:dyDescent="0.55000000000000004">
      <c r="E102" s="55"/>
      <c r="G102" s="55"/>
      <c r="I102" s="56"/>
      <c r="K102" s="57"/>
      <c r="M102" s="56"/>
    </row>
    <row r="103" spans="5:13" customFormat="1" x14ac:dyDescent="0.55000000000000004">
      <c r="E103" s="55"/>
      <c r="G103" s="55"/>
      <c r="I103" s="56"/>
      <c r="K103" s="57"/>
      <c r="M103" s="56"/>
    </row>
    <row r="104" spans="5:13" customFormat="1" x14ac:dyDescent="0.55000000000000004">
      <c r="E104" s="55"/>
      <c r="G104" s="55"/>
      <c r="I104" s="56"/>
      <c r="K104" s="57"/>
      <c r="M104" s="56"/>
    </row>
    <row r="105" spans="5:13" customFormat="1" x14ac:dyDescent="0.55000000000000004">
      <c r="E105" s="55"/>
      <c r="G105" s="55"/>
      <c r="I105" s="56"/>
      <c r="K105" s="57"/>
      <c r="M105" s="56"/>
    </row>
    <row r="106" spans="5:13" customFormat="1" x14ac:dyDescent="0.55000000000000004">
      <c r="E106" s="55"/>
      <c r="G106" s="55"/>
      <c r="I106" s="56"/>
      <c r="K106" s="57"/>
      <c r="M106" s="56"/>
    </row>
    <row r="107" spans="5:13" customFormat="1" x14ac:dyDescent="0.55000000000000004">
      <c r="E107" s="55"/>
      <c r="G107" s="55"/>
      <c r="I107" s="56"/>
      <c r="K107" s="57"/>
      <c r="M107" s="56"/>
    </row>
    <row r="108" spans="5:13" customFormat="1" x14ac:dyDescent="0.55000000000000004">
      <c r="E108" s="55"/>
      <c r="G108" s="55"/>
      <c r="I108" s="56"/>
      <c r="K108" s="57"/>
      <c r="M108" s="56"/>
    </row>
    <row r="109" spans="5:13" customFormat="1" x14ac:dyDescent="0.55000000000000004">
      <c r="E109" s="55"/>
      <c r="G109" s="55"/>
      <c r="I109" s="56"/>
      <c r="K109" s="57"/>
      <c r="M109" s="56"/>
    </row>
    <row r="110" spans="5:13" customFormat="1" x14ac:dyDescent="0.55000000000000004">
      <c r="E110" s="55"/>
      <c r="G110" s="55"/>
      <c r="I110" s="56"/>
      <c r="K110" s="57"/>
      <c r="M110" s="56"/>
    </row>
    <row r="111" spans="5:13" customFormat="1" x14ac:dyDescent="0.55000000000000004">
      <c r="E111" s="55"/>
      <c r="G111" s="55"/>
      <c r="I111" s="56"/>
      <c r="K111" s="57"/>
      <c r="M111" s="56"/>
    </row>
    <row r="112" spans="5:13" customFormat="1" x14ac:dyDescent="0.55000000000000004">
      <c r="E112" s="55"/>
      <c r="G112" s="55"/>
      <c r="I112" s="56"/>
      <c r="K112" s="57"/>
      <c r="M112" s="56"/>
    </row>
    <row r="113" spans="5:13" customFormat="1" x14ac:dyDescent="0.55000000000000004">
      <c r="E113" s="55"/>
      <c r="G113" s="55"/>
      <c r="I113" s="56"/>
      <c r="K113" s="57"/>
      <c r="M113" s="56"/>
    </row>
    <row r="114" spans="5:13" customFormat="1" x14ac:dyDescent="0.55000000000000004">
      <c r="E114" s="55"/>
      <c r="G114" s="55"/>
      <c r="I114" s="56"/>
      <c r="K114" s="57"/>
      <c r="M114" s="56"/>
    </row>
    <row r="115" spans="5:13" customFormat="1" x14ac:dyDescent="0.55000000000000004">
      <c r="E115" s="55"/>
      <c r="G115" s="55"/>
      <c r="I115" s="56"/>
      <c r="K115" s="57"/>
      <c r="M115" s="56"/>
    </row>
    <row r="116" spans="5:13" customFormat="1" x14ac:dyDescent="0.55000000000000004">
      <c r="E116" s="55"/>
      <c r="G116" s="55"/>
      <c r="I116" s="56"/>
      <c r="K116" s="57"/>
      <c r="M116" s="56"/>
    </row>
    <row r="117" spans="5:13" customFormat="1" x14ac:dyDescent="0.55000000000000004">
      <c r="E117" s="55"/>
      <c r="G117" s="55"/>
      <c r="I117" s="56"/>
      <c r="K117" s="57"/>
      <c r="M117" s="56"/>
    </row>
    <row r="118" spans="5:13" customFormat="1" x14ac:dyDescent="0.55000000000000004">
      <c r="E118" s="55"/>
      <c r="G118" s="55"/>
      <c r="I118" s="56"/>
      <c r="K118" s="57"/>
      <c r="M118" s="56"/>
    </row>
    <row r="119" spans="5:13" customFormat="1" x14ac:dyDescent="0.55000000000000004">
      <c r="E119" s="55"/>
      <c r="G119" s="55"/>
      <c r="I119" s="56"/>
      <c r="K119" s="57"/>
      <c r="M119" s="56"/>
    </row>
    <row r="120" spans="5:13" customFormat="1" x14ac:dyDescent="0.55000000000000004">
      <c r="E120" s="55"/>
      <c r="G120" s="55"/>
      <c r="I120" s="56"/>
      <c r="K120" s="57"/>
      <c r="M120" s="56"/>
    </row>
    <row r="121" spans="5:13" customFormat="1" x14ac:dyDescent="0.55000000000000004">
      <c r="E121" s="55"/>
      <c r="G121" s="55"/>
      <c r="I121" s="56"/>
      <c r="K121" s="57"/>
      <c r="M121" s="56"/>
    </row>
    <row r="122" spans="5:13" customFormat="1" x14ac:dyDescent="0.55000000000000004">
      <c r="E122" s="55"/>
      <c r="G122" s="55"/>
      <c r="I122" s="56"/>
      <c r="K122" s="57"/>
      <c r="M122" s="56"/>
    </row>
    <row r="123" spans="5:13" customFormat="1" x14ac:dyDescent="0.55000000000000004">
      <c r="E123" s="55"/>
      <c r="G123" s="55"/>
      <c r="I123" s="56"/>
      <c r="K123" s="57"/>
      <c r="M123" s="56"/>
    </row>
    <row r="124" spans="5:13" customFormat="1" x14ac:dyDescent="0.55000000000000004">
      <c r="E124" s="55"/>
      <c r="G124" s="55"/>
      <c r="I124" s="56"/>
      <c r="K124" s="57"/>
      <c r="M124" s="56"/>
    </row>
    <row r="125" spans="5:13" customFormat="1" x14ac:dyDescent="0.55000000000000004">
      <c r="E125" s="55"/>
      <c r="G125" s="55"/>
      <c r="I125" s="56"/>
      <c r="K125" s="57"/>
      <c r="M125" s="56"/>
    </row>
    <row r="126" spans="5:13" customFormat="1" x14ac:dyDescent="0.55000000000000004">
      <c r="E126" s="55"/>
      <c r="G126" s="55"/>
      <c r="I126" s="56"/>
      <c r="K126" s="57"/>
      <c r="M126" s="56"/>
    </row>
    <row r="127" spans="5:13" customFormat="1" x14ac:dyDescent="0.55000000000000004">
      <c r="E127" s="55"/>
      <c r="G127" s="55"/>
      <c r="I127" s="56"/>
      <c r="K127" s="57"/>
      <c r="M127" s="56"/>
    </row>
    <row r="128" spans="5:13" customFormat="1" x14ac:dyDescent="0.55000000000000004">
      <c r="E128" s="55"/>
      <c r="G128" s="55"/>
      <c r="I128" s="56"/>
      <c r="K128" s="57"/>
      <c r="M128" s="56"/>
    </row>
    <row r="129" spans="5:13" customFormat="1" x14ac:dyDescent="0.55000000000000004">
      <c r="E129" s="55"/>
      <c r="G129" s="55"/>
      <c r="I129" s="56"/>
      <c r="K129" s="57"/>
      <c r="M129" s="56"/>
    </row>
    <row r="130" spans="5:13" customFormat="1" x14ac:dyDescent="0.55000000000000004">
      <c r="E130" s="55"/>
      <c r="G130" s="55"/>
      <c r="I130" s="56"/>
      <c r="K130" s="57"/>
      <c r="M130" s="56"/>
    </row>
    <row r="131" spans="5:13" customFormat="1" x14ac:dyDescent="0.55000000000000004">
      <c r="E131" s="55"/>
      <c r="G131" s="55"/>
      <c r="I131" s="56"/>
      <c r="K131" s="57"/>
      <c r="M131" s="56"/>
    </row>
    <row r="132" spans="5:13" customFormat="1" x14ac:dyDescent="0.55000000000000004">
      <c r="E132" s="55"/>
      <c r="G132" s="55"/>
      <c r="I132" s="56"/>
      <c r="K132" s="57"/>
      <c r="M132" s="56"/>
    </row>
    <row r="133" spans="5:13" customFormat="1" x14ac:dyDescent="0.55000000000000004">
      <c r="E133" s="55"/>
      <c r="G133" s="55"/>
      <c r="I133" s="56"/>
      <c r="K133" s="57"/>
      <c r="M133" s="56"/>
    </row>
    <row r="134" spans="5:13" customFormat="1" x14ac:dyDescent="0.55000000000000004">
      <c r="E134" s="55"/>
      <c r="G134" s="55"/>
      <c r="I134" s="56"/>
      <c r="K134" s="57"/>
      <c r="M134" s="56"/>
    </row>
    <row r="135" spans="5:13" customFormat="1" x14ac:dyDescent="0.55000000000000004">
      <c r="E135" s="55"/>
      <c r="G135" s="55"/>
      <c r="I135" s="56"/>
      <c r="K135" s="57"/>
      <c r="M135" s="56"/>
    </row>
    <row r="136" spans="5:13" customFormat="1" x14ac:dyDescent="0.55000000000000004">
      <c r="E136" s="55"/>
      <c r="G136" s="55"/>
      <c r="I136" s="56"/>
      <c r="K136" s="57"/>
      <c r="M136" s="56"/>
    </row>
    <row r="137" spans="5:13" customFormat="1" x14ac:dyDescent="0.55000000000000004">
      <c r="E137" s="55"/>
      <c r="G137" s="55"/>
      <c r="I137" s="56"/>
      <c r="K137" s="57"/>
      <c r="M137" s="56"/>
    </row>
    <row r="138" spans="5:13" customFormat="1" x14ac:dyDescent="0.55000000000000004">
      <c r="E138" s="55"/>
      <c r="G138" s="55"/>
      <c r="I138" s="56"/>
      <c r="K138" s="57"/>
      <c r="M138" s="56"/>
    </row>
    <row r="139" spans="5:13" customFormat="1" x14ac:dyDescent="0.55000000000000004">
      <c r="E139" s="55"/>
      <c r="G139" s="55"/>
      <c r="I139" s="56"/>
      <c r="K139" s="57"/>
      <c r="M139" s="56"/>
    </row>
    <row r="140" spans="5:13" customFormat="1" x14ac:dyDescent="0.55000000000000004">
      <c r="E140" s="55"/>
      <c r="G140" s="55"/>
      <c r="I140" s="56"/>
      <c r="K140" s="57"/>
      <c r="M140" s="56"/>
    </row>
    <row r="141" spans="5:13" customFormat="1" x14ac:dyDescent="0.55000000000000004">
      <c r="E141" s="55"/>
      <c r="G141" s="55"/>
      <c r="I141" s="56"/>
      <c r="K141" s="57"/>
      <c r="M141" s="56"/>
    </row>
    <row r="142" spans="5:13" customFormat="1" x14ac:dyDescent="0.55000000000000004">
      <c r="E142" s="55"/>
      <c r="G142" s="55"/>
      <c r="I142" s="56"/>
      <c r="K142" s="57"/>
      <c r="M142" s="56"/>
    </row>
    <row r="143" spans="5:13" customFormat="1" x14ac:dyDescent="0.55000000000000004">
      <c r="E143" s="55"/>
      <c r="G143" s="55"/>
      <c r="I143" s="56"/>
      <c r="K143" s="57"/>
      <c r="M143" s="56"/>
    </row>
    <row r="144" spans="5:13" customFormat="1" x14ac:dyDescent="0.55000000000000004">
      <c r="E144" s="55"/>
      <c r="G144" s="55"/>
      <c r="I144" s="56"/>
      <c r="K144" s="57"/>
      <c r="M144" s="56"/>
    </row>
    <row r="145" spans="5:13" customFormat="1" x14ac:dyDescent="0.55000000000000004">
      <c r="E145" s="55"/>
      <c r="G145" s="55"/>
      <c r="I145" s="56"/>
      <c r="K145" s="57"/>
      <c r="M145" s="56"/>
    </row>
    <row r="146" spans="5:13" customFormat="1" x14ac:dyDescent="0.55000000000000004">
      <c r="E146" s="55"/>
      <c r="G146" s="55"/>
      <c r="I146" s="56"/>
      <c r="K146" s="57"/>
      <c r="M146" s="56"/>
    </row>
    <row r="147" spans="5:13" customFormat="1" x14ac:dyDescent="0.55000000000000004">
      <c r="E147" s="55"/>
      <c r="G147" s="55"/>
      <c r="I147" s="56"/>
      <c r="K147" s="57"/>
      <c r="M147" s="56"/>
    </row>
    <row r="148" spans="5:13" customFormat="1" x14ac:dyDescent="0.55000000000000004">
      <c r="E148" s="55"/>
      <c r="G148" s="55"/>
      <c r="I148" s="56"/>
      <c r="K148" s="57"/>
      <c r="M148" s="56"/>
    </row>
    <row r="149" spans="5:13" customFormat="1" x14ac:dyDescent="0.55000000000000004">
      <c r="E149" s="55"/>
      <c r="G149" s="55"/>
      <c r="I149" s="56"/>
      <c r="K149" s="57"/>
      <c r="M149" s="56"/>
    </row>
    <row r="150" spans="5:13" customFormat="1" x14ac:dyDescent="0.55000000000000004">
      <c r="E150" s="55"/>
      <c r="G150" s="55"/>
      <c r="I150" s="56"/>
      <c r="K150" s="57"/>
      <c r="M150" s="56"/>
    </row>
    <row r="151" spans="5:13" customFormat="1" x14ac:dyDescent="0.55000000000000004">
      <c r="E151" s="55"/>
      <c r="G151" s="55"/>
      <c r="I151" s="56"/>
      <c r="K151" s="57"/>
      <c r="M151" s="56"/>
    </row>
    <row r="152" spans="5:13" customFormat="1" x14ac:dyDescent="0.55000000000000004">
      <c r="E152" s="55"/>
      <c r="G152" s="55"/>
      <c r="I152" s="56"/>
      <c r="K152" s="57"/>
      <c r="M152" s="56"/>
    </row>
    <row r="153" spans="5:13" customFormat="1" x14ac:dyDescent="0.55000000000000004">
      <c r="E153" s="55"/>
      <c r="G153" s="55"/>
      <c r="I153" s="56"/>
      <c r="K153" s="57"/>
      <c r="M153" s="56"/>
    </row>
    <row r="154" spans="5:13" customFormat="1" x14ac:dyDescent="0.55000000000000004">
      <c r="E154" s="55"/>
      <c r="G154" s="55"/>
      <c r="I154" s="56"/>
      <c r="K154" s="57"/>
      <c r="M154" s="56"/>
    </row>
    <row r="155" spans="5:13" customFormat="1" x14ac:dyDescent="0.55000000000000004">
      <c r="E155" s="55"/>
      <c r="G155" s="55"/>
      <c r="I155" s="56"/>
      <c r="K155" s="57"/>
      <c r="M155" s="56"/>
    </row>
    <row r="156" spans="5:13" customFormat="1" x14ac:dyDescent="0.55000000000000004">
      <c r="E156" s="55"/>
      <c r="G156" s="55"/>
      <c r="I156" s="56"/>
      <c r="K156" s="57"/>
      <c r="M156" s="56"/>
    </row>
    <row r="157" spans="5:13" customFormat="1" x14ac:dyDescent="0.55000000000000004">
      <c r="E157" s="55"/>
      <c r="G157" s="55"/>
      <c r="I157" s="56"/>
      <c r="K157" s="57"/>
      <c r="M157" s="56"/>
    </row>
    <row r="158" spans="5:13" customFormat="1" x14ac:dyDescent="0.55000000000000004">
      <c r="E158" s="55"/>
      <c r="G158" s="55"/>
      <c r="I158" s="56"/>
      <c r="K158" s="57"/>
      <c r="M158" s="56"/>
    </row>
    <row r="159" spans="5:13" customFormat="1" x14ac:dyDescent="0.55000000000000004">
      <c r="E159" s="55"/>
      <c r="G159" s="55"/>
      <c r="I159" s="56"/>
      <c r="K159" s="57"/>
      <c r="M159" s="56"/>
    </row>
    <row r="160" spans="5:13" customFormat="1" x14ac:dyDescent="0.55000000000000004">
      <c r="E160" s="55"/>
      <c r="G160" s="55"/>
      <c r="I160" s="56"/>
      <c r="K160" s="57"/>
      <c r="M160" s="56"/>
    </row>
    <row r="161" spans="5:13" customFormat="1" x14ac:dyDescent="0.55000000000000004">
      <c r="E161" s="55"/>
      <c r="G161" s="55"/>
      <c r="I161" s="56"/>
      <c r="K161" s="57"/>
      <c r="M161" s="56"/>
    </row>
    <row r="162" spans="5:13" customFormat="1" x14ac:dyDescent="0.55000000000000004">
      <c r="E162" s="55"/>
      <c r="G162" s="55"/>
      <c r="I162" s="56"/>
      <c r="K162" s="57"/>
      <c r="M162" s="56"/>
    </row>
    <row r="163" spans="5:13" customFormat="1" x14ac:dyDescent="0.55000000000000004">
      <c r="E163" s="55"/>
      <c r="G163" s="55"/>
      <c r="I163" s="56"/>
      <c r="K163" s="57"/>
      <c r="M163" s="56"/>
    </row>
    <row r="164" spans="5:13" customFormat="1" x14ac:dyDescent="0.55000000000000004">
      <c r="E164" s="55"/>
      <c r="G164" s="55"/>
      <c r="I164" s="56"/>
      <c r="K164" s="57"/>
      <c r="M164" s="56"/>
    </row>
    <row r="165" spans="5:13" customFormat="1" x14ac:dyDescent="0.55000000000000004">
      <c r="E165" s="55"/>
      <c r="G165" s="55"/>
      <c r="I165" s="56"/>
      <c r="K165" s="57"/>
      <c r="M165" s="56"/>
    </row>
    <row r="166" spans="5:13" customFormat="1" x14ac:dyDescent="0.55000000000000004">
      <c r="E166" s="55"/>
      <c r="G166" s="55"/>
      <c r="I166" s="56"/>
      <c r="K166" s="57"/>
      <c r="M166" s="56"/>
    </row>
    <row r="167" spans="5:13" customFormat="1" x14ac:dyDescent="0.55000000000000004">
      <c r="E167" s="55"/>
      <c r="G167" s="55"/>
      <c r="I167" s="56"/>
      <c r="K167" s="57"/>
      <c r="M167" s="56"/>
    </row>
    <row r="168" spans="5:13" customFormat="1" x14ac:dyDescent="0.55000000000000004">
      <c r="E168" s="55"/>
      <c r="G168" s="55"/>
      <c r="I168" s="56"/>
      <c r="K168" s="57"/>
      <c r="M168" s="56"/>
    </row>
    <row r="169" spans="5:13" customFormat="1" x14ac:dyDescent="0.55000000000000004">
      <c r="E169" s="55"/>
      <c r="G169" s="55"/>
      <c r="I169" s="56"/>
      <c r="K169" s="57"/>
      <c r="M169" s="56"/>
    </row>
    <row r="170" spans="5:13" customFormat="1" x14ac:dyDescent="0.55000000000000004">
      <c r="E170" s="55"/>
      <c r="G170" s="55"/>
      <c r="I170" s="56"/>
      <c r="K170" s="57"/>
      <c r="M170" s="56"/>
    </row>
    <row r="171" spans="5:13" customFormat="1" x14ac:dyDescent="0.55000000000000004">
      <c r="E171" s="55"/>
      <c r="G171" s="55"/>
      <c r="I171" s="56"/>
      <c r="K171" s="57"/>
      <c r="M171" s="56"/>
    </row>
    <row r="172" spans="5:13" customFormat="1" x14ac:dyDescent="0.55000000000000004">
      <c r="E172" s="55"/>
      <c r="G172" s="55"/>
      <c r="I172" s="56"/>
      <c r="K172" s="57"/>
      <c r="M172" s="56"/>
    </row>
    <row r="173" spans="5:13" customFormat="1" x14ac:dyDescent="0.55000000000000004">
      <c r="E173" s="55"/>
      <c r="G173" s="55"/>
      <c r="I173" s="56"/>
      <c r="K173" s="57"/>
      <c r="M173" s="56"/>
    </row>
    <row r="174" spans="5:13" customFormat="1" x14ac:dyDescent="0.55000000000000004">
      <c r="E174" s="55"/>
      <c r="G174" s="55"/>
      <c r="I174" s="56"/>
      <c r="K174" s="57"/>
      <c r="M174" s="56"/>
    </row>
    <row r="175" spans="5:13" customFormat="1" x14ac:dyDescent="0.55000000000000004">
      <c r="E175" s="55"/>
      <c r="G175" s="55"/>
      <c r="I175" s="56"/>
      <c r="K175" s="57"/>
      <c r="M175" s="56"/>
    </row>
    <row r="176" spans="5:13" customFormat="1" x14ac:dyDescent="0.55000000000000004">
      <c r="E176" s="55"/>
      <c r="G176" s="55"/>
      <c r="I176" s="56"/>
      <c r="K176" s="57"/>
      <c r="M176" s="56"/>
    </row>
    <row r="177" spans="5:13" customFormat="1" x14ac:dyDescent="0.55000000000000004">
      <c r="E177" s="55"/>
      <c r="G177" s="55"/>
      <c r="I177" s="56"/>
      <c r="K177" s="57"/>
      <c r="M177" s="56"/>
    </row>
    <row r="178" spans="5:13" customFormat="1" x14ac:dyDescent="0.55000000000000004">
      <c r="E178" s="55"/>
      <c r="G178" s="55"/>
      <c r="I178" s="56"/>
      <c r="K178" s="57"/>
      <c r="M178" s="56"/>
    </row>
    <row r="179" spans="5:13" customFormat="1" x14ac:dyDescent="0.55000000000000004">
      <c r="E179" s="55"/>
      <c r="G179" s="55"/>
      <c r="I179" s="56"/>
      <c r="K179" s="57"/>
      <c r="M179" s="56"/>
    </row>
    <row r="180" spans="5:13" customFormat="1" x14ac:dyDescent="0.55000000000000004">
      <c r="E180" s="55"/>
      <c r="G180" s="55"/>
      <c r="I180" s="56"/>
      <c r="K180" s="57"/>
      <c r="M180" s="56"/>
    </row>
    <row r="181" spans="5:13" customFormat="1" x14ac:dyDescent="0.55000000000000004">
      <c r="E181" s="55"/>
      <c r="G181" s="55"/>
      <c r="I181" s="56"/>
      <c r="K181" s="57"/>
      <c r="M181" s="56"/>
    </row>
    <row r="182" spans="5:13" customFormat="1" x14ac:dyDescent="0.55000000000000004">
      <c r="E182" s="55"/>
      <c r="G182" s="55"/>
      <c r="I182" s="56"/>
      <c r="K182" s="57"/>
      <c r="M182" s="56"/>
    </row>
    <row r="183" spans="5:13" customFormat="1" x14ac:dyDescent="0.55000000000000004">
      <c r="E183" s="55"/>
      <c r="G183" s="55"/>
      <c r="I183" s="56"/>
      <c r="K183" s="57"/>
      <c r="M183" s="56"/>
    </row>
    <row r="184" spans="5:13" customFormat="1" x14ac:dyDescent="0.55000000000000004">
      <c r="E184" s="55"/>
      <c r="G184" s="55"/>
      <c r="I184" s="56"/>
      <c r="K184" s="57"/>
      <c r="M184" s="56"/>
    </row>
    <row r="185" spans="5:13" customFormat="1" x14ac:dyDescent="0.55000000000000004">
      <c r="E185" s="55"/>
      <c r="G185" s="55"/>
      <c r="I185" s="56"/>
      <c r="K185" s="57"/>
      <c r="M185" s="56"/>
    </row>
    <row r="186" spans="5:13" customFormat="1" x14ac:dyDescent="0.55000000000000004">
      <c r="E186" s="55"/>
      <c r="G186" s="55"/>
      <c r="I186" s="56"/>
      <c r="K186" s="57"/>
      <c r="M186" s="56"/>
    </row>
    <row r="187" spans="5:13" customFormat="1" x14ac:dyDescent="0.55000000000000004">
      <c r="E187" s="55"/>
      <c r="G187" s="55"/>
      <c r="I187" s="56"/>
      <c r="K187" s="57"/>
      <c r="M187" s="56"/>
    </row>
    <row r="188" spans="5:13" customFormat="1" x14ac:dyDescent="0.55000000000000004">
      <c r="E188" s="55"/>
      <c r="G188" s="55"/>
      <c r="I188" s="56"/>
      <c r="K188" s="57"/>
      <c r="M188" s="56"/>
    </row>
    <row r="189" spans="5:13" customFormat="1" x14ac:dyDescent="0.55000000000000004">
      <c r="E189" s="55"/>
      <c r="G189" s="55"/>
      <c r="I189" s="56"/>
      <c r="K189" s="57"/>
      <c r="M189" s="56"/>
    </row>
    <row r="190" spans="5:13" customFormat="1" x14ac:dyDescent="0.55000000000000004">
      <c r="E190" s="55"/>
      <c r="G190" s="55"/>
      <c r="I190" s="56"/>
      <c r="K190" s="57"/>
      <c r="M190" s="56"/>
    </row>
    <row r="191" spans="5:13" customFormat="1" x14ac:dyDescent="0.55000000000000004">
      <c r="E191" s="55"/>
      <c r="G191" s="55"/>
      <c r="I191" s="56"/>
      <c r="K191" s="57"/>
      <c r="M191" s="56"/>
    </row>
    <row r="192" spans="5:13" customFormat="1" x14ac:dyDescent="0.55000000000000004">
      <c r="E192" s="55"/>
      <c r="G192" s="55"/>
      <c r="I192" s="56"/>
      <c r="K192" s="57"/>
      <c r="M192" s="56"/>
    </row>
    <row r="193" spans="5:13" customFormat="1" x14ac:dyDescent="0.55000000000000004">
      <c r="E193" s="55"/>
      <c r="G193" s="55"/>
      <c r="I193" s="56"/>
      <c r="K193" s="57"/>
      <c r="M193" s="56"/>
    </row>
    <row r="194" spans="5:13" customFormat="1" x14ac:dyDescent="0.55000000000000004">
      <c r="E194" s="55"/>
      <c r="G194" s="55"/>
      <c r="I194" s="56"/>
      <c r="K194" s="57"/>
      <c r="M194" s="56"/>
    </row>
    <row r="195" spans="5:13" customFormat="1" x14ac:dyDescent="0.55000000000000004">
      <c r="E195" s="55"/>
      <c r="G195" s="55"/>
      <c r="I195" s="56"/>
      <c r="K195" s="57"/>
      <c r="M195" s="56"/>
    </row>
    <row r="196" spans="5:13" customFormat="1" x14ac:dyDescent="0.55000000000000004">
      <c r="E196" s="55"/>
      <c r="G196" s="55"/>
      <c r="I196" s="56"/>
      <c r="K196" s="57"/>
      <c r="M196" s="56"/>
    </row>
    <row r="197" spans="5:13" customFormat="1" x14ac:dyDescent="0.55000000000000004">
      <c r="E197" s="55"/>
      <c r="G197" s="55"/>
      <c r="I197" s="56"/>
      <c r="K197" s="57"/>
      <c r="M197" s="56"/>
    </row>
    <row r="198" spans="5:13" customFormat="1" x14ac:dyDescent="0.55000000000000004">
      <c r="E198" s="55"/>
      <c r="G198" s="55"/>
      <c r="I198" s="56"/>
      <c r="K198" s="57"/>
      <c r="M198" s="56"/>
    </row>
    <row r="199" spans="5:13" customFormat="1" x14ac:dyDescent="0.55000000000000004">
      <c r="E199" s="55"/>
      <c r="G199" s="55"/>
      <c r="I199" s="56"/>
      <c r="K199" s="57"/>
      <c r="M199" s="56"/>
    </row>
    <row r="200" spans="5:13" customFormat="1" x14ac:dyDescent="0.55000000000000004">
      <c r="E200" s="55"/>
      <c r="G200" s="55"/>
      <c r="I200" s="56"/>
      <c r="K200" s="57"/>
      <c r="M200" s="56"/>
    </row>
    <row r="201" spans="5:13" customFormat="1" x14ac:dyDescent="0.55000000000000004">
      <c r="E201" s="55"/>
      <c r="G201" s="55"/>
      <c r="I201" s="56"/>
      <c r="K201" s="57"/>
      <c r="M201" s="56"/>
    </row>
    <row r="202" spans="5:13" customFormat="1" x14ac:dyDescent="0.55000000000000004">
      <c r="E202" s="55"/>
      <c r="G202" s="55"/>
      <c r="I202" s="56"/>
      <c r="K202" s="57"/>
      <c r="M202" s="56"/>
    </row>
    <row r="203" spans="5:13" customFormat="1" x14ac:dyDescent="0.55000000000000004">
      <c r="E203" s="55"/>
      <c r="G203" s="55"/>
      <c r="I203" s="56"/>
      <c r="K203" s="57"/>
      <c r="M203" s="56"/>
    </row>
    <row r="204" spans="5:13" customFormat="1" x14ac:dyDescent="0.55000000000000004">
      <c r="E204" s="55"/>
      <c r="G204" s="55"/>
      <c r="I204" s="56"/>
      <c r="K204" s="57"/>
      <c r="M204" s="56"/>
    </row>
    <row r="205" spans="5:13" customFormat="1" x14ac:dyDescent="0.55000000000000004">
      <c r="E205" s="55"/>
      <c r="G205" s="55"/>
      <c r="I205" s="56"/>
      <c r="K205" s="57"/>
      <c r="M205" s="56"/>
    </row>
    <row r="206" spans="5:13" customFormat="1" x14ac:dyDescent="0.55000000000000004">
      <c r="E206" s="55"/>
      <c r="G206" s="55"/>
      <c r="I206" s="56"/>
      <c r="K206" s="57"/>
      <c r="M206" s="56"/>
    </row>
    <row r="207" spans="5:13" customFormat="1" x14ac:dyDescent="0.55000000000000004">
      <c r="E207" s="55"/>
      <c r="G207" s="55"/>
      <c r="I207" s="56"/>
      <c r="K207" s="57"/>
      <c r="M207" s="56"/>
    </row>
    <row r="208" spans="5:13" customFormat="1" x14ac:dyDescent="0.55000000000000004">
      <c r="E208" s="55"/>
      <c r="G208" s="55"/>
      <c r="I208" s="56"/>
      <c r="K208" s="57"/>
      <c r="M208" s="56"/>
    </row>
    <row r="209" spans="5:13" customFormat="1" x14ac:dyDescent="0.55000000000000004">
      <c r="E209" s="55"/>
      <c r="G209" s="55"/>
      <c r="I209" s="56"/>
      <c r="K209" s="57"/>
      <c r="M209" s="56"/>
    </row>
    <row r="210" spans="5:13" customFormat="1" x14ac:dyDescent="0.55000000000000004">
      <c r="E210" s="55"/>
      <c r="G210" s="55"/>
      <c r="I210" s="56"/>
      <c r="K210" s="57"/>
      <c r="M210" s="56"/>
    </row>
    <row r="211" spans="5:13" customFormat="1" x14ac:dyDescent="0.55000000000000004">
      <c r="E211" s="55"/>
      <c r="G211" s="55"/>
      <c r="I211" s="56"/>
      <c r="K211" s="57"/>
      <c r="M211" s="56"/>
    </row>
    <row r="212" spans="5:13" customFormat="1" x14ac:dyDescent="0.55000000000000004">
      <c r="E212" s="55"/>
      <c r="G212" s="55"/>
      <c r="I212" s="56"/>
      <c r="K212" s="57"/>
      <c r="M212" s="56"/>
    </row>
    <row r="213" spans="5:13" customFormat="1" x14ac:dyDescent="0.55000000000000004">
      <c r="E213" s="55"/>
      <c r="G213" s="55"/>
      <c r="I213" s="56"/>
      <c r="K213" s="57"/>
      <c r="M213" s="56"/>
    </row>
    <row r="214" spans="5:13" customFormat="1" x14ac:dyDescent="0.55000000000000004">
      <c r="E214" s="55"/>
      <c r="G214" s="55"/>
      <c r="I214" s="56"/>
      <c r="K214" s="57"/>
      <c r="M214" s="56"/>
    </row>
    <row r="215" spans="5:13" customFormat="1" x14ac:dyDescent="0.55000000000000004">
      <c r="E215" s="55"/>
      <c r="G215" s="55"/>
      <c r="I215" s="56"/>
      <c r="K215" s="57"/>
      <c r="M215" s="56"/>
    </row>
    <row r="216" spans="5:13" customFormat="1" x14ac:dyDescent="0.55000000000000004">
      <c r="E216" s="55"/>
      <c r="G216" s="55"/>
      <c r="I216" s="56"/>
      <c r="K216" s="57"/>
      <c r="M216" s="56"/>
    </row>
    <row r="217" spans="5:13" customFormat="1" x14ac:dyDescent="0.55000000000000004">
      <c r="E217" s="55"/>
      <c r="G217" s="55"/>
      <c r="I217" s="56"/>
      <c r="K217" s="57"/>
      <c r="M217" s="56"/>
    </row>
    <row r="218" spans="5:13" customFormat="1" x14ac:dyDescent="0.55000000000000004">
      <c r="E218" s="55"/>
      <c r="G218" s="55"/>
      <c r="I218" s="56"/>
      <c r="K218" s="57"/>
      <c r="M218" s="56"/>
    </row>
    <row r="219" spans="5:13" customFormat="1" x14ac:dyDescent="0.55000000000000004">
      <c r="E219" s="55"/>
      <c r="G219" s="55"/>
      <c r="I219" s="56"/>
      <c r="K219" s="57"/>
      <c r="M219" s="56"/>
    </row>
    <row r="220" spans="5:13" customFormat="1" x14ac:dyDescent="0.55000000000000004">
      <c r="E220" s="55"/>
      <c r="G220" s="55"/>
      <c r="I220" s="56"/>
      <c r="K220" s="57"/>
      <c r="M220" s="56"/>
    </row>
    <row r="221" spans="5:13" customFormat="1" x14ac:dyDescent="0.55000000000000004">
      <c r="E221" s="55"/>
      <c r="G221" s="55"/>
      <c r="I221" s="56"/>
      <c r="K221" s="57"/>
      <c r="M221" s="56"/>
    </row>
    <row r="222" spans="5:13" customFormat="1" x14ac:dyDescent="0.55000000000000004">
      <c r="E222" s="55"/>
      <c r="G222" s="55"/>
      <c r="I222" s="56"/>
      <c r="K222" s="57"/>
      <c r="M222" s="56"/>
    </row>
    <row r="223" spans="5:13" customFormat="1" x14ac:dyDescent="0.55000000000000004">
      <c r="E223" s="55"/>
      <c r="G223" s="55"/>
      <c r="I223" s="56"/>
      <c r="K223" s="57"/>
      <c r="M223" s="56"/>
    </row>
    <row r="224" spans="5:13" customFormat="1" x14ac:dyDescent="0.55000000000000004">
      <c r="E224" s="55"/>
      <c r="G224" s="55"/>
      <c r="I224" s="56"/>
      <c r="K224" s="57"/>
      <c r="M224" s="56"/>
    </row>
    <row r="225" spans="5:13" customFormat="1" x14ac:dyDescent="0.55000000000000004">
      <c r="E225" s="55"/>
      <c r="G225" s="55"/>
      <c r="I225" s="56"/>
      <c r="K225" s="57"/>
      <c r="M225" s="56"/>
    </row>
    <row r="226" spans="5:13" customFormat="1" x14ac:dyDescent="0.55000000000000004">
      <c r="E226" s="55"/>
      <c r="G226" s="55"/>
      <c r="I226" s="56"/>
      <c r="K226" s="57"/>
      <c r="M226" s="56"/>
    </row>
    <row r="227" spans="5:13" customFormat="1" x14ac:dyDescent="0.55000000000000004">
      <c r="E227" s="55"/>
      <c r="G227" s="55"/>
      <c r="I227" s="56"/>
      <c r="K227" s="57"/>
      <c r="M227" s="56"/>
    </row>
    <row r="228" spans="5:13" customFormat="1" x14ac:dyDescent="0.55000000000000004">
      <c r="E228" s="55"/>
      <c r="G228" s="55"/>
      <c r="I228" s="56"/>
      <c r="K228" s="57"/>
      <c r="M228" s="56"/>
    </row>
    <row r="229" spans="5:13" customFormat="1" x14ac:dyDescent="0.55000000000000004">
      <c r="E229" s="55"/>
      <c r="G229" s="55"/>
      <c r="I229" s="56"/>
      <c r="K229" s="57"/>
      <c r="M229" s="56"/>
    </row>
    <row r="230" spans="5:13" customFormat="1" x14ac:dyDescent="0.55000000000000004">
      <c r="E230" s="55"/>
      <c r="G230" s="55"/>
      <c r="I230" s="56"/>
      <c r="K230" s="57"/>
      <c r="M230" s="56"/>
    </row>
    <row r="231" spans="5:13" customFormat="1" x14ac:dyDescent="0.55000000000000004">
      <c r="E231" s="55"/>
      <c r="G231" s="55"/>
      <c r="I231" s="56"/>
      <c r="K231" s="57"/>
      <c r="M231" s="56"/>
    </row>
    <row r="232" spans="5:13" customFormat="1" x14ac:dyDescent="0.55000000000000004">
      <c r="E232" s="55"/>
      <c r="G232" s="55"/>
      <c r="I232" s="56"/>
      <c r="K232" s="57"/>
      <c r="M232" s="56"/>
    </row>
    <row r="233" spans="5:13" customFormat="1" x14ac:dyDescent="0.55000000000000004">
      <c r="E233" s="55"/>
      <c r="G233" s="55"/>
      <c r="I233" s="56"/>
      <c r="K233" s="57"/>
      <c r="M233" s="56"/>
    </row>
    <row r="234" spans="5:13" customFormat="1" x14ac:dyDescent="0.55000000000000004">
      <c r="E234" s="55"/>
      <c r="G234" s="55"/>
      <c r="I234" s="56"/>
      <c r="K234" s="57"/>
      <c r="M234" s="56"/>
    </row>
    <row r="235" spans="5:13" customFormat="1" x14ac:dyDescent="0.55000000000000004">
      <c r="E235" s="55"/>
      <c r="G235" s="55"/>
      <c r="I235" s="56"/>
      <c r="K235" s="57"/>
      <c r="M235" s="56"/>
    </row>
    <row r="236" spans="5:13" customFormat="1" x14ac:dyDescent="0.55000000000000004">
      <c r="E236" s="55"/>
      <c r="G236" s="55"/>
      <c r="I236" s="56"/>
      <c r="K236" s="57"/>
      <c r="M236" s="56"/>
    </row>
    <row r="237" spans="5:13" customFormat="1" x14ac:dyDescent="0.55000000000000004">
      <c r="E237" s="55"/>
      <c r="G237" s="55"/>
      <c r="I237" s="56"/>
      <c r="K237" s="57"/>
      <c r="M237" s="56"/>
    </row>
    <row r="238" spans="5:13" customFormat="1" x14ac:dyDescent="0.55000000000000004">
      <c r="E238" s="55"/>
      <c r="G238" s="55"/>
      <c r="I238" s="56"/>
      <c r="K238" s="57"/>
      <c r="M238" s="56"/>
    </row>
    <row r="239" spans="5:13" customFormat="1" x14ac:dyDescent="0.55000000000000004">
      <c r="E239" s="55"/>
      <c r="G239" s="55"/>
      <c r="I239" s="56"/>
      <c r="K239" s="57"/>
      <c r="M239" s="56"/>
    </row>
    <row r="240" spans="5:13" customFormat="1" x14ac:dyDescent="0.55000000000000004">
      <c r="E240" s="55"/>
      <c r="G240" s="55"/>
      <c r="I240" s="56"/>
      <c r="K240" s="57"/>
      <c r="M240" s="56"/>
    </row>
    <row r="241" spans="5:13" customFormat="1" x14ac:dyDescent="0.55000000000000004">
      <c r="E241" s="55"/>
      <c r="G241" s="55"/>
      <c r="I241" s="56"/>
      <c r="K241" s="57"/>
      <c r="M241" s="56"/>
    </row>
    <row r="242" spans="5:13" customFormat="1" x14ac:dyDescent="0.55000000000000004">
      <c r="E242" s="55"/>
      <c r="G242" s="55"/>
      <c r="I242" s="56"/>
      <c r="K242" s="57"/>
      <c r="M242" s="56"/>
    </row>
    <row r="243" spans="5:13" customFormat="1" x14ac:dyDescent="0.55000000000000004">
      <c r="E243" s="55"/>
      <c r="G243" s="55"/>
      <c r="I243" s="56"/>
      <c r="K243" s="57"/>
      <c r="M243" s="56"/>
    </row>
    <row r="244" spans="5:13" customFormat="1" x14ac:dyDescent="0.55000000000000004">
      <c r="E244" s="55"/>
      <c r="G244" s="55"/>
      <c r="I244" s="56"/>
      <c r="K244" s="57"/>
      <c r="M244" s="56"/>
    </row>
    <row r="245" spans="5:13" customFormat="1" x14ac:dyDescent="0.55000000000000004">
      <c r="E245" s="55"/>
      <c r="G245" s="55"/>
      <c r="I245" s="56"/>
      <c r="K245" s="57"/>
      <c r="M245" s="56"/>
    </row>
    <row r="246" spans="5:13" customFormat="1" x14ac:dyDescent="0.55000000000000004">
      <c r="E246" s="55"/>
      <c r="G246" s="55"/>
      <c r="I246" s="56"/>
      <c r="K246" s="57"/>
      <c r="M246" s="56"/>
    </row>
    <row r="247" spans="5:13" customFormat="1" x14ac:dyDescent="0.55000000000000004">
      <c r="E247" s="55"/>
      <c r="G247" s="55"/>
      <c r="I247" s="56"/>
      <c r="K247" s="57"/>
      <c r="M247" s="56"/>
    </row>
    <row r="248" spans="5:13" customFormat="1" x14ac:dyDescent="0.55000000000000004">
      <c r="E248" s="55"/>
      <c r="G248" s="55"/>
      <c r="I248" s="56"/>
      <c r="K248" s="57"/>
      <c r="M248" s="56"/>
    </row>
    <row r="249" spans="5:13" customFormat="1" x14ac:dyDescent="0.55000000000000004">
      <c r="E249" s="55"/>
      <c r="G249" s="55"/>
      <c r="I249" s="56"/>
      <c r="K249" s="57"/>
      <c r="M249" s="56"/>
    </row>
    <row r="250" spans="5:13" customFormat="1" x14ac:dyDescent="0.55000000000000004">
      <c r="E250" s="55"/>
      <c r="G250" s="55"/>
      <c r="I250" s="56"/>
      <c r="K250" s="57"/>
      <c r="M250" s="56"/>
    </row>
    <row r="251" spans="5:13" customFormat="1" x14ac:dyDescent="0.55000000000000004">
      <c r="E251" s="55"/>
      <c r="G251" s="55"/>
      <c r="I251" s="56"/>
      <c r="K251" s="57"/>
      <c r="M251" s="56"/>
    </row>
    <row r="252" spans="5:13" customFormat="1" x14ac:dyDescent="0.55000000000000004">
      <c r="E252" s="55"/>
      <c r="G252" s="55"/>
      <c r="I252" s="56"/>
      <c r="K252" s="57"/>
      <c r="M252" s="56"/>
    </row>
    <row r="253" spans="5:13" customFormat="1" x14ac:dyDescent="0.55000000000000004">
      <c r="E253" s="55"/>
      <c r="G253" s="55"/>
      <c r="I253" s="56"/>
      <c r="K253" s="57"/>
      <c r="M253" s="56"/>
    </row>
    <row r="254" spans="5:13" customFormat="1" x14ac:dyDescent="0.55000000000000004">
      <c r="E254" s="55"/>
      <c r="G254" s="55"/>
      <c r="I254" s="56"/>
      <c r="K254" s="57"/>
      <c r="M254" s="56"/>
    </row>
    <row r="255" spans="5:13" customFormat="1" x14ac:dyDescent="0.55000000000000004">
      <c r="E255" s="55"/>
      <c r="G255" s="55"/>
      <c r="I255" s="56"/>
      <c r="K255" s="57"/>
      <c r="M255" s="56"/>
    </row>
    <row r="256" spans="5:13" customFormat="1" x14ac:dyDescent="0.55000000000000004">
      <c r="E256" s="55"/>
      <c r="G256" s="55"/>
      <c r="I256" s="56"/>
      <c r="K256" s="57"/>
      <c r="M256" s="56"/>
    </row>
    <row r="257" spans="5:13" customFormat="1" x14ac:dyDescent="0.55000000000000004">
      <c r="E257" s="55"/>
      <c r="G257" s="55"/>
      <c r="I257" s="56"/>
      <c r="K257" s="57"/>
      <c r="M257" s="56"/>
    </row>
    <row r="258" spans="5:13" customFormat="1" x14ac:dyDescent="0.55000000000000004">
      <c r="E258" s="55"/>
      <c r="G258" s="55"/>
      <c r="I258" s="56"/>
      <c r="K258" s="57"/>
      <c r="M258" s="56"/>
    </row>
    <row r="259" spans="5:13" customFormat="1" x14ac:dyDescent="0.55000000000000004">
      <c r="E259" s="55"/>
      <c r="G259" s="55"/>
      <c r="I259" s="56"/>
      <c r="K259" s="57"/>
      <c r="M259" s="56"/>
    </row>
    <row r="260" spans="5:13" customFormat="1" x14ac:dyDescent="0.55000000000000004">
      <c r="E260" s="55"/>
      <c r="G260" s="55"/>
      <c r="I260" s="56"/>
      <c r="K260" s="57"/>
      <c r="M260" s="56"/>
    </row>
    <row r="261" spans="5:13" customFormat="1" x14ac:dyDescent="0.55000000000000004">
      <c r="E261" s="55"/>
      <c r="G261" s="55"/>
      <c r="I261" s="56"/>
      <c r="K261" s="57"/>
      <c r="M261" s="56"/>
    </row>
    <row r="262" spans="5:13" customFormat="1" x14ac:dyDescent="0.55000000000000004">
      <c r="E262" s="55"/>
      <c r="G262" s="55"/>
      <c r="I262" s="56"/>
      <c r="K262" s="57"/>
      <c r="M262" s="56"/>
    </row>
    <row r="263" spans="5:13" customFormat="1" x14ac:dyDescent="0.55000000000000004">
      <c r="E263" s="55"/>
      <c r="G263" s="55"/>
      <c r="I263" s="56"/>
      <c r="K263" s="57"/>
      <c r="M263" s="56"/>
    </row>
    <row r="264" spans="5:13" customFormat="1" x14ac:dyDescent="0.55000000000000004">
      <c r="E264" s="55"/>
      <c r="G264" s="55"/>
      <c r="I264" s="56"/>
      <c r="K264" s="57"/>
      <c r="M264" s="56"/>
    </row>
    <row r="265" spans="5:13" customFormat="1" x14ac:dyDescent="0.55000000000000004">
      <c r="E265" s="55"/>
      <c r="G265" s="55"/>
      <c r="I265" s="56"/>
      <c r="K265" s="57"/>
      <c r="M265" s="56"/>
    </row>
    <row r="266" spans="5:13" customFormat="1" x14ac:dyDescent="0.55000000000000004">
      <c r="E266" s="55"/>
      <c r="G266" s="55"/>
      <c r="I266" s="56"/>
      <c r="K266" s="57"/>
      <c r="M266" s="56"/>
    </row>
    <row r="267" spans="5:13" customFormat="1" x14ac:dyDescent="0.55000000000000004">
      <c r="E267" s="55"/>
      <c r="G267" s="55"/>
      <c r="I267" s="56"/>
      <c r="K267" s="57"/>
      <c r="M267" s="56"/>
    </row>
    <row r="268" spans="5:13" customFormat="1" x14ac:dyDescent="0.55000000000000004">
      <c r="E268" s="55"/>
      <c r="G268" s="55"/>
      <c r="I268" s="56"/>
      <c r="K268" s="57"/>
      <c r="M268" s="56"/>
    </row>
    <row r="269" spans="5:13" customFormat="1" x14ac:dyDescent="0.55000000000000004">
      <c r="E269" s="55"/>
      <c r="G269" s="55"/>
      <c r="I269" s="56"/>
      <c r="K269" s="57"/>
      <c r="M269" s="56"/>
    </row>
    <row r="270" spans="5:13" customFormat="1" x14ac:dyDescent="0.55000000000000004">
      <c r="E270" s="55"/>
      <c r="G270" s="55"/>
      <c r="I270" s="56"/>
      <c r="K270" s="57"/>
      <c r="M270" s="56"/>
    </row>
    <row r="271" spans="5:13" customFormat="1" x14ac:dyDescent="0.55000000000000004">
      <c r="E271" s="55"/>
      <c r="G271" s="55"/>
      <c r="I271" s="56"/>
      <c r="K271" s="57"/>
      <c r="M271" s="56"/>
    </row>
    <row r="272" spans="5:13" customFormat="1" x14ac:dyDescent="0.55000000000000004">
      <c r="E272" s="55"/>
      <c r="G272" s="55"/>
      <c r="I272" s="56"/>
      <c r="K272" s="57"/>
      <c r="M272" s="56"/>
    </row>
    <row r="273" spans="5:13" customFormat="1" x14ac:dyDescent="0.55000000000000004">
      <c r="E273" s="55"/>
      <c r="G273" s="55"/>
      <c r="I273" s="56"/>
      <c r="K273" s="57"/>
      <c r="M273" s="56"/>
    </row>
    <row r="274" spans="5:13" customFormat="1" x14ac:dyDescent="0.55000000000000004">
      <c r="E274" s="55"/>
      <c r="G274" s="55"/>
      <c r="I274" s="56"/>
      <c r="K274" s="57"/>
      <c r="M274" s="56"/>
    </row>
    <row r="275" spans="5:13" customFormat="1" x14ac:dyDescent="0.55000000000000004">
      <c r="E275" s="55"/>
      <c r="G275" s="55"/>
      <c r="I275" s="56"/>
      <c r="K275" s="57"/>
      <c r="M275" s="56"/>
    </row>
    <row r="276" spans="5:13" customFormat="1" x14ac:dyDescent="0.55000000000000004">
      <c r="E276" s="55"/>
      <c r="G276" s="55"/>
      <c r="I276" s="56"/>
      <c r="K276" s="57"/>
      <c r="M276" s="56"/>
    </row>
    <row r="277" spans="5:13" customFormat="1" x14ac:dyDescent="0.55000000000000004">
      <c r="E277" s="55"/>
      <c r="G277" s="55"/>
      <c r="I277" s="56"/>
      <c r="K277" s="57"/>
      <c r="M277" s="56"/>
    </row>
    <row r="278" spans="5:13" customFormat="1" x14ac:dyDescent="0.55000000000000004">
      <c r="E278" s="55"/>
      <c r="G278" s="55"/>
      <c r="I278" s="56"/>
      <c r="K278" s="57"/>
      <c r="M278" s="56"/>
    </row>
    <row r="279" spans="5:13" customFormat="1" x14ac:dyDescent="0.55000000000000004">
      <c r="E279" s="55"/>
      <c r="G279" s="55"/>
      <c r="I279" s="56"/>
      <c r="K279" s="57"/>
      <c r="M279" s="56"/>
    </row>
    <row r="280" spans="5:13" customFormat="1" x14ac:dyDescent="0.55000000000000004">
      <c r="E280" s="55"/>
      <c r="G280" s="55"/>
      <c r="I280" s="56"/>
      <c r="K280" s="57"/>
      <c r="M280" s="56"/>
    </row>
    <row r="281" spans="5:13" customFormat="1" x14ac:dyDescent="0.55000000000000004">
      <c r="E281" s="55"/>
      <c r="G281" s="55"/>
      <c r="I281" s="56"/>
      <c r="K281" s="57"/>
      <c r="M281" s="56"/>
    </row>
    <row r="282" spans="5:13" customFormat="1" x14ac:dyDescent="0.55000000000000004">
      <c r="E282" s="55"/>
      <c r="G282" s="55"/>
      <c r="I282" s="56"/>
      <c r="K282" s="57"/>
      <c r="M282" s="56"/>
    </row>
    <row r="283" spans="5:13" customFormat="1" x14ac:dyDescent="0.55000000000000004">
      <c r="E283" s="55"/>
      <c r="G283" s="55"/>
      <c r="I283" s="56"/>
      <c r="K283" s="57"/>
      <c r="M283" s="56"/>
    </row>
    <row r="284" spans="5:13" customFormat="1" x14ac:dyDescent="0.55000000000000004">
      <c r="E284" s="55"/>
      <c r="G284" s="55"/>
      <c r="I284" s="56"/>
      <c r="K284" s="57"/>
      <c r="M284" s="56"/>
    </row>
    <row r="285" spans="5:13" customFormat="1" x14ac:dyDescent="0.55000000000000004">
      <c r="E285" s="55"/>
      <c r="G285" s="55"/>
      <c r="I285" s="56"/>
      <c r="K285" s="57"/>
      <c r="M285" s="56"/>
    </row>
    <row r="286" spans="5:13" customFormat="1" x14ac:dyDescent="0.55000000000000004">
      <c r="E286" s="55"/>
      <c r="G286" s="55"/>
      <c r="I286" s="56"/>
      <c r="K286" s="57"/>
      <c r="M286" s="56"/>
    </row>
    <row r="287" spans="5:13" customFormat="1" x14ac:dyDescent="0.55000000000000004">
      <c r="E287" s="55"/>
      <c r="G287" s="55"/>
      <c r="I287" s="56"/>
      <c r="K287" s="57"/>
      <c r="M287" s="56"/>
    </row>
    <row r="288" spans="5:13" customFormat="1" x14ac:dyDescent="0.55000000000000004">
      <c r="E288" s="55"/>
      <c r="G288" s="55"/>
      <c r="I288" s="56"/>
      <c r="K288" s="57"/>
      <c r="M288" s="56"/>
    </row>
    <row r="289" spans="5:13" customFormat="1" x14ac:dyDescent="0.55000000000000004">
      <c r="E289" s="55"/>
      <c r="G289" s="55"/>
      <c r="I289" s="56"/>
      <c r="K289" s="57"/>
      <c r="M289" s="56"/>
    </row>
    <row r="290" spans="5:13" customFormat="1" x14ac:dyDescent="0.55000000000000004">
      <c r="E290" s="55"/>
      <c r="G290" s="55"/>
      <c r="I290" s="56"/>
      <c r="K290" s="57"/>
      <c r="M290" s="56"/>
    </row>
    <row r="291" spans="5:13" customFormat="1" x14ac:dyDescent="0.55000000000000004">
      <c r="E291" s="55"/>
      <c r="G291" s="55"/>
      <c r="I291" s="56"/>
      <c r="K291" s="57"/>
      <c r="M291" s="56"/>
    </row>
    <row r="292" spans="5:13" customFormat="1" x14ac:dyDescent="0.55000000000000004">
      <c r="E292" s="55"/>
      <c r="G292" s="55"/>
      <c r="I292" s="56"/>
      <c r="K292" s="57"/>
      <c r="M292" s="56"/>
    </row>
    <row r="293" spans="5:13" customFormat="1" x14ac:dyDescent="0.55000000000000004">
      <c r="E293" s="55"/>
      <c r="G293" s="55"/>
      <c r="I293" s="56"/>
      <c r="K293" s="57"/>
      <c r="M293" s="56"/>
    </row>
    <row r="294" spans="5:13" customFormat="1" x14ac:dyDescent="0.55000000000000004">
      <c r="E294" s="55"/>
      <c r="G294" s="55"/>
      <c r="I294" s="56"/>
      <c r="K294" s="57"/>
      <c r="M294" s="56"/>
    </row>
    <row r="295" spans="5:13" customFormat="1" x14ac:dyDescent="0.55000000000000004">
      <c r="E295" s="55"/>
      <c r="G295" s="55"/>
      <c r="I295" s="56"/>
      <c r="K295" s="57"/>
      <c r="M295" s="56"/>
    </row>
    <row r="296" spans="5:13" customFormat="1" x14ac:dyDescent="0.55000000000000004">
      <c r="E296" s="55"/>
      <c r="G296" s="55"/>
      <c r="I296" s="56"/>
      <c r="K296" s="57"/>
      <c r="M296" s="56"/>
    </row>
    <row r="297" spans="5:13" customFormat="1" x14ac:dyDescent="0.55000000000000004">
      <c r="E297" s="55"/>
      <c r="G297" s="55"/>
      <c r="I297" s="56"/>
      <c r="K297" s="57"/>
      <c r="M297" s="56"/>
    </row>
    <row r="298" spans="5:13" customFormat="1" x14ac:dyDescent="0.55000000000000004">
      <c r="E298" s="55"/>
      <c r="G298" s="55"/>
      <c r="I298" s="56"/>
      <c r="K298" s="57"/>
      <c r="M298" s="56"/>
    </row>
    <row r="299" spans="5:13" customFormat="1" x14ac:dyDescent="0.55000000000000004">
      <c r="E299" s="55"/>
      <c r="G299" s="55"/>
      <c r="I299" s="56"/>
      <c r="K299" s="57"/>
      <c r="M299" s="56"/>
    </row>
    <row r="300" spans="5:13" customFormat="1" x14ac:dyDescent="0.55000000000000004">
      <c r="E300" s="55"/>
      <c r="G300" s="55"/>
      <c r="I300" s="56"/>
      <c r="K300" s="57"/>
      <c r="M300" s="56"/>
    </row>
    <row r="301" spans="5:13" customFormat="1" x14ac:dyDescent="0.55000000000000004">
      <c r="E301" s="55"/>
      <c r="G301" s="55"/>
      <c r="I301" s="56"/>
      <c r="K301" s="57"/>
      <c r="M301" s="56"/>
    </row>
    <row r="302" spans="5:13" customFormat="1" x14ac:dyDescent="0.55000000000000004">
      <c r="E302" s="55"/>
      <c r="G302" s="55"/>
      <c r="I302" s="56"/>
      <c r="K302" s="57"/>
      <c r="M302" s="56"/>
    </row>
    <row r="303" spans="5:13" customFormat="1" x14ac:dyDescent="0.55000000000000004">
      <c r="E303" s="55"/>
      <c r="G303" s="55"/>
      <c r="I303" s="56"/>
      <c r="K303" s="57"/>
      <c r="M303" s="56"/>
    </row>
    <row r="304" spans="5:13" customFormat="1" x14ac:dyDescent="0.55000000000000004">
      <c r="E304" s="55"/>
      <c r="G304" s="55"/>
      <c r="I304" s="56"/>
      <c r="K304" s="57"/>
      <c r="M304" s="56"/>
    </row>
    <row r="305" spans="5:13" customFormat="1" x14ac:dyDescent="0.55000000000000004">
      <c r="E305" s="55"/>
      <c r="G305" s="55"/>
      <c r="I305" s="56"/>
      <c r="K305" s="57"/>
      <c r="M305" s="56"/>
    </row>
    <row r="306" spans="5:13" customFormat="1" x14ac:dyDescent="0.55000000000000004">
      <c r="E306" s="55"/>
      <c r="G306" s="55"/>
      <c r="I306" s="56"/>
      <c r="K306" s="57"/>
      <c r="M306" s="56"/>
    </row>
    <row r="307" spans="5:13" customFormat="1" x14ac:dyDescent="0.55000000000000004">
      <c r="E307" s="55"/>
      <c r="G307" s="55"/>
      <c r="I307" s="56"/>
      <c r="K307" s="57"/>
      <c r="M307" s="56"/>
    </row>
    <row r="308" spans="5:13" customFormat="1" x14ac:dyDescent="0.55000000000000004">
      <c r="E308" s="55"/>
      <c r="G308" s="55"/>
      <c r="I308" s="56"/>
      <c r="K308" s="57"/>
      <c r="M308" s="56"/>
    </row>
    <row r="309" spans="5:13" customFormat="1" x14ac:dyDescent="0.55000000000000004">
      <c r="E309" s="55"/>
      <c r="G309" s="55"/>
      <c r="I309" s="56"/>
      <c r="K309" s="57"/>
      <c r="M309" s="56"/>
    </row>
    <row r="310" spans="5:13" customFormat="1" x14ac:dyDescent="0.55000000000000004">
      <c r="E310" s="55"/>
      <c r="G310" s="55"/>
      <c r="I310" s="56"/>
      <c r="K310" s="57"/>
      <c r="M310" s="56"/>
    </row>
    <row r="311" spans="5:13" customFormat="1" x14ac:dyDescent="0.55000000000000004">
      <c r="E311" s="55"/>
      <c r="G311" s="55"/>
      <c r="I311" s="56"/>
      <c r="K311" s="57"/>
      <c r="M311" s="56"/>
    </row>
    <row r="312" spans="5:13" customFormat="1" x14ac:dyDescent="0.55000000000000004">
      <c r="E312" s="55"/>
      <c r="G312" s="55"/>
      <c r="I312" s="56"/>
      <c r="K312" s="57"/>
      <c r="M312" s="56"/>
    </row>
    <row r="313" spans="5:13" customFormat="1" x14ac:dyDescent="0.55000000000000004">
      <c r="E313" s="55"/>
      <c r="G313" s="55"/>
      <c r="I313" s="56"/>
      <c r="K313" s="57"/>
      <c r="M313" s="56"/>
    </row>
    <row r="314" spans="5:13" customFormat="1" x14ac:dyDescent="0.55000000000000004">
      <c r="E314" s="55"/>
      <c r="G314" s="55"/>
      <c r="I314" s="56"/>
      <c r="K314" s="57"/>
      <c r="M314" s="56"/>
    </row>
    <row r="315" spans="5:13" customFormat="1" x14ac:dyDescent="0.55000000000000004">
      <c r="E315" s="55"/>
      <c r="G315" s="55"/>
      <c r="I315" s="56"/>
      <c r="K315" s="57"/>
      <c r="M315" s="56"/>
    </row>
    <row r="316" spans="5:13" customFormat="1" x14ac:dyDescent="0.55000000000000004">
      <c r="E316" s="55"/>
      <c r="G316" s="55"/>
      <c r="I316" s="56"/>
      <c r="K316" s="57"/>
      <c r="M316" s="56"/>
    </row>
    <row r="317" spans="5:13" customFormat="1" x14ac:dyDescent="0.55000000000000004">
      <c r="E317" s="55"/>
      <c r="G317" s="55"/>
      <c r="I317" s="56"/>
      <c r="K317" s="57"/>
      <c r="M317" s="56"/>
    </row>
    <row r="318" spans="5:13" customFormat="1" x14ac:dyDescent="0.55000000000000004">
      <c r="E318" s="55"/>
      <c r="G318" s="55"/>
      <c r="I318" s="56"/>
      <c r="K318" s="57"/>
      <c r="M318" s="56"/>
    </row>
    <row r="319" spans="5:13" customFormat="1" x14ac:dyDescent="0.55000000000000004">
      <c r="E319" s="55"/>
      <c r="G319" s="55"/>
      <c r="I319" s="56"/>
      <c r="K319" s="57"/>
      <c r="M319" s="56"/>
    </row>
    <row r="320" spans="5:13" customFormat="1" x14ac:dyDescent="0.55000000000000004">
      <c r="E320" s="55"/>
      <c r="G320" s="55"/>
      <c r="I320" s="56"/>
      <c r="K320" s="57"/>
      <c r="M320" s="56"/>
    </row>
    <row r="321" spans="5:13" customFormat="1" x14ac:dyDescent="0.55000000000000004">
      <c r="E321" s="55"/>
      <c r="G321" s="55"/>
      <c r="I321" s="56"/>
      <c r="K321" s="57"/>
      <c r="M321" s="56"/>
    </row>
    <row r="322" spans="5:13" customFormat="1" x14ac:dyDescent="0.55000000000000004">
      <c r="E322" s="55"/>
      <c r="G322" s="55"/>
      <c r="I322" s="56"/>
      <c r="K322" s="57"/>
      <c r="M322" s="56"/>
    </row>
    <row r="323" spans="5:13" customFormat="1" x14ac:dyDescent="0.55000000000000004">
      <c r="E323" s="55"/>
      <c r="G323" s="55"/>
      <c r="I323" s="56"/>
      <c r="K323" s="57"/>
      <c r="M323" s="56"/>
    </row>
    <row r="324" spans="5:13" customFormat="1" x14ac:dyDescent="0.55000000000000004">
      <c r="E324" s="55"/>
      <c r="G324" s="55"/>
      <c r="I324" s="56"/>
      <c r="K324" s="57"/>
      <c r="M324" s="56"/>
    </row>
    <row r="325" spans="5:13" customFormat="1" x14ac:dyDescent="0.55000000000000004">
      <c r="E325" s="55"/>
      <c r="G325" s="55"/>
      <c r="I325" s="56"/>
      <c r="K325" s="57"/>
      <c r="M325" s="56"/>
    </row>
    <row r="326" spans="5:13" customFormat="1" x14ac:dyDescent="0.55000000000000004">
      <c r="E326" s="55"/>
      <c r="G326" s="55"/>
      <c r="I326" s="56"/>
      <c r="K326" s="57"/>
      <c r="M326" s="56"/>
    </row>
    <row r="327" spans="5:13" customFormat="1" x14ac:dyDescent="0.55000000000000004">
      <c r="E327" s="55"/>
      <c r="G327" s="55"/>
      <c r="I327" s="56"/>
      <c r="K327" s="57"/>
      <c r="M327" s="56"/>
    </row>
    <row r="328" spans="5:13" customFormat="1" x14ac:dyDescent="0.55000000000000004">
      <c r="E328" s="55"/>
      <c r="G328" s="55"/>
      <c r="I328" s="56"/>
      <c r="K328" s="57"/>
      <c r="M328" s="56"/>
    </row>
    <row r="329" spans="5:13" customFormat="1" x14ac:dyDescent="0.55000000000000004">
      <c r="E329" s="55"/>
      <c r="G329" s="55"/>
      <c r="I329" s="56"/>
      <c r="K329" s="57"/>
      <c r="M329" s="56"/>
    </row>
    <row r="330" spans="5:13" customFormat="1" x14ac:dyDescent="0.55000000000000004">
      <c r="E330" s="55"/>
      <c r="G330" s="55"/>
      <c r="I330" s="56"/>
      <c r="K330" s="57"/>
      <c r="M330" s="56"/>
    </row>
    <row r="331" spans="5:13" customFormat="1" x14ac:dyDescent="0.55000000000000004">
      <c r="E331" s="55"/>
      <c r="G331" s="55"/>
      <c r="I331" s="56"/>
      <c r="K331" s="57"/>
      <c r="M331" s="56"/>
    </row>
    <row r="332" spans="5:13" customFormat="1" x14ac:dyDescent="0.55000000000000004">
      <c r="E332" s="55"/>
      <c r="G332" s="55"/>
      <c r="I332" s="56"/>
      <c r="K332" s="57"/>
      <c r="M332" s="56"/>
    </row>
    <row r="333" spans="5:13" customFormat="1" x14ac:dyDescent="0.55000000000000004">
      <c r="E333" s="55"/>
      <c r="G333" s="55"/>
      <c r="I333" s="56"/>
      <c r="K333" s="57"/>
      <c r="M333" s="56"/>
    </row>
    <row r="334" spans="5:13" customFormat="1" x14ac:dyDescent="0.55000000000000004">
      <c r="E334" s="55"/>
      <c r="G334" s="55"/>
      <c r="I334" s="56"/>
      <c r="K334" s="57"/>
      <c r="M334" s="56"/>
    </row>
    <row r="335" spans="5:13" customFormat="1" x14ac:dyDescent="0.55000000000000004">
      <c r="E335" s="55"/>
      <c r="G335" s="55"/>
      <c r="I335" s="56"/>
      <c r="K335" s="57"/>
      <c r="M335" s="56"/>
    </row>
    <row r="336" spans="5:13" customFormat="1" x14ac:dyDescent="0.55000000000000004">
      <c r="E336" s="55"/>
      <c r="G336" s="55"/>
      <c r="I336" s="56"/>
      <c r="K336" s="57"/>
      <c r="M336" s="56"/>
    </row>
    <row r="337" spans="5:13" customFormat="1" x14ac:dyDescent="0.55000000000000004">
      <c r="E337" s="55"/>
      <c r="G337" s="55"/>
      <c r="I337" s="56"/>
      <c r="K337" s="57"/>
      <c r="M337" s="56"/>
    </row>
    <row r="338" spans="5:13" customFormat="1" x14ac:dyDescent="0.55000000000000004">
      <c r="E338" s="55"/>
      <c r="G338" s="55"/>
      <c r="I338" s="56"/>
      <c r="K338" s="57"/>
      <c r="M338" s="56"/>
    </row>
    <row r="339" spans="5:13" customFormat="1" x14ac:dyDescent="0.55000000000000004">
      <c r="E339" s="55"/>
      <c r="G339" s="55"/>
      <c r="I339" s="56"/>
      <c r="K339" s="57"/>
      <c r="M339" s="56"/>
    </row>
    <row r="340" spans="5:13" customFormat="1" x14ac:dyDescent="0.55000000000000004">
      <c r="E340" s="55"/>
      <c r="G340" s="55"/>
      <c r="I340" s="56"/>
      <c r="K340" s="57"/>
      <c r="M340" s="56"/>
    </row>
    <row r="341" spans="5:13" customFormat="1" x14ac:dyDescent="0.55000000000000004">
      <c r="E341" s="55"/>
      <c r="G341" s="55"/>
      <c r="I341" s="56"/>
      <c r="K341" s="57"/>
      <c r="M341" s="56"/>
    </row>
    <row r="342" spans="5:13" customFormat="1" x14ac:dyDescent="0.55000000000000004">
      <c r="E342" s="55"/>
      <c r="G342" s="55"/>
      <c r="I342" s="56"/>
      <c r="K342" s="57"/>
      <c r="M342" s="56"/>
    </row>
    <row r="343" spans="5:13" customFormat="1" x14ac:dyDescent="0.55000000000000004">
      <c r="E343" s="55"/>
      <c r="G343" s="55"/>
      <c r="I343" s="56"/>
      <c r="K343" s="57"/>
      <c r="M343" s="56"/>
    </row>
    <row r="344" spans="5:13" customFormat="1" x14ac:dyDescent="0.55000000000000004">
      <c r="E344" s="55"/>
      <c r="G344" s="55"/>
      <c r="I344" s="56"/>
      <c r="K344" s="57"/>
      <c r="M344" s="56"/>
    </row>
    <row r="345" spans="5:13" customFormat="1" x14ac:dyDescent="0.55000000000000004">
      <c r="E345" s="55"/>
      <c r="G345" s="55"/>
      <c r="I345" s="56"/>
      <c r="K345" s="57"/>
      <c r="M345" s="56"/>
    </row>
    <row r="346" spans="5:13" customFormat="1" x14ac:dyDescent="0.55000000000000004">
      <c r="E346" s="55"/>
      <c r="G346" s="55"/>
      <c r="I346" s="56"/>
      <c r="K346" s="57"/>
      <c r="M346" s="56"/>
    </row>
    <row r="347" spans="5:13" customFormat="1" x14ac:dyDescent="0.55000000000000004">
      <c r="E347" s="55"/>
      <c r="G347" s="55"/>
      <c r="I347" s="56"/>
      <c r="K347" s="57"/>
      <c r="M347" s="56"/>
    </row>
    <row r="348" spans="5:13" customFormat="1" x14ac:dyDescent="0.55000000000000004">
      <c r="E348" s="55"/>
      <c r="G348" s="55"/>
      <c r="I348" s="56"/>
      <c r="K348" s="57"/>
      <c r="M348" s="56"/>
    </row>
    <row r="349" spans="5:13" customFormat="1" x14ac:dyDescent="0.55000000000000004">
      <c r="E349" s="55"/>
      <c r="G349" s="55"/>
      <c r="I349" s="56"/>
      <c r="K349" s="57"/>
      <c r="M349" s="56"/>
    </row>
    <row r="350" spans="5:13" customFormat="1" x14ac:dyDescent="0.55000000000000004">
      <c r="E350" s="55"/>
      <c r="G350" s="55"/>
      <c r="I350" s="56"/>
      <c r="K350" s="57"/>
      <c r="M350" s="56"/>
    </row>
    <row r="351" spans="5:13" customFormat="1" x14ac:dyDescent="0.55000000000000004">
      <c r="E351" s="55"/>
      <c r="G351" s="55"/>
      <c r="I351" s="56"/>
      <c r="K351" s="57"/>
      <c r="M351" s="56"/>
    </row>
    <row r="352" spans="5:13" customFormat="1" x14ac:dyDescent="0.55000000000000004">
      <c r="E352" s="55"/>
      <c r="G352" s="55"/>
      <c r="I352" s="56"/>
      <c r="K352" s="57"/>
      <c r="M352" s="56"/>
    </row>
    <row r="353" spans="5:13" customFormat="1" x14ac:dyDescent="0.55000000000000004">
      <c r="E353" s="55"/>
      <c r="G353" s="55"/>
      <c r="I353" s="56"/>
      <c r="K353" s="57"/>
      <c r="M353" s="56"/>
    </row>
    <row r="354" spans="5:13" customFormat="1" x14ac:dyDescent="0.55000000000000004">
      <c r="E354" s="55"/>
      <c r="G354" s="55"/>
      <c r="I354" s="56"/>
      <c r="K354" s="57"/>
      <c r="M354" s="56"/>
    </row>
    <row r="355" spans="5:13" customFormat="1" x14ac:dyDescent="0.55000000000000004">
      <c r="E355" s="55"/>
      <c r="G355" s="55"/>
      <c r="I355" s="56"/>
      <c r="K355" s="57"/>
      <c r="M355" s="56"/>
    </row>
    <row r="356" spans="5:13" customFormat="1" x14ac:dyDescent="0.55000000000000004">
      <c r="E356" s="55"/>
      <c r="G356" s="55"/>
      <c r="I356" s="56"/>
      <c r="K356" s="57"/>
      <c r="M356" s="56"/>
    </row>
    <row r="357" spans="5:13" customFormat="1" x14ac:dyDescent="0.55000000000000004">
      <c r="E357" s="55"/>
      <c r="G357" s="55"/>
      <c r="I357" s="56"/>
      <c r="K357" s="57"/>
      <c r="M357" s="56"/>
    </row>
    <row r="358" spans="5:13" customFormat="1" x14ac:dyDescent="0.55000000000000004">
      <c r="E358" s="55"/>
      <c r="G358" s="55"/>
      <c r="I358" s="56"/>
      <c r="K358" s="57"/>
      <c r="M358" s="56"/>
    </row>
    <row r="359" spans="5:13" customFormat="1" x14ac:dyDescent="0.55000000000000004">
      <c r="E359" s="55"/>
      <c r="G359" s="55"/>
      <c r="I359" s="56"/>
      <c r="K359" s="57"/>
      <c r="M359" s="56"/>
    </row>
    <row r="360" spans="5:13" customFormat="1" x14ac:dyDescent="0.55000000000000004">
      <c r="E360" s="55"/>
      <c r="G360" s="55"/>
      <c r="I360" s="56"/>
      <c r="K360" s="57"/>
      <c r="M360" s="56"/>
    </row>
    <row r="361" spans="5:13" customFormat="1" x14ac:dyDescent="0.55000000000000004">
      <c r="E361" s="55"/>
      <c r="G361" s="55"/>
      <c r="I361" s="56"/>
      <c r="K361" s="57"/>
      <c r="M361" s="56"/>
    </row>
    <row r="362" spans="5:13" customFormat="1" x14ac:dyDescent="0.55000000000000004">
      <c r="E362" s="55"/>
      <c r="G362" s="55"/>
      <c r="I362" s="56"/>
      <c r="K362" s="57"/>
      <c r="M362" s="56"/>
    </row>
    <row r="363" spans="5:13" customFormat="1" x14ac:dyDescent="0.55000000000000004">
      <c r="E363" s="55"/>
      <c r="G363" s="55"/>
      <c r="I363" s="56"/>
      <c r="K363" s="57"/>
      <c r="M363" s="56"/>
    </row>
    <row r="364" spans="5:13" customFormat="1" x14ac:dyDescent="0.55000000000000004">
      <c r="E364" s="55"/>
      <c r="G364" s="55"/>
      <c r="I364" s="56"/>
      <c r="K364" s="57"/>
      <c r="M364" s="56"/>
    </row>
    <row r="365" spans="5:13" customFormat="1" x14ac:dyDescent="0.55000000000000004">
      <c r="E365" s="55"/>
      <c r="G365" s="55"/>
      <c r="I365" s="56"/>
      <c r="K365" s="57"/>
      <c r="M365" s="56"/>
    </row>
    <row r="366" spans="5:13" customFormat="1" x14ac:dyDescent="0.55000000000000004">
      <c r="E366" s="55"/>
      <c r="G366" s="55"/>
      <c r="I366" s="56"/>
      <c r="K366" s="57"/>
      <c r="M366" s="56"/>
    </row>
    <row r="367" spans="5:13" customFormat="1" x14ac:dyDescent="0.55000000000000004">
      <c r="E367" s="55"/>
      <c r="G367" s="55"/>
      <c r="I367" s="56"/>
      <c r="K367" s="57"/>
      <c r="M367" s="56"/>
    </row>
    <row r="368" spans="5:13" customFormat="1" x14ac:dyDescent="0.55000000000000004">
      <c r="E368" s="55"/>
      <c r="G368" s="55"/>
      <c r="I368" s="56"/>
      <c r="K368" s="57"/>
      <c r="M368" s="56"/>
    </row>
    <row r="369" spans="5:13" customFormat="1" x14ac:dyDescent="0.55000000000000004">
      <c r="E369" s="55"/>
      <c r="G369" s="55"/>
      <c r="I369" s="56"/>
      <c r="K369" s="57"/>
      <c r="M369" s="56"/>
    </row>
    <row r="370" spans="5:13" customFormat="1" x14ac:dyDescent="0.55000000000000004">
      <c r="E370" s="55"/>
      <c r="G370" s="55"/>
      <c r="I370" s="56"/>
      <c r="K370" s="57"/>
      <c r="M370" s="56"/>
    </row>
    <row r="371" spans="5:13" customFormat="1" x14ac:dyDescent="0.55000000000000004">
      <c r="E371" s="55"/>
      <c r="G371" s="55"/>
      <c r="I371" s="56"/>
      <c r="K371" s="57"/>
      <c r="M371" s="56"/>
    </row>
    <row r="372" spans="5:13" customFormat="1" x14ac:dyDescent="0.55000000000000004">
      <c r="E372" s="55"/>
      <c r="G372" s="55"/>
      <c r="I372" s="56"/>
      <c r="K372" s="57"/>
      <c r="M372" s="56"/>
    </row>
    <row r="373" spans="5:13" customFormat="1" x14ac:dyDescent="0.55000000000000004">
      <c r="E373" s="55"/>
      <c r="G373" s="55"/>
      <c r="I373" s="56"/>
      <c r="K373" s="57"/>
      <c r="M373" s="56"/>
    </row>
    <row r="374" spans="5:13" customFormat="1" x14ac:dyDescent="0.55000000000000004">
      <c r="E374" s="55"/>
      <c r="G374" s="55"/>
      <c r="I374" s="56"/>
      <c r="K374" s="57"/>
      <c r="M374" s="56"/>
    </row>
    <row r="375" spans="5:13" customFormat="1" x14ac:dyDescent="0.55000000000000004">
      <c r="E375" s="55"/>
      <c r="G375" s="55"/>
      <c r="I375" s="56"/>
      <c r="K375" s="57"/>
      <c r="M375" s="56"/>
    </row>
    <row r="376" spans="5:13" customFormat="1" x14ac:dyDescent="0.55000000000000004">
      <c r="E376" s="55"/>
      <c r="G376" s="55"/>
      <c r="I376" s="56"/>
      <c r="K376" s="57"/>
      <c r="M376" s="56"/>
    </row>
    <row r="377" spans="5:13" customFormat="1" x14ac:dyDescent="0.55000000000000004">
      <c r="E377" s="55"/>
      <c r="G377" s="55"/>
      <c r="I377" s="56"/>
      <c r="K377" s="57"/>
      <c r="M377" s="56"/>
    </row>
    <row r="378" spans="5:13" customFormat="1" x14ac:dyDescent="0.55000000000000004">
      <c r="E378" s="55"/>
      <c r="G378" s="55"/>
      <c r="I378" s="56"/>
      <c r="K378" s="57"/>
      <c r="M378" s="56"/>
    </row>
    <row r="379" spans="5:13" customFormat="1" x14ac:dyDescent="0.55000000000000004">
      <c r="E379" s="55"/>
      <c r="G379" s="55"/>
      <c r="I379" s="56"/>
      <c r="K379" s="57"/>
      <c r="M379" s="56"/>
    </row>
    <row r="380" spans="5:13" customFormat="1" x14ac:dyDescent="0.55000000000000004">
      <c r="E380" s="55"/>
      <c r="G380" s="55"/>
      <c r="I380" s="56"/>
      <c r="K380" s="57"/>
      <c r="M380" s="56"/>
    </row>
    <row r="381" spans="5:13" customFormat="1" x14ac:dyDescent="0.55000000000000004">
      <c r="E381" s="55"/>
      <c r="G381" s="55"/>
      <c r="I381" s="56"/>
      <c r="K381" s="57"/>
      <c r="M381" s="56"/>
    </row>
    <row r="382" spans="5:13" customFormat="1" x14ac:dyDescent="0.55000000000000004">
      <c r="E382" s="55"/>
      <c r="G382" s="55"/>
      <c r="I382" s="56"/>
      <c r="K382" s="57"/>
      <c r="M382" s="56"/>
    </row>
    <row r="383" spans="5:13" customFormat="1" x14ac:dyDescent="0.55000000000000004">
      <c r="E383" s="55"/>
      <c r="G383" s="55"/>
      <c r="I383" s="56"/>
      <c r="K383" s="57"/>
      <c r="M383" s="56"/>
    </row>
    <row r="384" spans="5:13" customFormat="1" x14ac:dyDescent="0.55000000000000004">
      <c r="E384" s="55"/>
      <c r="G384" s="55"/>
      <c r="I384" s="56"/>
      <c r="K384" s="57"/>
      <c r="M384" s="56"/>
    </row>
    <row r="385" spans="5:13" customFormat="1" x14ac:dyDescent="0.55000000000000004">
      <c r="E385" s="55"/>
      <c r="G385" s="55"/>
      <c r="I385" s="56"/>
      <c r="K385" s="57"/>
      <c r="M385" s="56"/>
    </row>
    <row r="386" spans="5:13" customFormat="1" x14ac:dyDescent="0.55000000000000004">
      <c r="E386" s="55"/>
      <c r="G386" s="55"/>
      <c r="I386" s="56"/>
      <c r="K386" s="57"/>
      <c r="M386" s="56"/>
    </row>
    <row r="387" spans="5:13" customFormat="1" x14ac:dyDescent="0.55000000000000004">
      <c r="E387" s="55"/>
      <c r="G387" s="55"/>
      <c r="I387" s="56"/>
      <c r="K387" s="57"/>
      <c r="M387" s="56"/>
    </row>
    <row r="388" spans="5:13" customFormat="1" x14ac:dyDescent="0.55000000000000004">
      <c r="E388" s="55"/>
      <c r="G388" s="55"/>
      <c r="I388" s="56"/>
      <c r="K388" s="57"/>
      <c r="M388" s="56"/>
    </row>
    <row r="389" spans="5:13" customFormat="1" x14ac:dyDescent="0.55000000000000004">
      <c r="E389" s="55"/>
      <c r="G389" s="55"/>
      <c r="I389" s="56"/>
      <c r="K389" s="57"/>
      <c r="M389" s="56"/>
    </row>
    <row r="390" spans="5:13" customFormat="1" x14ac:dyDescent="0.55000000000000004">
      <c r="E390" s="55"/>
      <c r="G390" s="55"/>
      <c r="I390" s="56"/>
      <c r="K390" s="57"/>
      <c r="M390" s="56"/>
    </row>
    <row r="391" spans="5:13" customFormat="1" x14ac:dyDescent="0.55000000000000004">
      <c r="E391" s="55"/>
      <c r="G391" s="55"/>
      <c r="I391" s="56"/>
      <c r="K391" s="57"/>
      <c r="M391" s="56"/>
    </row>
    <row r="392" spans="5:13" customFormat="1" x14ac:dyDescent="0.55000000000000004">
      <c r="E392" s="55"/>
      <c r="G392" s="55"/>
      <c r="I392" s="56"/>
      <c r="K392" s="57"/>
      <c r="M392" s="56"/>
    </row>
    <row r="393" spans="5:13" customFormat="1" x14ac:dyDescent="0.55000000000000004">
      <c r="E393" s="55"/>
      <c r="G393" s="55"/>
      <c r="I393" s="56"/>
      <c r="K393" s="57"/>
      <c r="M393" s="56"/>
    </row>
    <row r="394" spans="5:13" customFormat="1" x14ac:dyDescent="0.55000000000000004">
      <c r="E394" s="55"/>
      <c r="G394" s="55"/>
      <c r="I394" s="56"/>
      <c r="K394" s="57"/>
      <c r="M394" s="56"/>
    </row>
    <row r="395" spans="5:13" customFormat="1" x14ac:dyDescent="0.55000000000000004">
      <c r="E395" s="55"/>
      <c r="G395" s="55"/>
      <c r="I395" s="56"/>
      <c r="K395" s="57"/>
      <c r="M395" s="56"/>
    </row>
    <row r="396" spans="5:13" customFormat="1" x14ac:dyDescent="0.55000000000000004">
      <c r="E396" s="55"/>
      <c r="G396" s="55"/>
      <c r="I396" s="56"/>
      <c r="K396" s="57"/>
      <c r="M396" s="56"/>
    </row>
    <row r="397" spans="5:13" customFormat="1" x14ac:dyDescent="0.55000000000000004">
      <c r="E397" s="55"/>
      <c r="G397" s="55"/>
      <c r="I397" s="56"/>
      <c r="K397" s="57"/>
      <c r="M397" s="56"/>
    </row>
    <row r="398" spans="5:13" customFormat="1" x14ac:dyDescent="0.55000000000000004">
      <c r="E398" s="55"/>
      <c r="G398" s="55"/>
      <c r="I398" s="56"/>
      <c r="K398" s="57"/>
      <c r="M398" s="56"/>
    </row>
    <row r="399" spans="5:13" customFormat="1" x14ac:dyDescent="0.55000000000000004">
      <c r="E399" s="55"/>
      <c r="G399" s="55"/>
      <c r="I399" s="56"/>
      <c r="K399" s="57"/>
      <c r="M399" s="56"/>
    </row>
    <row r="400" spans="5:13" customFormat="1" x14ac:dyDescent="0.55000000000000004">
      <c r="E400" s="55"/>
      <c r="G400" s="55"/>
      <c r="I400" s="56"/>
      <c r="K400" s="57"/>
      <c r="M400" s="56"/>
    </row>
    <row r="401" spans="5:13" customFormat="1" x14ac:dyDescent="0.55000000000000004">
      <c r="E401" s="55"/>
      <c r="G401" s="55"/>
      <c r="I401" s="56"/>
      <c r="K401" s="57"/>
      <c r="M401" s="56"/>
    </row>
    <row r="402" spans="5:13" customFormat="1" x14ac:dyDescent="0.55000000000000004">
      <c r="E402" s="55"/>
      <c r="G402" s="55"/>
      <c r="I402" s="56"/>
      <c r="K402" s="57"/>
      <c r="M402" s="56"/>
    </row>
    <row r="403" spans="5:13" customFormat="1" x14ac:dyDescent="0.55000000000000004">
      <c r="E403" s="55"/>
      <c r="G403" s="55"/>
      <c r="I403" s="56"/>
      <c r="K403" s="57"/>
      <c r="M403" s="56"/>
    </row>
    <row r="404" spans="5:13" customFormat="1" x14ac:dyDescent="0.55000000000000004">
      <c r="E404" s="55"/>
      <c r="G404" s="55"/>
      <c r="I404" s="56"/>
      <c r="K404" s="57"/>
      <c r="M404" s="56"/>
    </row>
    <row r="405" spans="5:13" customFormat="1" x14ac:dyDescent="0.55000000000000004">
      <c r="E405" s="55"/>
      <c r="G405" s="55"/>
      <c r="I405" s="56"/>
      <c r="K405" s="57"/>
      <c r="M405" s="56"/>
    </row>
    <row r="406" spans="5:13" customFormat="1" x14ac:dyDescent="0.55000000000000004">
      <c r="E406" s="55"/>
      <c r="G406" s="55"/>
      <c r="I406" s="56"/>
      <c r="K406" s="57"/>
      <c r="M406" s="56"/>
    </row>
    <row r="407" spans="5:13" customFormat="1" x14ac:dyDescent="0.55000000000000004">
      <c r="E407" s="55"/>
      <c r="G407" s="55"/>
      <c r="I407" s="56"/>
      <c r="K407" s="57"/>
      <c r="M407" s="56"/>
    </row>
    <row r="408" spans="5:13" customFormat="1" x14ac:dyDescent="0.55000000000000004">
      <c r="E408" s="55"/>
      <c r="G408" s="55"/>
      <c r="I408" s="56"/>
      <c r="K408" s="57"/>
      <c r="M408" s="56"/>
    </row>
    <row r="409" spans="5:13" customFormat="1" x14ac:dyDescent="0.55000000000000004">
      <c r="E409" s="55"/>
      <c r="G409" s="55"/>
      <c r="I409" s="56"/>
      <c r="K409" s="57"/>
      <c r="M409" s="56"/>
    </row>
    <row r="410" spans="5:13" customFormat="1" x14ac:dyDescent="0.55000000000000004">
      <c r="E410" s="55"/>
      <c r="G410" s="55"/>
      <c r="I410" s="56"/>
      <c r="K410" s="57"/>
      <c r="M410" s="56"/>
    </row>
    <row r="411" spans="5:13" customFormat="1" x14ac:dyDescent="0.55000000000000004">
      <c r="E411" s="55"/>
      <c r="G411" s="55"/>
      <c r="I411" s="56"/>
      <c r="K411" s="57"/>
      <c r="M411" s="56"/>
    </row>
    <row r="412" spans="5:13" customFormat="1" x14ac:dyDescent="0.55000000000000004">
      <c r="E412" s="55"/>
      <c r="G412" s="55"/>
      <c r="I412" s="56"/>
      <c r="K412" s="57"/>
      <c r="M412" s="56"/>
    </row>
    <row r="413" spans="5:13" customFormat="1" x14ac:dyDescent="0.55000000000000004">
      <c r="E413" s="55"/>
      <c r="G413" s="55"/>
      <c r="I413" s="56"/>
      <c r="K413" s="57"/>
      <c r="M413" s="56"/>
    </row>
    <row r="414" spans="5:13" customFormat="1" x14ac:dyDescent="0.55000000000000004">
      <c r="E414" s="55"/>
      <c r="G414" s="55"/>
      <c r="I414" s="56"/>
      <c r="K414" s="57"/>
      <c r="M414" s="56"/>
    </row>
    <row r="415" spans="5:13" customFormat="1" x14ac:dyDescent="0.55000000000000004">
      <c r="E415" s="55"/>
      <c r="G415" s="55"/>
      <c r="I415" s="56"/>
      <c r="K415" s="57"/>
      <c r="M415" s="56"/>
    </row>
    <row r="416" spans="5:13" customFormat="1" x14ac:dyDescent="0.55000000000000004">
      <c r="E416" s="55"/>
      <c r="G416" s="55"/>
      <c r="I416" s="56"/>
      <c r="K416" s="57"/>
      <c r="M416" s="56"/>
    </row>
    <row r="417" spans="5:13" customFormat="1" x14ac:dyDescent="0.55000000000000004">
      <c r="E417" s="55"/>
      <c r="G417" s="55"/>
      <c r="I417" s="56"/>
      <c r="K417" s="57"/>
      <c r="M417" s="56"/>
    </row>
    <row r="418" spans="5:13" customFormat="1" x14ac:dyDescent="0.55000000000000004">
      <c r="E418" s="55"/>
      <c r="G418" s="55"/>
      <c r="I418" s="56"/>
      <c r="K418" s="57"/>
      <c r="M418" s="56"/>
    </row>
    <row r="419" spans="5:13" customFormat="1" x14ac:dyDescent="0.55000000000000004">
      <c r="E419" s="55"/>
      <c r="G419" s="55"/>
      <c r="I419" s="56"/>
      <c r="K419" s="57"/>
      <c r="M419" s="56"/>
    </row>
    <row r="420" spans="5:13" customFormat="1" x14ac:dyDescent="0.55000000000000004">
      <c r="E420" s="55"/>
      <c r="G420" s="55"/>
      <c r="I420" s="56"/>
      <c r="K420" s="57"/>
      <c r="M420" s="56"/>
    </row>
    <row r="421" spans="5:13" customFormat="1" x14ac:dyDescent="0.55000000000000004">
      <c r="E421" s="55"/>
      <c r="G421" s="55"/>
      <c r="I421" s="56"/>
      <c r="K421" s="57"/>
      <c r="M421" s="56"/>
    </row>
    <row r="422" spans="5:13" customFormat="1" x14ac:dyDescent="0.55000000000000004">
      <c r="E422" s="55"/>
      <c r="G422" s="55"/>
      <c r="I422" s="56"/>
      <c r="K422" s="57"/>
      <c r="M422" s="56"/>
    </row>
    <row r="423" spans="5:13" customFormat="1" x14ac:dyDescent="0.55000000000000004">
      <c r="E423" s="55"/>
      <c r="G423" s="55"/>
      <c r="I423" s="56"/>
      <c r="K423" s="57"/>
      <c r="M423" s="56"/>
    </row>
    <row r="424" spans="5:13" customFormat="1" x14ac:dyDescent="0.55000000000000004">
      <c r="E424" s="55"/>
      <c r="G424" s="55"/>
      <c r="I424" s="56"/>
      <c r="K424" s="57"/>
      <c r="M424" s="56"/>
    </row>
    <row r="425" spans="5:13" customFormat="1" x14ac:dyDescent="0.55000000000000004">
      <c r="E425" s="55"/>
      <c r="G425" s="55"/>
      <c r="I425" s="56"/>
      <c r="K425" s="57"/>
      <c r="M425" s="56"/>
    </row>
    <row r="426" spans="5:13" customFormat="1" x14ac:dyDescent="0.55000000000000004">
      <c r="E426" s="55"/>
      <c r="G426" s="55"/>
      <c r="I426" s="56"/>
      <c r="K426" s="57"/>
      <c r="M426" s="56"/>
    </row>
    <row r="427" spans="5:13" customFormat="1" x14ac:dyDescent="0.55000000000000004">
      <c r="E427" s="55"/>
      <c r="G427" s="55"/>
      <c r="I427" s="56"/>
      <c r="K427" s="57"/>
      <c r="M427" s="56"/>
    </row>
    <row r="428" spans="5:13" customFormat="1" x14ac:dyDescent="0.55000000000000004">
      <c r="E428" s="55"/>
      <c r="G428" s="55"/>
      <c r="I428" s="56"/>
      <c r="K428" s="57"/>
      <c r="M428" s="56"/>
    </row>
    <row r="429" spans="5:13" customFormat="1" x14ac:dyDescent="0.55000000000000004">
      <c r="E429" s="55"/>
      <c r="G429" s="55"/>
      <c r="I429" s="56"/>
      <c r="K429" s="57"/>
      <c r="M429" s="56"/>
    </row>
    <row r="430" spans="5:13" customFormat="1" x14ac:dyDescent="0.55000000000000004">
      <c r="E430" s="55"/>
      <c r="G430" s="55"/>
      <c r="I430" s="56"/>
      <c r="K430" s="57"/>
      <c r="M430" s="56"/>
    </row>
    <row r="431" spans="5:13" customFormat="1" x14ac:dyDescent="0.55000000000000004">
      <c r="E431" s="55"/>
      <c r="G431" s="55"/>
      <c r="I431" s="56"/>
      <c r="K431" s="57"/>
      <c r="M431" s="56"/>
    </row>
    <row r="432" spans="5:13" customFormat="1" x14ac:dyDescent="0.55000000000000004">
      <c r="E432" s="55"/>
      <c r="G432" s="55"/>
      <c r="I432" s="56"/>
      <c r="K432" s="57"/>
      <c r="M432" s="56"/>
    </row>
    <row r="433" spans="5:13" customFormat="1" x14ac:dyDescent="0.55000000000000004">
      <c r="E433" s="55"/>
      <c r="G433" s="55"/>
      <c r="I433" s="56"/>
      <c r="K433" s="57"/>
      <c r="M433" s="56"/>
    </row>
    <row r="434" spans="5:13" customFormat="1" x14ac:dyDescent="0.55000000000000004">
      <c r="E434" s="55"/>
      <c r="G434" s="55"/>
      <c r="I434" s="56"/>
      <c r="K434" s="57"/>
      <c r="M434" s="56"/>
    </row>
    <row r="435" spans="5:13" customFormat="1" x14ac:dyDescent="0.55000000000000004">
      <c r="E435" s="55"/>
      <c r="G435" s="55"/>
      <c r="I435" s="56"/>
      <c r="K435" s="57"/>
      <c r="M435" s="56"/>
    </row>
    <row r="436" spans="5:13" customFormat="1" x14ac:dyDescent="0.55000000000000004">
      <c r="E436" s="55"/>
      <c r="G436" s="55"/>
      <c r="I436" s="56"/>
      <c r="K436" s="57"/>
      <c r="M436" s="56"/>
    </row>
    <row r="437" spans="5:13" customFormat="1" x14ac:dyDescent="0.55000000000000004">
      <c r="E437" s="55"/>
      <c r="G437" s="55"/>
      <c r="I437" s="56"/>
      <c r="K437" s="57"/>
      <c r="M437" s="56"/>
    </row>
    <row r="438" spans="5:13" customFormat="1" x14ac:dyDescent="0.55000000000000004">
      <c r="E438" s="55"/>
      <c r="G438" s="55"/>
      <c r="I438" s="56"/>
      <c r="K438" s="57"/>
      <c r="M438" s="56"/>
    </row>
    <row r="439" spans="5:13" customFormat="1" x14ac:dyDescent="0.55000000000000004">
      <c r="E439" s="55"/>
      <c r="G439" s="55"/>
      <c r="I439" s="56"/>
      <c r="K439" s="57"/>
      <c r="M439" s="56"/>
    </row>
    <row r="440" spans="5:13" customFormat="1" x14ac:dyDescent="0.55000000000000004">
      <c r="E440" s="55"/>
      <c r="G440" s="55"/>
      <c r="I440" s="56"/>
      <c r="K440" s="57"/>
      <c r="M440" s="56"/>
    </row>
    <row r="441" spans="5:13" customFormat="1" x14ac:dyDescent="0.55000000000000004">
      <c r="E441" s="55"/>
      <c r="G441" s="55"/>
      <c r="I441" s="56"/>
      <c r="K441" s="57"/>
      <c r="M441" s="56"/>
    </row>
    <row r="442" spans="5:13" customFormat="1" x14ac:dyDescent="0.55000000000000004">
      <c r="E442" s="55"/>
      <c r="G442" s="55"/>
      <c r="I442" s="56"/>
      <c r="K442" s="57"/>
      <c r="M442" s="56"/>
    </row>
    <row r="443" spans="5:13" customFormat="1" x14ac:dyDescent="0.55000000000000004">
      <c r="E443" s="55"/>
      <c r="G443" s="55"/>
      <c r="I443" s="56"/>
      <c r="K443" s="57"/>
      <c r="M443" s="56"/>
    </row>
    <row r="444" spans="5:13" customFormat="1" x14ac:dyDescent="0.55000000000000004">
      <c r="E444" s="55"/>
      <c r="G444" s="55"/>
      <c r="I444" s="56"/>
      <c r="K444" s="57"/>
      <c r="M444" s="56"/>
    </row>
    <row r="445" spans="5:13" customFormat="1" x14ac:dyDescent="0.55000000000000004">
      <c r="E445" s="55"/>
      <c r="G445" s="55"/>
      <c r="I445" s="56"/>
      <c r="K445" s="57"/>
      <c r="M445" s="56"/>
    </row>
    <row r="446" spans="5:13" customFormat="1" x14ac:dyDescent="0.55000000000000004">
      <c r="E446" s="55"/>
      <c r="G446" s="55"/>
      <c r="I446" s="56"/>
      <c r="K446" s="57"/>
      <c r="M446" s="56"/>
    </row>
    <row r="447" spans="5:13" customFormat="1" x14ac:dyDescent="0.55000000000000004">
      <c r="E447" s="55"/>
      <c r="G447" s="55"/>
      <c r="I447" s="56"/>
      <c r="K447" s="57"/>
      <c r="M447" s="56"/>
    </row>
    <row r="448" spans="5:13" customFormat="1" x14ac:dyDescent="0.55000000000000004">
      <c r="E448" s="55"/>
      <c r="G448" s="55"/>
      <c r="I448" s="56"/>
      <c r="K448" s="57"/>
      <c r="M448" s="56"/>
    </row>
    <row r="449" spans="5:13" customFormat="1" x14ac:dyDescent="0.55000000000000004">
      <c r="E449" s="55"/>
      <c r="G449" s="55"/>
      <c r="I449" s="56"/>
      <c r="K449" s="57"/>
      <c r="M449" s="56"/>
    </row>
    <row r="450" spans="5:13" customFormat="1" x14ac:dyDescent="0.55000000000000004">
      <c r="E450" s="55"/>
      <c r="G450" s="55"/>
      <c r="I450" s="56"/>
      <c r="K450" s="57"/>
      <c r="M450" s="56"/>
    </row>
    <row r="451" spans="5:13" customFormat="1" x14ac:dyDescent="0.55000000000000004">
      <c r="E451" s="55"/>
      <c r="G451" s="55"/>
      <c r="I451" s="56"/>
      <c r="K451" s="57"/>
      <c r="M451" s="56"/>
    </row>
    <row r="452" spans="5:13" customFormat="1" x14ac:dyDescent="0.55000000000000004">
      <c r="E452" s="55"/>
      <c r="G452" s="55"/>
      <c r="I452" s="56"/>
      <c r="K452" s="57"/>
      <c r="M452" s="56"/>
    </row>
    <row r="453" spans="5:13" customFormat="1" x14ac:dyDescent="0.55000000000000004">
      <c r="E453" s="55"/>
      <c r="G453" s="55"/>
      <c r="I453" s="56"/>
      <c r="K453" s="57"/>
      <c r="M453" s="56"/>
    </row>
    <row r="454" spans="5:13" customFormat="1" x14ac:dyDescent="0.55000000000000004">
      <c r="E454" s="55"/>
      <c r="G454" s="55"/>
      <c r="I454" s="56"/>
      <c r="K454" s="57"/>
      <c r="M454" s="56"/>
    </row>
    <row r="455" spans="5:13" customFormat="1" x14ac:dyDescent="0.55000000000000004">
      <c r="E455" s="55"/>
      <c r="G455" s="55"/>
      <c r="I455" s="56"/>
      <c r="K455" s="57"/>
      <c r="M455" s="56"/>
    </row>
    <row r="456" spans="5:13" customFormat="1" x14ac:dyDescent="0.55000000000000004">
      <c r="E456" s="55"/>
      <c r="G456" s="55"/>
      <c r="I456" s="56"/>
      <c r="K456" s="57"/>
      <c r="M456" s="56"/>
    </row>
    <row r="457" spans="5:13" customFormat="1" x14ac:dyDescent="0.55000000000000004">
      <c r="E457" s="55"/>
      <c r="G457" s="55"/>
      <c r="I457" s="56"/>
      <c r="K457" s="57"/>
      <c r="M457" s="56"/>
    </row>
    <row r="458" spans="5:13" customFormat="1" x14ac:dyDescent="0.55000000000000004">
      <c r="E458" s="55"/>
      <c r="G458" s="55"/>
      <c r="I458" s="56"/>
      <c r="K458" s="57"/>
      <c r="M458" s="56"/>
    </row>
    <row r="459" spans="5:13" customFormat="1" x14ac:dyDescent="0.55000000000000004">
      <c r="E459" s="55"/>
      <c r="G459" s="55"/>
      <c r="I459" s="56"/>
      <c r="K459" s="57"/>
      <c r="M459" s="56"/>
    </row>
    <row r="460" spans="5:13" customFormat="1" x14ac:dyDescent="0.55000000000000004">
      <c r="E460" s="55"/>
      <c r="G460" s="55"/>
      <c r="I460" s="56"/>
      <c r="K460" s="57"/>
      <c r="M460" s="56"/>
    </row>
    <row r="461" spans="5:13" customFormat="1" x14ac:dyDescent="0.55000000000000004">
      <c r="E461" s="55"/>
      <c r="G461" s="55"/>
      <c r="I461" s="56"/>
      <c r="K461" s="57"/>
      <c r="M461" s="56"/>
    </row>
    <row r="462" spans="5:13" customFormat="1" x14ac:dyDescent="0.55000000000000004">
      <c r="E462" s="55"/>
      <c r="G462" s="55"/>
      <c r="I462" s="56"/>
      <c r="K462" s="57"/>
      <c r="M462" s="56"/>
    </row>
    <row r="463" spans="5:13" customFormat="1" x14ac:dyDescent="0.55000000000000004">
      <c r="E463" s="55"/>
      <c r="G463" s="55"/>
      <c r="I463" s="56"/>
      <c r="K463" s="57"/>
      <c r="M463" s="56"/>
    </row>
    <row r="464" spans="5:13" customFormat="1" x14ac:dyDescent="0.55000000000000004">
      <c r="E464" s="55"/>
      <c r="G464" s="55"/>
      <c r="I464" s="56"/>
      <c r="K464" s="57"/>
      <c r="M464" s="56"/>
    </row>
    <row r="465" spans="5:13" customFormat="1" x14ac:dyDescent="0.55000000000000004">
      <c r="E465" s="55"/>
      <c r="G465" s="55"/>
      <c r="I465" s="56"/>
      <c r="K465" s="57"/>
      <c r="M465" s="56"/>
    </row>
    <row r="466" spans="5:13" customFormat="1" x14ac:dyDescent="0.55000000000000004">
      <c r="E466" s="55"/>
      <c r="G466" s="55"/>
      <c r="I466" s="56"/>
      <c r="K466" s="57"/>
      <c r="M466" s="56"/>
    </row>
    <row r="467" spans="5:13" customFormat="1" x14ac:dyDescent="0.55000000000000004">
      <c r="E467" s="55"/>
      <c r="G467" s="55"/>
      <c r="I467" s="56"/>
      <c r="K467" s="57"/>
      <c r="M467" s="56"/>
    </row>
    <row r="468" spans="5:13" customFormat="1" x14ac:dyDescent="0.55000000000000004">
      <c r="E468" s="55"/>
      <c r="G468" s="55"/>
      <c r="I468" s="56"/>
      <c r="K468" s="57"/>
      <c r="M468" s="56"/>
    </row>
    <row r="469" spans="5:13" customFormat="1" x14ac:dyDescent="0.55000000000000004">
      <c r="E469" s="55"/>
      <c r="G469" s="55"/>
      <c r="I469" s="56"/>
      <c r="K469" s="57"/>
      <c r="M469" s="56"/>
    </row>
    <row r="470" spans="5:13" customFormat="1" x14ac:dyDescent="0.55000000000000004">
      <c r="E470" s="55"/>
      <c r="G470" s="55"/>
      <c r="I470" s="56"/>
      <c r="K470" s="57"/>
      <c r="M470" s="56"/>
    </row>
    <row r="471" spans="5:13" customFormat="1" x14ac:dyDescent="0.55000000000000004">
      <c r="E471" s="55"/>
      <c r="G471" s="55"/>
      <c r="I471" s="56"/>
      <c r="K471" s="57"/>
      <c r="M471" s="56"/>
    </row>
    <row r="472" spans="5:13" customFormat="1" x14ac:dyDescent="0.55000000000000004">
      <c r="E472" s="55"/>
      <c r="G472" s="55"/>
      <c r="I472" s="56"/>
      <c r="K472" s="57"/>
      <c r="M472" s="56"/>
    </row>
    <row r="473" spans="5:13" customFormat="1" x14ac:dyDescent="0.55000000000000004">
      <c r="E473" s="55"/>
      <c r="G473" s="55"/>
      <c r="I473" s="56"/>
      <c r="K473" s="57"/>
      <c r="M473" s="56"/>
    </row>
    <row r="474" spans="5:13" customFormat="1" x14ac:dyDescent="0.55000000000000004">
      <c r="E474" s="55"/>
      <c r="G474" s="55"/>
      <c r="I474" s="56"/>
      <c r="K474" s="57"/>
      <c r="M474" s="56"/>
    </row>
    <row r="475" spans="5:13" customFormat="1" x14ac:dyDescent="0.55000000000000004">
      <c r="E475" s="55"/>
      <c r="G475" s="55"/>
      <c r="I475" s="56"/>
      <c r="K475" s="57"/>
      <c r="M475" s="56"/>
    </row>
    <row r="476" spans="5:13" customFormat="1" x14ac:dyDescent="0.55000000000000004">
      <c r="E476" s="55"/>
      <c r="G476" s="55"/>
      <c r="I476" s="56"/>
      <c r="K476" s="57"/>
      <c r="M476" s="56"/>
    </row>
    <row r="477" spans="5:13" customFormat="1" x14ac:dyDescent="0.55000000000000004">
      <c r="E477" s="55"/>
      <c r="G477" s="55"/>
      <c r="I477" s="56"/>
      <c r="K477" s="57"/>
      <c r="M477" s="56"/>
    </row>
    <row r="478" spans="5:13" customFormat="1" x14ac:dyDescent="0.55000000000000004">
      <c r="E478" s="55"/>
      <c r="G478" s="55"/>
      <c r="I478" s="56"/>
      <c r="K478" s="57"/>
      <c r="M478" s="56"/>
    </row>
    <row r="479" spans="5:13" customFormat="1" x14ac:dyDescent="0.55000000000000004">
      <c r="E479" s="55"/>
      <c r="G479" s="55"/>
      <c r="I479" s="56"/>
      <c r="K479" s="57"/>
      <c r="M479" s="56"/>
    </row>
    <row r="480" spans="5:13" customFormat="1" x14ac:dyDescent="0.55000000000000004">
      <c r="E480" s="55"/>
      <c r="G480" s="55"/>
      <c r="I480" s="56"/>
      <c r="K480" s="57"/>
      <c r="M480" s="56"/>
    </row>
    <row r="481" spans="5:13" customFormat="1" x14ac:dyDescent="0.55000000000000004">
      <c r="E481" s="55"/>
      <c r="G481" s="55"/>
      <c r="I481" s="56"/>
      <c r="K481" s="57"/>
      <c r="M481" s="56"/>
    </row>
    <row r="482" spans="5:13" customFormat="1" x14ac:dyDescent="0.55000000000000004">
      <c r="E482" s="55"/>
      <c r="G482" s="55"/>
      <c r="I482" s="56"/>
      <c r="K482" s="57"/>
      <c r="M482" s="56"/>
    </row>
    <row r="483" spans="5:13" customFormat="1" x14ac:dyDescent="0.55000000000000004">
      <c r="E483" s="55"/>
      <c r="G483" s="55"/>
      <c r="I483" s="56"/>
      <c r="K483" s="57"/>
      <c r="M483" s="56"/>
    </row>
    <row r="484" spans="5:13" customFormat="1" x14ac:dyDescent="0.55000000000000004">
      <c r="E484" s="55"/>
      <c r="G484" s="55"/>
      <c r="I484" s="56"/>
      <c r="K484" s="57"/>
      <c r="M484" s="56"/>
    </row>
    <row r="485" spans="5:13" customFormat="1" x14ac:dyDescent="0.55000000000000004">
      <c r="E485" s="55"/>
      <c r="G485" s="55"/>
      <c r="I485" s="56"/>
      <c r="K485" s="57"/>
      <c r="M485" s="56"/>
    </row>
    <row r="486" spans="5:13" customFormat="1" x14ac:dyDescent="0.55000000000000004">
      <c r="E486" s="55"/>
      <c r="G486" s="55"/>
      <c r="I486" s="56"/>
      <c r="K486" s="57"/>
      <c r="M486" s="56"/>
    </row>
    <row r="487" spans="5:13" customFormat="1" x14ac:dyDescent="0.55000000000000004">
      <c r="E487" s="55"/>
      <c r="G487" s="55"/>
      <c r="I487" s="56"/>
      <c r="K487" s="57"/>
      <c r="M487" s="56"/>
    </row>
    <row r="488" spans="5:13" customFormat="1" x14ac:dyDescent="0.55000000000000004">
      <c r="E488" s="55"/>
      <c r="G488" s="55"/>
      <c r="I488" s="56"/>
      <c r="K488" s="57"/>
      <c r="M488" s="56"/>
    </row>
    <row r="489" spans="5:13" customFormat="1" x14ac:dyDescent="0.55000000000000004">
      <c r="E489" s="55"/>
      <c r="G489" s="55"/>
      <c r="I489" s="56"/>
      <c r="K489" s="57"/>
      <c r="M489" s="56"/>
    </row>
    <row r="490" spans="5:13" customFormat="1" x14ac:dyDescent="0.55000000000000004">
      <c r="E490" s="55"/>
      <c r="G490" s="55"/>
      <c r="I490" s="56"/>
      <c r="K490" s="57"/>
      <c r="M490" s="56"/>
    </row>
    <row r="491" spans="5:13" customFormat="1" x14ac:dyDescent="0.55000000000000004">
      <c r="E491" s="55"/>
      <c r="G491" s="55"/>
      <c r="I491" s="56"/>
      <c r="K491" s="57"/>
      <c r="M491" s="56"/>
    </row>
    <row r="492" spans="5:13" customFormat="1" x14ac:dyDescent="0.55000000000000004">
      <c r="E492" s="55"/>
      <c r="G492" s="55"/>
      <c r="I492" s="56"/>
      <c r="K492" s="57"/>
      <c r="M492" s="56"/>
    </row>
    <row r="493" spans="5:13" customFormat="1" x14ac:dyDescent="0.55000000000000004">
      <c r="E493" s="55"/>
      <c r="G493" s="55"/>
      <c r="I493" s="56"/>
      <c r="K493" s="57"/>
      <c r="M493" s="56"/>
    </row>
    <row r="494" spans="5:13" customFormat="1" x14ac:dyDescent="0.55000000000000004">
      <c r="E494" s="55"/>
      <c r="G494" s="55"/>
      <c r="I494" s="56"/>
      <c r="K494" s="57"/>
      <c r="M494" s="56"/>
    </row>
    <row r="495" spans="5:13" customFormat="1" x14ac:dyDescent="0.55000000000000004">
      <c r="E495" s="55"/>
      <c r="G495" s="55"/>
      <c r="I495" s="56"/>
      <c r="K495" s="57"/>
      <c r="M495" s="56"/>
    </row>
    <row r="496" spans="5:13" customFormat="1" x14ac:dyDescent="0.55000000000000004">
      <c r="E496" s="55"/>
      <c r="G496" s="55"/>
      <c r="I496" s="56"/>
      <c r="K496" s="57"/>
      <c r="M496" s="56"/>
    </row>
    <row r="497" spans="5:13" customFormat="1" x14ac:dyDescent="0.55000000000000004">
      <c r="E497" s="55"/>
      <c r="G497" s="55"/>
      <c r="I497" s="56"/>
      <c r="K497" s="57"/>
      <c r="M497" s="56"/>
    </row>
    <row r="498" spans="5:13" customFormat="1" x14ac:dyDescent="0.55000000000000004">
      <c r="E498" s="55"/>
      <c r="G498" s="55"/>
      <c r="I498" s="56"/>
      <c r="K498" s="57"/>
      <c r="M498" s="56"/>
    </row>
    <row r="499" spans="5:13" customFormat="1" x14ac:dyDescent="0.55000000000000004">
      <c r="E499" s="55"/>
      <c r="G499" s="55"/>
      <c r="I499" s="56"/>
      <c r="K499" s="57"/>
      <c r="M499" s="56"/>
    </row>
    <row r="500" spans="5:13" customFormat="1" x14ac:dyDescent="0.55000000000000004">
      <c r="E500" s="55"/>
      <c r="G500" s="55"/>
      <c r="I500" s="56"/>
      <c r="K500" s="57"/>
      <c r="M500" s="56"/>
    </row>
    <row r="501" spans="5:13" customFormat="1" x14ac:dyDescent="0.55000000000000004">
      <c r="E501" s="55"/>
      <c r="G501" s="55"/>
      <c r="I501" s="56"/>
      <c r="K501" s="57"/>
      <c r="M501" s="56"/>
    </row>
    <row r="502" spans="5:13" customFormat="1" x14ac:dyDescent="0.55000000000000004">
      <c r="E502" s="55"/>
      <c r="G502" s="55"/>
      <c r="I502" s="56"/>
      <c r="K502" s="57"/>
      <c r="M502" s="56"/>
    </row>
    <row r="503" spans="5:13" customFormat="1" x14ac:dyDescent="0.55000000000000004">
      <c r="E503" s="55"/>
      <c r="G503" s="55"/>
      <c r="I503" s="56"/>
      <c r="K503" s="57"/>
      <c r="M503" s="56"/>
    </row>
    <row r="504" spans="5:13" customFormat="1" x14ac:dyDescent="0.55000000000000004">
      <c r="E504" s="55"/>
      <c r="G504" s="55"/>
      <c r="I504" s="56"/>
      <c r="K504" s="57"/>
      <c r="M504" s="56"/>
    </row>
    <row r="505" spans="5:13" customFormat="1" x14ac:dyDescent="0.55000000000000004">
      <c r="E505" s="55"/>
      <c r="G505" s="55"/>
      <c r="I505" s="56"/>
      <c r="K505" s="57"/>
      <c r="M505" s="56"/>
    </row>
    <row r="506" spans="5:13" customFormat="1" x14ac:dyDescent="0.55000000000000004">
      <c r="E506" s="55"/>
      <c r="G506" s="55"/>
      <c r="I506" s="56"/>
      <c r="K506" s="57"/>
      <c r="M506" s="56"/>
    </row>
    <row r="507" spans="5:13" customFormat="1" x14ac:dyDescent="0.55000000000000004">
      <c r="E507" s="55"/>
      <c r="G507" s="55"/>
      <c r="I507" s="56"/>
      <c r="K507" s="57"/>
      <c r="M507" s="56"/>
    </row>
    <row r="508" spans="5:13" customFormat="1" x14ac:dyDescent="0.55000000000000004">
      <c r="E508" s="55"/>
      <c r="G508" s="55"/>
      <c r="I508" s="56"/>
      <c r="K508" s="57"/>
      <c r="M508" s="56"/>
    </row>
    <row r="509" spans="5:13" customFormat="1" x14ac:dyDescent="0.55000000000000004">
      <c r="E509" s="55"/>
      <c r="G509" s="55"/>
      <c r="I509" s="56"/>
      <c r="K509" s="57"/>
      <c r="M509" s="56"/>
    </row>
    <row r="510" spans="5:13" customFormat="1" x14ac:dyDescent="0.55000000000000004">
      <c r="E510" s="55"/>
      <c r="G510" s="55"/>
      <c r="I510" s="56"/>
      <c r="K510" s="57"/>
      <c r="M510" s="56"/>
    </row>
    <row r="511" spans="5:13" customFormat="1" x14ac:dyDescent="0.55000000000000004">
      <c r="E511" s="55"/>
      <c r="G511" s="55"/>
      <c r="I511" s="56"/>
      <c r="K511" s="57"/>
      <c r="M511" s="56"/>
    </row>
    <row r="512" spans="5:13" customFormat="1" x14ac:dyDescent="0.55000000000000004">
      <c r="E512" s="55"/>
      <c r="G512" s="55"/>
      <c r="I512" s="56"/>
      <c r="K512" s="57"/>
      <c r="M512" s="56"/>
    </row>
    <row r="513" spans="5:13" customFormat="1" x14ac:dyDescent="0.55000000000000004">
      <c r="E513" s="55"/>
      <c r="G513" s="55"/>
      <c r="I513" s="56"/>
      <c r="K513" s="57"/>
      <c r="M513" s="56"/>
    </row>
    <row r="514" spans="5:13" customFormat="1" x14ac:dyDescent="0.55000000000000004">
      <c r="E514" s="55"/>
      <c r="G514" s="55"/>
      <c r="I514" s="56"/>
      <c r="K514" s="57"/>
      <c r="M514" s="56"/>
    </row>
    <row r="515" spans="5:13" customFormat="1" x14ac:dyDescent="0.55000000000000004">
      <c r="E515" s="55"/>
      <c r="G515" s="55"/>
      <c r="I515" s="56"/>
      <c r="K515" s="57"/>
      <c r="M515" s="56"/>
    </row>
    <row r="516" spans="5:13" customFormat="1" x14ac:dyDescent="0.55000000000000004">
      <c r="E516" s="55"/>
      <c r="G516" s="55"/>
      <c r="I516" s="56"/>
      <c r="K516" s="57"/>
      <c r="M516" s="56"/>
    </row>
    <row r="517" spans="5:13" customFormat="1" x14ac:dyDescent="0.55000000000000004">
      <c r="E517" s="55"/>
      <c r="G517" s="55"/>
      <c r="I517" s="56"/>
      <c r="K517" s="57"/>
      <c r="M517" s="56"/>
    </row>
    <row r="518" spans="5:13" customFormat="1" x14ac:dyDescent="0.55000000000000004">
      <c r="E518" s="55"/>
      <c r="G518" s="55"/>
      <c r="I518" s="56"/>
      <c r="K518" s="57"/>
      <c r="M518" s="56"/>
    </row>
    <row r="519" spans="5:13" customFormat="1" x14ac:dyDescent="0.55000000000000004">
      <c r="E519" s="55"/>
      <c r="G519" s="55"/>
      <c r="I519" s="56"/>
      <c r="K519" s="57"/>
      <c r="M519" s="56"/>
    </row>
    <row r="520" spans="5:13" customFormat="1" x14ac:dyDescent="0.55000000000000004">
      <c r="E520" s="55"/>
      <c r="G520" s="55"/>
      <c r="I520" s="56"/>
      <c r="K520" s="57"/>
      <c r="M520" s="56"/>
    </row>
    <row r="521" spans="5:13" customFormat="1" x14ac:dyDescent="0.55000000000000004">
      <c r="E521" s="55"/>
      <c r="G521" s="55"/>
      <c r="I521" s="56"/>
      <c r="K521" s="57"/>
      <c r="M521" s="56"/>
    </row>
    <row r="522" spans="5:13" customFormat="1" x14ac:dyDescent="0.55000000000000004">
      <c r="E522" s="55"/>
      <c r="G522" s="55"/>
      <c r="I522" s="56"/>
      <c r="K522" s="57"/>
      <c r="M522" s="56"/>
    </row>
    <row r="523" spans="5:13" customFormat="1" x14ac:dyDescent="0.55000000000000004">
      <c r="E523" s="55"/>
      <c r="G523" s="55"/>
      <c r="I523" s="56"/>
      <c r="K523" s="57"/>
      <c r="M523" s="56"/>
    </row>
    <row r="524" spans="5:13" customFormat="1" x14ac:dyDescent="0.55000000000000004">
      <c r="E524" s="55"/>
      <c r="G524" s="55"/>
      <c r="I524" s="56"/>
      <c r="K524" s="57"/>
      <c r="M524" s="56"/>
    </row>
    <row r="525" spans="5:13" customFormat="1" x14ac:dyDescent="0.55000000000000004">
      <c r="E525" s="55"/>
      <c r="G525" s="55"/>
      <c r="I525" s="56"/>
      <c r="K525" s="57"/>
      <c r="M525" s="56"/>
    </row>
    <row r="526" spans="5:13" customFormat="1" x14ac:dyDescent="0.55000000000000004">
      <c r="E526" s="55"/>
      <c r="G526" s="55"/>
      <c r="I526" s="56"/>
      <c r="K526" s="57"/>
      <c r="M526" s="56"/>
    </row>
    <row r="527" spans="5:13" customFormat="1" x14ac:dyDescent="0.55000000000000004">
      <c r="E527" s="55"/>
      <c r="G527" s="55"/>
      <c r="I527" s="56"/>
      <c r="K527" s="57"/>
      <c r="M527" s="56"/>
    </row>
    <row r="528" spans="5:13" customFormat="1" x14ac:dyDescent="0.55000000000000004">
      <c r="E528" s="55"/>
      <c r="G528" s="55"/>
      <c r="I528" s="56"/>
      <c r="K528" s="57"/>
      <c r="M528" s="56"/>
    </row>
    <row r="529" spans="5:13" customFormat="1" x14ac:dyDescent="0.55000000000000004">
      <c r="E529" s="55"/>
      <c r="G529" s="55"/>
      <c r="I529" s="56"/>
      <c r="K529" s="57"/>
      <c r="M529" s="56"/>
    </row>
    <row r="530" spans="5:13" customFormat="1" x14ac:dyDescent="0.55000000000000004">
      <c r="E530" s="55"/>
      <c r="G530" s="55"/>
      <c r="I530" s="56"/>
      <c r="K530" s="57"/>
      <c r="M530" s="56"/>
    </row>
    <row r="531" spans="5:13" customFormat="1" x14ac:dyDescent="0.55000000000000004">
      <c r="E531" s="55"/>
      <c r="G531" s="55"/>
      <c r="I531" s="56"/>
      <c r="K531" s="57"/>
      <c r="M531" s="56"/>
    </row>
    <row r="532" spans="5:13" customFormat="1" x14ac:dyDescent="0.55000000000000004">
      <c r="E532" s="55"/>
      <c r="G532" s="55"/>
      <c r="I532" s="56"/>
      <c r="K532" s="57"/>
      <c r="M532" s="56"/>
    </row>
    <row r="533" spans="5:13" customFormat="1" x14ac:dyDescent="0.55000000000000004">
      <c r="E533" s="55"/>
      <c r="G533" s="55"/>
      <c r="I533" s="56"/>
      <c r="K533" s="57"/>
      <c r="M533" s="56"/>
    </row>
    <row r="534" spans="5:13" customFormat="1" x14ac:dyDescent="0.55000000000000004">
      <c r="E534" s="55"/>
      <c r="G534" s="55"/>
      <c r="I534" s="56"/>
      <c r="K534" s="57"/>
      <c r="M534" s="56"/>
    </row>
    <row r="535" spans="5:13" customFormat="1" x14ac:dyDescent="0.55000000000000004">
      <c r="E535" s="55"/>
      <c r="G535" s="55"/>
      <c r="I535" s="56"/>
      <c r="K535" s="57"/>
      <c r="M535" s="56"/>
    </row>
    <row r="536" spans="5:13" customFormat="1" x14ac:dyDescent="0.55000000000000004">
      <c r="E536" s="55"/>
      <c r="G536" s="55"/>
      <c r="I536" s="56"/>
      <c r="K536" s="57"/>
      <c r="M536" s="56"/>
    </row>
    <row r="537" spans="5:13" customFormat="1" x14ac:dyDescent="0.55000000000000004">
      <c r="E537" s="55"/>
      <c r="G537" s="55"/>
      <c r="I537" s="56"/>
      <c r="K537" s="57"/>
      <c r="M537" s="56"/>
    </row>
    <row r="538" spans="5:13" customFormat="1" x14ac:dyDescent="0.55000000000000004">
      <c r="E538" s="55"/>
      <c r="G538" s="55"/>
      <c r="I538" s="56"/>
      <c r="K538" s="57"/>
      <c r="M538" s="56"/>
    </row>
    <row r="539" spans="5:13" customFormat="1" x14ac:dyDescent="0.55000000000000004">
      <c r="E539" s="55"/>
      <c r="G539" s="55"/>
      <c r="I539" s="56"/>
      <c r="K539" s="57"/>
      <c r="M539" s="56"/>
    </row>
    <row r="540" spans="5:13" customFormat="1" x14ac:dyDescent="0.55000000000000004">
      <c r="E540" s="55"/>
      <c r="G540" s="55"/>
      <c r="I540" s="56"/>
      <c r="K540" s="57"/>
      <c r="M540" s="56"/>
    </row>
    <row r="541" spans="5:13" customFormat="1" x14ac:dyDescent="0.55000000000000004">
      <c r="E541" s="55"/>
      <c r="G541" s="55"/>
      <c r="I541" s="56"/>
      <c r="K541" s="57"/>
      <c r="M541" s="56"/>
    </row>
    <row r="542" spans="5:13" customFormat="1" x14ac:dyDescent="0.55000000000000004">
      <c r="E542" s="55"/>
      <c r="G542" s="55"/>
      <c r="I542" s="56"/>
      <c r="K542" s="57"/>
      <c r="M542" s="56"/>
    </row>
    <row r="543" spans="5:13" customFormat="1" x14ac:dyDescent="0.55000000000000004">
      <c r="E543" s="55"/>
      <c r="G543" s="55"/>
      <c r="I543" s="56"/>
      <c r="K543" s="57"/>
      <c r="M543" s="56"/>
    </row>
    <row r="544" spans="5:13" customFormat="1" x14ac:dyDescent="0.55000000000000004">
      <c r="E544" s="55"/>
      <c r="G544" s="55"/>
      <c r="I544" s="56"/>
      <c r="K544" s="57"/>
      <c r="M544" s="56"/>
    </row>
    <row r="545" spans="5:13" customFormat="1" x14ac:dyDescent="0.55000000000000004">
      <c r="E545" s="55"/>
      <c r="G545" s="55"/>
      <c r="I545" s="56"/>
      <c r="K545" s="57"/>
      <c r="M545" s="56"/>
    </row>
    <row r="546" spans="5:13" customFormat="1" x14ac:dyDescent="0.55000000000000004">
      <c r="E546" s="55"/>
      <c r="G546" s="55"/>
      <c r="I546" s="56"/>
      <c r="K546" s="57"/>
      <c r="M546" s="56"/>
    </row>
    <row r="547" spans="5:13" customFormat="1" x14ac:dyDescent="0.55000000000000004">
      <c r="E547" s="55"/>
      <c r="G547" s="55"/>
      <c r="I547" s="56"/>
      <c r="K547" s="57"/>
      <c r="M547" s="56"/>
    </row>
    <row r="548" spans="5:13" customFormat="1" x14ac:dyDescent="0.55000000000000004">
      <c r="E548" s="55"/>
      <c r="G548" s="55"/>
      <c r="I548" s="56"/>
      <c r="K548" s="57"/>
      <c r="M548" s="56"/>
    </row>
    <row r="549" spans="5:13" customFormat="1" x14ac:dyDescent="0.55000000000000004">
      <c r="E549" s="55"/>
      <c r="G549" s="55"/>
      <c r="I549" s="56"/>
      <c r="K549" s="57"/>
      <c r="M549" s="56"/>
    </row>
    <row r="550" spans="5:13" customFormat="1" x14ac:dyDescent="0.55000000000000004">
      <c r="E550" s="55"/>
      <c r="G550" s="55"/>
      <c r="I550" s="56"/>
      <c r="K550" s="57"/>
      <c r="M550" s="56"/>
    </row>
    <row r="551" spans="5:13" customFormat="1" x14ac:dyDescent="0.55000000000000004">
      <c r="E551" s="55"/>
      <c r="G551" s="55"/>
      <c r="I551" s="56"/>
      <c r="K551" s="57"/>
      <c r="M551" s="56"/>
    </row>
    <row r="552" spans="5:13" customFormat="1" x14ac:dyDescent="0.55000000000000004">
      <c r="E552" s="55"/>
      <c r="G552" s="55"/>
      <c r="I552" s="56"/>
      <c r="K552" s="57"/>
      <c r="M552" s="56"/>
    </row>
    <row r="553" spans="5:13" customFormat="1" x14ac:dyDescent="0.55000000000000004">
      <c r="E553" s="55"/>
      <c r="G553" s="55"/>
      <c r="I553" s="56"/>
      <c r="K553" s="57"/>
      <c r="M553" s="56"/>
    </row>
    <row r="554" spans="5:13" customFormat="1" x14ac:dyDescent="0.55000000000000004">
      <c r="E554" s="55"/>
      <c r="G554" s="55"/>
      <c r="I554" s="56"/>
      <c r="K554" s="57"/>
      <c r="M554" s="56"/>
    </row>
    <row r="555" spans="5:13" customFormat="1" x14ac:dyDescent="0.55000000000000004">
      <c r="E555" s="55"/>
      <c r="G555" s="55"/>
      <c r="I555" s="56"/>
      <c r="K555" s="57"/>
      <c r="M555" s="56"/>
    </row>
    <row r="556" spans="5:13" customFormat="1" x14ac:dyDescent="0.55000000000000004">
      <c r="E556" s="55"/>
      <c r="G556" s="55"/>
      <c r="I556" s="56"/>
      <c r="K556" s="57"/>
      <c r="M556" s="56"/>
    </row>
    <row r="557" spans="5:13" customFormat="1" x14ac:dyDescent="0.55000000000000004">
      <c r="E557" s="55"/>
      <c r="G557" s="55"/>
      <c r="I557" s="56"/>
      <c r="K557" s="57"/>
      <c r="M557" s="56"/>
    </row>
    <row r="558" spans="5:13" customFormat="1" x14ac:dyDescent="0.55000000000000004">
      <c r="E558" s="55"/>
      <c r="G558" s="55"/>
      <c r="I558" s="56"/>
      <c r="K558" s="57"/>
      <c r="M558" s="56"/>
    </row>
    <row r="559" spans="5:13" customFormat="1" x14ac:dyDescent="0.55000000000000004">
      <c r="E559" s="55"/>
      <c r="G559" s="55"/>
      <c r="I559" s="56"/>
      <c r="K559" s="57"/>
      <c r="M559" s="56"/>
    </row>
    <row r="560" spans="5:13" customFormat="1" x14ac:dyDescent="0.55000000000000004">
      <c r="E560" s="55"/>
      <c r="G560" s="55"/>
      <c r="I560" s="56"/>
      <c r="K560" s="57"/>
      <c r="M560" s="56"/>
    </row>
    <row r="561" spans="5:13" customFormat="1" x14ac:dyDescent="0.55000000000000004">
      <c r="E561" s="55"/>
      <c r="G561" s="55"/>
      <c r="I561" s="56"/>
      <c r="K561" s="57"/>
      <c r="M561" s="56"/>
    </row>
    <row r="562" spans="5:13" customFormat="1" x14ac:dyDescent="0.55000000000000004">
      <c r="E562" s="55"/>
      <c r="G562" s="55"/>
      <c r="I562" s="56"/>
      <c r="K562" s="57"/>
      <c r="M562" s="56"/>
    </row>
    <row r="563" spans="5:13" customFormat="1" x14ac:dyDescent="0.55000000000000004">
      <c r="E563" s="55"/>
      <c r="G563" s="55"/>
      <c r="I563" s="56"/>
      <c r="K563" s="57"/>
      <c r="M563" s="56"/>
    </row>
    <row r="564" spans="5:13" customFormat="1" x14ac:dyDescent="0.55000000000000004">
      <c r="E564" s="55"/>
      <c r="G564" s="55"/>
      <c r="I564" s="56"/>
      <c r="K564" s="57"/>
      <c r="M564" s="56"/>
    </row>
    <row r="565" spans="5:13" customFormat="1" x14ac:dyDescent="0.55000000000000004">
      <c r="E565" s="55"/>
      <c r="G565" s="55"/>
      <c r="I565" s="56"/>
      <c r="K565" s="57"/>
      <c r="M565" s="56"/>
    </row>
    <row r="566" spans="5:13" customFormat="1" x14ac:dyDescent="0.55000000000000004">
      <c r="E566" s="55"/>
      <c r="G566" s="55"/>
      <c r="I566" s="56"/>
      <c r="K566" s="57"/>
      <c r="M566" s="56"/>
    </row>
    <row r="567" spans="5:13" customFormat="1" x14ac:dyDescent="0.55000000000000004">
      <c r="E567" s="55"/>
      <c r="G567" s="55"/>
      <c r="I567" s="56"/>
      <c r="K567" s="57"/>
      <c r="M567" s="56"/>
    </row>
    <row r="568" spans="5:13" customFormat="1" x14ac:dyDescent="0.55000000000000004">
      <c r="E568" s="55"/>
      <c r="G568" s="55"/>
      <c r="I568" s="56"/>
      <c r="K568" s="57"/>
      <c r="M568" s="56"/>
    </row>
    <row r="569" spans="5:13" customFormat="1" x14ac:dyDescent="0.55000000000000004">
      <c r="E569" s="55"/>
      <c r="G569" s="55"/>
      <c r="I569" s="56"/>
      <c r="K569" s="57"/>
      <c r="M569" s="56"/>
    </row>
    <row r="570" spans="5:13" customFormat="1" x14ac:dyDescent="0.55000000000000004">
      <c r="E570" s="55"/>
      <c r="G570" s="55"/>
      <c r="I570" s="56"/>
      <c r="K570" s="57"/>
      <c r="M570" s="56"/>
    </row>
    <row r="571" spans="5:13" customFormat="1" x14ac:dyDescent="0.55000000000000004">
      <c r="E571" s="55"/>
      <c r="G571" s="55"/>
      <c r="I571" s="56"/>
      <c r="K571" s="57"/>
      <c r="M571" s="56"/>
    </row>
    <row r="572" spans="5:13" customFormat="1" x14ac:dyDescent="0.55000000000000004">
      <c r="E572" s="55"/>
      <c r="G572" s="55"/>
      <c r="I572" s="56"/>
      <c r="K572" s="57"/>
      <c r="M572" s="56"/>
    </row>
    <row r="573" spans="5:13" customFormat="1" x14ac:dyDescent="0.55000000000000004">
      <c r="E573" s="55"/>
      <c r="G573" s="55"/>
      <c r="I573" s="56"/>
      <c r="K573" s="57"/>
      <c r="M573" s="56"/>
    </row>
    <row r="574" spans="5:13" customFormat="1" x14ac:dyDescent="0.55000000000000004">
      <c r="E574" s="55"/>
      <c r="G574" s="55"/>
      <c r="I574" s="56"/>
      <c r="K574" s="57"/>
      <c r="M574" s="56"/>
    </row>
    <row r="575" spans="5:13" customFormat="1" x14ac:dyDescent="0.55000000000000004">
      <c r="E575" s="55"/>
      <c r="G575" s="55"/>
      <c r="I575" s="56"/>
      <c r="K575" s="57"/>
      <c r="M575" s="56"/>
    </row>
    <row r="576" spans="5:13" customFormat="1" x14ac:dyDescent="0.55000000000000004">
      <c r="E576" s="55"/>
      <c r="G576" s="55"/>
      <c r="I576" s="56"/>
      <c r="K576" s="57"/>
      <c r="M576" s="56"/>
    </row>
    <row r="577" spans="5:13" customFormat="1" x14ac:dyDescent="0.55000000000000004">
      <c r="E577" s="55"/>
      <c r="G577" s="55"/>
      <c r="I577" s="56"/>
      <c r="K577" s="57"/>
      <c r="M577" s="56"/>
    </row>
    <row r="578" spans="5:13" customFormat="1" x14ac:dyDescent="0.55000000000000004">
      <c r="E578" s="55"/>
      <c r="G578" s="55"/>
      <c r="I578" s="56"/>
      <c r="K578" s="57"/>
      <c r="M578" s="56"/>
    </row>
    <row r="579" spans="5:13" customFormat="1" x14ac:dyDescent="0.55000000000000004">
      <c r="E579" s="55"/>
      <c r="G579" s="55"/>
      <c r="I579" s="56"/>
      <c r="K579" s="57"/>
      <c r="M579" s="56"/>
    </row>
    <row r="580" spans="5:13" customFormat="1" x14ac:dyDescent="0.55000000000000004">
      <c r="E580" s="55"/>
      <c r="G580" s="55"/>
      <c r="I580" s="56"/>
      <c r="K580" s="57"/>
      <c r="M580" s="56"/>
    </row>
    <row r="581" spans="5:13" customFormat="1" x14ac:dyDescent="0.55000000000000004">
      <c r="E581" s="55"/>
      <c r="G581" s="55"/>
      <c r="I581" s="56"/>
      <c r="K581" s="57"/>
      <c r="M581" s="56"/>
    </row>
    <row r="582" spans="5:13" customFormat="1" x14ac:dyDescent="0.55000000000000004">
      <c r="E582" s="55"/>
      <c r="G582" s="55"/>
      <c r="I582" s="56"/>
      <c r="K582" s="57"/>
      <c r="M582" s="56"/>
    </row>
    <row r="583" spans="5:13" customFormat="1" x14ac:dyDescent="0.55000000000000004">
      <c r="E583" s="55"/>
      <c r="G583" s="55"/>
      <c r="I583" s="56"/>
      <c r="K583" s="57"/>
      <c r="M583" s="56"/>
    </row>
    <row r="584" spans="5:13" customFormat="1" x14ac:dyDescent="0.55000000000000004">
      <c r="E584" s="55"/>
      <c r="G584" s="55"/>
      <c r="I584" s="56"/>
      <c r="K584" s="57"/>
      <c r="M584" s="56"/>
    </row>
    <row r="585" spans="5:13" customFormat="1" x14ac:dyDescent="0.55000000000000004">
      <c r="E585" s="55"/>
      <c r="G585" s="55"/>
      <c r="I585" s="56"/>
      <c r="K585" s="57"/>
      <c r="M585" s="56"/>
    </row>
    <row r="586" spans="5:13" customFormat="1" x14ac:dyDescent="0.55000000000000004">
      <c r="E586" s="55"/>
      <c r="G586" s="55"/>
      <c r="I586" s="56"/>
      <c r="K586" s="57"/>
      <c r="M586" s="56"/>
    </row>
    <row r="587" spans="5:13" customFormat="1" x14ac:dyDescent="0.55000000000000004">
      <c r="E587" s="55"/>
      <c r="G587" s="55"/>
      <c r="I587" s="56"/>
      <c r="K587" s="57"/>
      <c r="M587" s="56"/>
    </row>
    <row r="588" spans="5:13" customFormat="1" x14ac:dyDescent="0.55000000000000004">
      <c r="E588" s="55"/>
      <c r="G588" s="55"/>
      <c r="I588" s="56"/>
      <c r="K588" s="57"/>
      <c r="M588" s="56"/>
    </row>
    <row r="589" spans="5:13" customFormat="1" x14ac:dyDescent="0.55000000000000004">
      <c r="E589" s="55"/>
      <c r="G589" s="55"/>
      <c r="I589" s="56"/>
      <c r="K589" s="57"/>
      <c r="M589" s="56"/>
    </row>
    <row r="590" spans="5:13" customFormat="1" x14ac:dyDescent="0.55000000000000004">
      <c r="E590" s="55"/>
      <c r="G590" s="55"/>
      <c r="I590" s="56"/>
      <c r="K590" s="57"/>
      <c r="M590" s="56"/>
    </row>
    <row r="591" spans="5:13" customFormat="1" x14ac:dyDescent="0.55000000000000004">
      <c r="E591" s="55"/>
      <c r="G591" s="55"/>
      <c r="I591" s="56"/>
      <c r="K591" s="57"/>
      <c r="M591" s="56"/>
    </row>
    <row r="592" spans="5:13" customFormat="1" x14ac:dyDescent="0.55000000000000004">
      <c r="E592" s="55"/>
      <c r="G592" s="55"/>
      <c r="I592" s="56"/>
      <c r="K592" s="57"/>
      <c r="M592" s="56"/>
    </row>
    <row r="593" spans="5:13" customFormat="1" x14ac:dyDescent="0.55000000000000004">
      <c r="E593" s="55"/>
      <c r="G593" s="55"/>
      <c r="I593" s="56"/>
      <c r="K593" s="57"/>
      <c r="M593" s="56"/>
    </row>
    <row r="594" spans="5:13" customFormat="1" x14ac:dyDescent="0.55000000000000004">
      <c r="E594" s="55"/>
      <c r="G594" s="55"/>
      <c r="I594" s="56"/>
      <c r="K594" s="57"/>
      <c r="M594" s="56"/>
    </row>
    <row r="595" spans="5:13" customFormat="1" x14ac:dyDescent="0.55000000000000004">
      <c r="E595" s="55"/>
      <c r="G595" s="55"/>
      <c r="I595" s="56"/>
      <c r="K595" s="57"/>
      <c r="M595" s="56"/>
    </row>
    <row r="596" spans="5:13" customFormat="1" x14ac:dyDescent="0.55000000000000004">
      <c r="E596" s="55"/>
      <c r="G596" s="55"/>
      <c r="I596" s="56"/>
      <c r="K596" s="57"/>
      <c r="M596" s="56"/>
    </row>
    <row r="597" spans="5:13" customFormat="1" x14ac:dyDescent="0.55000000000000004">
      <c r="E597" s="55"/>
      <c r="G597" s="55"/>
      <c r="I597" s="56"/>
      <c r="K597" s="57"/>
      <c r="M597" s="56"/>
    </row>
    <row r="598" spans="5:13" customFormat="1" x14ac:dyDescent="0.55000000000000004">
      <c r="E598" s="55"/>
      <c r="G598" s="55"/>
      <c r="I598" s="56"/>
      <c r="K598" s="57"/>
      <c r="M598" s="56"/>
    </row>
    <row r="599" spans="5:13" customFormat="1" x14ac:dyDescent="0.55000000000000004">
      <c r="E599" s="55"/>
      <c r="G599" s="55"/>
      <c r="I599" s="56"/>
      <c r="K599" s="57"/>
      <c r="M599" s="56"/>
    </row>
    <row r="600" spans="5:13" customFormat="1" x14ac:dyDescent="0.55000000000000004">
      <c r="E600" s="55"/>
      <c r="G600" s="55"/>
      <c r="I600" s="56"/>
      <c r="K600" s="57"/>
      <c r="M600" s="56"/>
    </row>
    <row r="601" spans="5:13" customFormat="1" x14ac:dyDescent="0.55000000000000004">
      <c r="E601" s="55"/>
      <c r="G601" s="55"/>
      <c r="I601" s="56"/>
      <c r="K601" s="57"/>
      <c r="M601" s="56"/>
    </row>
    <row r="602" spans="5:13" customFormat="1" x14ac:dyDescent="0.55000000000000004">
      <c r="E602" s="55"/>
      <c r="G602" s="55"/>
      <c r="I602" s="56"/>
      <c r="K602" s="57"/>
      <c r="M602" s="56"/>
    </row>
    <row r="603" spans="5:13" customFormat="1" x14ac:dyDescent="0.55000000000000004">
      <c r="E603" s="55"/>
      <c r="G603" s="55"/>
      <c r="I603" s="56"/>
      <c r="K603" s="57"/>
      <c r="M603" s="56"/>
    </row>
    <row r="604" spans="5:13" customFormat="1" x14ac:dyDescent="0.55000000000000004">
      <c r="E604" s="55"/>
      <c r="G604" s="55"/>
      <c r="I604" s="56"/>
      <c r="K604" s="57"/>
      <c r="M604" s="56"/>
    </row>
    <row r="605" spans="5:13" customFormat="1" x14ac:dyDescent="0.55000000000000004">
      <c r="E605" s="55"/>
      <c r="G605" s="55"/>
      <c r="I605" s="56"/>
      <c r="K605" s="57"/>
      <c r="M605" s="56"/>
    </row>
    <row r="606" spans="5:13" customFormat="1" x14ac:dyDescent="0.55000000000000004">
      <c r="E606" s="55"/>
      <c r="G606" s="55"/>
      <c r="I606" s="56"/>
      <c r="K606" s="57"/>
      <c r="M606" s="56"/>
    </row>
    <row r="607" spans="5:13" customFormat="1" x14ac:dyDescent="0.55000000000000004">
      <c r="E607" s="55"/>
      <c r="G607" s="55"/>
      <c r="I607" s="56"/>
      <c r="K607" s="57"/>
      <c r="M607" s="56"/>
    </row>
    <row r="608" spans="5:13" customFormat="1" x14ac:dyDescent="0.55000000000000004">
      <c r="E608" s="55"/>
      <c r="G608" s="55"/>
      <c r="I608" s="56"/>
      <c r="K608" s="57"/>
      <c r="M608" s="56"/>
    </row>
    <row r="609" spans="5:13" customFormat="1" x14ac:dyDescent="0.55000000000000004">
      <c r="E609" s="55"/>
      <c r="G609" s="55"/>
      <c r="I609" s="56"/>
      <c r="K609" s="57"/>
      <c r="M609" s="56"/>
    </row>
    <row r="610" spans="5:13" customFormat="1" x14ac:dyDescent="0.55000000000000004">
      <c r="E610" s="55"/>
      <c r="G610" s="55"/>
      <c r="I610" s="56"/>
      <c r="K610" s="57"/>
      <c r="M610" s="56"/>
    </row>
    <row r="611" spans="5:13" customFormat="1" x14ac:dyDescent="0.55000000000000004">
      <c r="E611" s="55"/>
      <c r="G611" s="55"/>
      <c r="I611" s="56"/>
      <c r="K611" s="57"/>
      <c r="M611" s="56"/>
    </row>
    <row r="612" spans="5:13" customFormat="1" x14ac:dyDescent="0.55000000000000004">
      <c r="E612" s="55"/>
      <c r="G612" s="55"/>
      <c r="I612" s="56"/>
      <c r="K612" s="57"/>
      <c r="M612" s="56"/>
    </row>
    <row r="613" spans="5:13" customFormat="1" x14ac:dyDescent="0.55000000000000004">
      <c r="E613" s="55"/>
      <c r="G613" s="55"/>
      <c r="I613" s="56"/>
      <c r="K613" s="57"/>
      <c r="M613" s="56"/>
    </row>
    <row r="614" spans="5:13" customFormat="1" x14ac:dyDescent="0.55000000000000004">
      <c r="E614" s="55"/>
      <c r="G614" s="55"/>
      <c r="I614" s="56"/>
      <c r="K614" s="57"/>
      <c r="M614" s="56"/>
    </row>
    <row r="615" spans="5:13" customFormat="1" x14ac:dyDescent="0.55000000000000004">
      <c r="E615" s="55"/>
      <c r="G615" s="55"/>
      <c r="I615" s="56"/>
      <c r="K615" s="57"/>
      <c r="M615" s="56"/>
    </row>
    <row r="616" spans="5:13" customFormat="1" x14ac:dyDescent="0.55000000000000004">
      <c r="E616" s="55"/>
      <c r="G616" s="55"/>
      <c r="I616" s="56"/>
      <c r="K616" s="57"/>
      <c r="M616" s="56"/>
    </row>
    <row r="617" spans="5:13" customFormat="1" x14ac:dyDescent="0.55000000000000004">
      <c r="E617" s="55"/>
      <c r="G617" s="55"/>
      <c r="I617" s="56"/>
      <c r="K617" s="57"/>
      <c r="M617" s="56"/>
    </row>
    <row r="618" spans="5:13" customFormat="1" x14ac:dyDescent="0.55000000000000004">
      <c r="E618" s="55"/>
      <c r="G618" s="55"/>
      <c r="I618" s="56"/>
      <c r="K618" s="57"/>
      <c r="M618" s="56"/>
    </row>
    <row r="619" spans="5:13" customFormat="1" x14ac:dyDescent="0.55000000000000004">
      <c r="E619" s="55"/>
      <c r="G619" s="55"/>
      <c r="I619" s="56"/>
      <c r="K619" s="57"/>
      <c r="M619" s="56"/>
    </row>
    <row r="620" spans="5:13" customFormat="1" x14ac:dyDescent="0.55000000000000004">
      <c r="E620" s="55"/>
      <c r="G620" s="55"/>
      <c r="I620" s="56"/>
      <c r="K620" s="57"/>
      <c r="M620" s="56"/>
    </row>
    <row r="621" spans="5:13" customFormat="1" x14ac:dyDescent="0.55000000000000004">
      <c r="E621" s="55"/>
      <c r="G621" s="55"/>
      <c r="I621" s="56"/>
      <c r="K621" s="57"/>
      <c r="M621" s="56"/>
    </row>
    <row r="622" spans="5:13" customFormat="1" x14ac:dyDescent="0.55000000000000004">
      <c r="E622" s="55"/>
      <c r="G622" s="55"/>
      <c r="I622" s="56"/>
      <c r="K622" s="57"/>
      <c r="M622" s="56"/>
    </row>
    <row r="623" spans="5:13" customFormat="1" x14ac:dyDescent="0.55000000000000004">
      <c r="E623" s="55"/>
      <c r="G623" s="55"/>
      <c r="I623" s="56"/>
      <c r="K623" s="57"/>
      <c r="M623" s="56"/>
    </row>
    <row r="624" spans="5:13" customFormat="1" x14ac:dyDescent="0.55000000000000004">
      <c r="E624" s="55"/>
      <c r="G624" s="55"/>
      <c r="I624" s="56"/>
      <c r="K624" s="57"/>
      <c r="M624" s="56"/>
    </row>
    <row r="625" spans="5:13" customFormat="1" x14ac:dyDescent="0.55000000000000004">
      <c r="E625" s="55"/>
      <c r="G625" s="55"/>
      <c r="I625" s="56"/>
      <c r="K625" s="57"/>
      <c r="M625" s="56"/>
    </row>
    <row r="626" spans="5:13" customFormat="1" x14ac:dyDescent="0.55000000000000004">
      <c r="E626" s="55"/>
      <c r="G626" s="55"/>
      <c r="I626" s="56"/>
      <c r="K626" s="57"/>
      <c r="M626" s="56"/>
    </row>
    <row r="627" spans="5:13" customFormat="1" x14ac:dyDescent="0.55000000000000004">
      <c r="E627" s="55"/>
      <c r="G627" s="55"/>
      <c r="I627" s="56"/>
      <c r="K627" s="57"/>
      <c r="M627" s="56"/>
    </row>
    <row r="628" spans="5:13" customFormat="1" x14ac:dyDescent="0.55000000000000004">
      <c r="E628" s="55"/>
      <c r="G628" s="55"/>
      <c r="I628" s="56"/>
      <c r="K628" s="57"/>
      <c r="M628" s="56"/>
    </row>
    <row r="629" spans="5:13" customFormat="1" x14ac:dyDescent="0.55000000000000004">
      <c r="E629" s="55"/>
      <c r="G629" s="55"/>
      <c r="I629" s="56"/>
      <c r="K629" s="57"/>
      <c r="M629" s="56"/>
    </row>
    <row r="630" spans="5:13" customFormat="1" x14ac:dyDescent="0.55000000000000004">
      <c r="E630" s="55"/>
      <c r="G630" s="55"/>
      <c r="I630" s="56"/>
      <c r="K630" s="57"/>
      <c r="M630" s="56"/>
    </row>
    <row r="631" spans="5:13" customFormat="1" x14ac:dyDescent="0.55000000000000004">
      <c r="E631" s="55"/>
      <c r="G631" s="55"/>
      <c r="I631" s="56"/>
      <c r="K631" s="57"/>
      <c r="M631" s="56"/>
    </row>
    <row r="632" spans="5:13" customFormat="1" x14ac:dyDescent="0.55000000000000004">
      <c r="E632" s="55"/>
      <c r="G632" s="55"/>
      <c r="I632" s="56"/>
      <c r="K632" s="57"/>
      <c r="M632" s="56"/>
    </row>
    <row r="633" spans="5:13" customFormat="1" x14ac:dyDescent="0.55000000000000004">
      <c r="E633" s="55"/>
      <c r="G633" s="55"/>
      <c r="I633" s="56"/>
      <c r="K633" s="57"/>
      <c r="M633" s="56"/>
    </row>
    <row r="634" spans="5:13" customFormat="1" x14ac:dyDescent="0.55000000000000004">
      <c r="E634" s="55"/>
      <c r="G634" s="55"/>
      <c r="I634" s="56"/>
      <c r="K634" s="57"/>
      <c r="M634" s="56"/>
    </row>
    <row r="635" spans="5:13" customFormat="1" x14ac:dyDescent="0.55000000000000004">
      <c r="E635" s="55"/>
      <c r="G635" s="55"/>
      <c r="I635" s="56"/>
      <c r="K635" s="57"/>
      <c r="M635" s="56"/>
    </row>
    <row r="636" spans="5:13" customFormat="1" x14ac:dyDescent="0.55000000000000004">
      <c r="E636" s="55"/>
      <c r="G636" s="55"/>
      <c r="I636" s="56"/>
      <c r="K636" s="57"/>
      <c r="M636" s="56"/>
    </row>
    <row r="637" spans="5:13" customFormat="1" x14ac:dyDescent="0.55000000000000004">
      <c r="E637" s="55"/>
      <c r="G637" s="55"/>
      <c r="I637" s="56"/>
      <c r="K637" s="57"/>
      <c r="M637" s="56"/>
    </row>
    <row r="638" spans="5:13" customFormat="1" x14ac:dyDescent="0.55000000000000004">
      <c r="E638" s="55"/>
      <c r="G638" s="55"/>
      <c r="I638" s="56"/>
      <c r="K638" s="57"/>
      <c r="M638" s="56"/>
    </row>
    <row r="639" spans="5:13" customFormat="1" x14ac:dyDescent="0.55000000000000004">
      <c r="E639" s="55"/>
      <c r="G639" s="55"/>
      <c r="I639" s="56"/>
      <c r="K639" s="57"/>
      <c r="M639" s="56"/>
    </row>
    <row r="640" spans="5:13" customFormat="1" x14ac:dyDescent="0.55000000000000004">
      <c r="E640" s="55"/>
      <c r="G640" s="55"/>
      <c r="I640" s="56"/>
      <c r="K640" s="57"/>
      <c r="M640" s="56"/>
    </row>
    <row r="641" spans="5:13" customFormat="1" x14ac:dyDescent="0.55000000000000004">
      <c r="E641" s="55"/>
      <c r="G641" s="55"/>
      <c r="I641" s="56"/>
      <c r="K641" s="57"/>
      <c r="M641" s="56"/>
    </row>
    <row r="642" spans="5:13" customFormat="1" x14ac:dyDescent="0.55000000000000004">
      <c r="E642" s="55"/>
      <c r="G642" s="55"/>
      <c r="I642" s="56"/>
      <c r="K642" s="57"/>
      <c r="M642" s="56"/>
    </row>
    <row r="643" spans="5:13" customFormat="1" x14ac:dyDescent="0.55000000000000004">
      <c r="E643" s="55"/>
      <c r="G643" s="55"/>
      <c r="I643" s="56"/>
      <c r="K643" s="57"/>
      <c r="M643" s="56"/>
    </row>
    <row r="644" spans="5:13" customFormat="1" x14ac:dyDescent="0.55000000000000004">
      <c r="E644" s="55"/>
      <c r="G644" s="55"/>
      <c r="I644" s="56"/>
      <c r="K644" s="57"/>
      <c r="M644" s="56"/>
    </row>
    <row r="645" spans="5:13" customFormat="1" x14ac:dyDescent="0.55000000000000004">
      <c r="E645" s="55"/>
      <c r="G645" s="55"/>
      <c r="I645" s="56"/>
      <c r="K645" s="57"/>
      <c r="M645" s="56"/>
    </row>
    <row r="646" spans="5:13" customFormat="1" x14ac:dyDescent="0.55000000000000004">
      <c r="E646" s="55"/>
      <c r="G646" s="55"/>
      <c r="I646" s="56"/>
      <c r="K646" s="57"/>
      <c r="M646" s="56"/>
    </row>
    <row r="647" spans="5:13" customFormat="1" x14ac:dyDescent="0.55000000000000004">
      <c r="E647" s="55"/>
      <c r="G647" s="55"/>
      <c r="I647" s="56"/>
      <c r="K647" s="57"/>
      <c r="M647" s="56"/>
    </row>
    <row r="648" spans="5:13" customFormat="1" x14ac:dyDescent="0.55000000000000004">
      <c r="E648" s="55"/>
      <c r="G648" s="55"/>
      <c r="I648" s="56"/>
      <c r="K648" s="57"/>
      <c r="M648" s="56"/>
    </row>
    <row r="649" spans="5:13" customFormat="1" x14ac:dyDescent="0.55000000000000004">
      <c r="E649" s="55"/>
      <c r="G649" s="55"/>
      <c r="I649" s="56"/>
      <c r="K649" s="57"/>
      <c r="M649" s="56"/>
    </row>
    <row r="650" spans="5:13" customFormat="1" x14ac:dyDescent="0.55000000000000004">
      <c r="E650" s="55"/>
      <c r="G650" s="55"/>
      <c r="I650" s="56"/>
      <c r="K650" s="57"/>
      <c r="M650" s="56"/>
    </row>
    <row r="651" spans="5:13" customFormat="1" x14ac:dyDescent="0.55000000000000004">
      <c r="E651" s="55"/>
      <c r="G651" s="55"/>
      <c r="I651" s="56"/>
      <c r="K651" s="57"/>
      <c r="M651" s="56"/>
    </row>
    <row r="652" spans="5:13" customFormat="1" x14ac:dyDescent="0.55000000000000004">
      <c r="E652" s="55"/>
      <c r="G652" s="55"/>
      <c r="I652" s="56"/>
      <c r="K652" s="57"/>
      <c r="M652" s="56"/>
    </row>
    <row r="653" spans="5:13" customFormat="1" x14ac:dyDescent="0.55000000000000004">
      <c r="E653" s="55"/>
      <c r="G653" s="55"/>
      <c r="I653" s="56"/>
      <c r="K653" s="57"/>
      <c r="M653" s="56"/>
    </row>
    <row r="654" spans="5:13" customFormat="1" x14ac:dyDescent="0.55000000000000004">
      <c r="E654" s="55"/>
      <c r="G654" s="55"/>
      <c r="I654" s="56"/>
      <c r="K654" s="57"/>
      <c r="M654" s="56"/>
    </row>
    <row r="655" spans="5:13" customFormat="1" x14ac:dyDescent="0.55000000000000004">
      <c r="E655" s="55"/>
      <c r="G655" s="55"/>
      <c r="I655" s="56"/>
      <c r="K655" s="57"/>
      <c r="M655" s="56"/>
    </row>
    <row r="656" spans="5:13" customFormat="1" x14ac:dyDescent="0.55000000000000004">
      <c r="E656" s="55"/>
      <c r="G656" s="55"/>
      <c r="I656" s="56"/>
      <c r="K656" s="57"/>
      <c r="M656" s="56"/>
    </row>
    <row r="657" spans="5:13" customFormat="1" x14ac:dyDescent="0.55000000000000004">
      <c r="E657" s="55"/>
      <c r="G657" s="55"/>
      <c r="I657" s="56"/>
      <c r="K657" s="57"/>
      <c r="M657" s="56"/>
    </row>
    <row r="658" spans="5:13" customFormat="1" x14ac:dyDescent="0.55000000000000004">
      <c r="E658" s="55"/>
      <c r="G658" s="55"/>
      <c r="I658" s="56"/>
      <c r="K658" s="57"/>
      <c r="M658" s="56"/>
    </row>
    <row r="659" spans="5:13" customFormat="1" x14ac:dyDescent="0.55000000000000004">
      <c r="E659" s="55"/>
      <c r="G659" s="55"/>
      <c r="I659" s="56"/>
      <c r="K659" s="57"/>
      <c r="M659" s="56"/>
    </row>
    <row r="660" spans="5:13" customFormat="1" x14ac:dyDescent="0.55000000000000004">
      <c r="E660" s="55"/>
      <c r="G660" s="55"/>
      <c r="I660" s="56"/>
      <c r="K660" s="57"/>
      <c r="M660" s="56"/>
    </row>
    <row r="661" spans="5:13" customFormat="1" x14ac:dyDescent="0.55000000000000004">
      <c r="E661" s="55"/>
      <c r="G661" s="55"/>
      <c r="I661" s="56"/>
      <c r="K661" s="57"/>
      <c r="M661" s="56"/>
    </row>
    <row r="662" spans="5:13" customFormat="1" x14ac:dyDescent="0.55000000000000004">
      <c r="E662" s="55"/>
      <c r="G662" s="55"/>
      <c r="I662" s="56"/>
      <c r="K662" s="57"/>
      <c r="M662" s="56"/>
    </row>
    <row r="663" spans="5:13" customFormat="1" x14ac:dyDescent="0.55000000000000004">
      <c r="E663" s="55"/>
      <c r="G663" s="55"/>
      <c r="I663" s="56"/>
      <c r="K663" s="57"/>
      <c r="M663" s="56"/>
    </row>
    <row r="664" spans="5:13" customFormat="1" x14ac:dyDescent="0.55000000000000004">
      <c r="E664" s="55"/>
      <c r="G664" s="55"/>
      <c r="I664" s="56"/>
      <c r="K664" s="57"/>
      <c r="M664" s="56"/>
    </row>
    <row r="665" spans="5:13" customFormat="1" x14ac:dyDescent="0.55000000000000004">
      <c r="E665" s="55"/>
      <c r="G665" s="55"/>
      <c r="I665" s="56"/>
      <c r="K665" s="57"/>
      <c r="M665" s="56"/>
    </row>
    <row r="666" spans="5:13" customFormat="1" x14ac:dyDescent="0.55000000000000004">
      <c r="E666" s="55"/>
      <c r="G666" s="55"/>
      <c r="I666" s="56"/>
      <c r="K666" s="57"/>
      <c r="M666" s="56"/>
    </row>
    <row r="667" spans="5:13" customFormat="1" x14ac:dyDescent="0.55000000000000004">
      <c r="E667" s="55"/>
      <c r="G667" s="55"/>
      <c r="I667" s="56"/>
      <c r="K667" s="57"/>
      <c r="M667" s="56"/>
    </row>
    <row r="668" spans="5:13" customFormat="1" x14ac:dyDescent="0.55000000000000004">
      <c r="E668" s="55"/>
      <c r="G668" s="55"/>
      <c r="I668" s="56"/>
      <c r="K668" s="57"/>
      <c r="M668" s="56"/>
    </row>
    <row r="669" spans="5:13" customFormat="1" x14ac:dyDescent="0.55000000000000004">
      <c r="E669" s="55"/>
      <c r="G669" s="55"/>
      <c r="I669" s="56"/>
      <c r="K669" s="57"/>
      <c r="M669" s="56"/>
    </row>
    <row r="670" spans="5:13" customFormat="1" x14ac:dyDescent="0.55000000000000004">
      <c r="E670" s="55"/>
      <c r="G670" s="55"/>
      <c r="I670" s="56"/>
      <c r="K670" s="57"/>
      <c r="M670" s="56"/>
    </row>
    <row r="671" spans="5:13" customFormat="1" x14ac:dyDescent="0.55000000000000004">
      <c r="E671" s="55"/>
      <c r="G671" s="55"/>
      <c r="I671" s="56"/>
      <c r="K671" s="57"/>
      <c r="M671" s="56"/>
    </row>
    <row r="672" spans="5:13" customFormat="1" x14ac:dyDescent="0.55000000000000004">
      <c r="E672" s="55"/>
      <c r="G672" s="55"/>
      <c r="I672" s="56"/>
      <c r="K672" s="57"/>
      <c r="M672" s="56"/>
    </row>
    <row r="673" spans="5:13" customFormat="1" x14ac:dyDescent="0.55000000000000004">
      <c r="E673" s="55"/>
      <c r="G673" s="55"/>
      <c r="I673" s="56"/>
      <c r="K673" s="57"/>
      <c r="M673" s="56"/>
    </row>
    <row r="674" spans="5:13" customFormat="1" x14ac:dyDescent="0.55000000000000004">
      <c r="E674" s="55"/>
      <c r="G674" s="55"/>
      <c r="I674" s="56"/>
      <c r="K674" s="57"/>
      <c r="M674" s="56"/>
    </row>
    <row r="675" spans="5:13" customFormat="1" x14ac:dyDescent="0.55000000000000004">
      <c r="E675" s="55"/>
      <c r="G675" s="55"/>
      <c r="I675" s="56"/>
      <c r="K675" s="57"/>
      <c r="M675" s="56"/>
    </row>
    <row r="676" spans="5:13" customFormat="1" x14ac:dyDescent="0.55000000000000004">
      <c r="E676" s="55"/>
      <c r="G676" s="55"/>
      <c r="I676" s="56"/>
      <c r="K676" s="57"/>
      <c r="M676" s="56"/>
    </row>
    <row r="677" spans="5:13" customFormat="1" x14ac:dyDescent="0.55000000000000004">
      <c r="E677" s="55"/>
      <c r="G677" s="55"/>
      <c r="I677" s="56"/>
      <c r="K677" s="57"/>
      <c r="M677" s="56"/>
    </row>
    <row r="678" spans="5:13" customFormat="1" x14ac:dyDescent="0.55000000000000004">
      <c r="E678" s="55"/>
      <c r="G678" s="55"/>
      <c r="I678" s="56"/>
      <c r="K678" s="57"/>
      <c r="M678" s="56"/>
    </row>
    <row r="679" spans="5:13" customFormat="1" x14ac:dyDescent="0.55000000000000004">
      <c r="E679" s="55"/>
      <c r="G679" s="55"/>
      <c r="I679" s="56"/>
      <c r="K679" s="57"/>
      <c r="M679" s="56"/>
    </row>
    <row r="680" spans="5:13" customFormat="1" x14ac:dyDescent="0.55000000000000004">
      <c r="E680" s="55"/>
      <c r="G680" s="55"/>
      <c r="I680" s="56"/>
      <c r="K680" s="57"/>
      <c r="M680" s="56"/>
    </row>
    <row r="681" spans="5:13" customFormat="1" x14ac:dyDescent="0.55000000000000004">
      <c r="E681" s="55"/>
      <c r="G681" s="55"/>
      <c r="I681" s="56"/>
      <c r="K681" s="57"/>
      <c r="M681" s="56"/>
    </row>
    <row r="682" spans="5:13" customFormat="1" x14ac:dyDescent="0.55000000000000004">
      <c r="E682" s="55"/>
      <c r="G682" s="55"/>
      <c r="I682" s="56"/>
      <c r="K682" s="57"/>
      <c r="M682" s="56"/>
    </row>
    <row r="683" spans="5:13" customFormat="1" x14ac:dyDescent="0.55000000000000004">
      <c r="E683" s="55"/>
      <c r="G683" s="55"/>
      <c r="I683" s="56"/>
      <c r="K683" s="57"/>
      <c r="M683" s="56"/>
    </row>
    <row r="684" spans="5:13" customFormat="1" x14ac:dyDescent="0.55000000000000004">
      <c r="E684" s="55"/>
      <c r="G684" s="55"/>
      <c r="I684" s="56"/>
      <c r="K684" s="57"/>
      <c r="M684" s="56"/>
    </row>
    <row r="685" spans="5:13" customFormat="1" x14ac:dyDescent="0.55000000000000004">
      <c r="E685" s="55"/>
      <c r="G685" s="55"/>
      <c r="I685" s="56"/>
      <c r="K685" s="57"/>
      <c r="M685" s="56"/>
    </row>
    <row r="686" spans="5:13" customFormat="1" x14ac:dyDescent="0.55000000000000004">
      <c r="E686" s="55"/>
      <c r="G686" s="55"/>
      <c r="I686" s="56"/>
      <c r="K686" s="57"/>
      <c r="M686" s="56"/>
    </row>
    <row r="687" spans="5:13" customFormat="1" x14ac:dyDescent="0.55000000000000004">
      <c r="E687" s="55"/>
      <c r="G687" s="55"/>
      <c r="I687" s="56"/>
      <c r="K687" s="57"/>
      <c r="M687" s="56"/>
    </row>
    <row r="688" spans="5:13" customFormat="1" x14ac:dyDescent="0.55000000000000004">
      <c r="E688" s="55"/>
      <c r="G688" s="55"/>
      <c r="I688" s="56"/>
      <c r="K688" s="57"/>
      <c r="M688" s="56"/>
    </row>
    <row r="689" spans="5:13" customFormat="1" x14ac:dyDescent="0.55000000000000004">
      <c r="E689" s="55"/>
      <c r="G689" s="55"/>
      <c r="I689" s="56"/>
      <c r="K689" s="57"/>
      <c r="M689" s="56"/>
    </row>
    <row r="690" spans="5:13" customFormat="1" x14ac:dyDescent="0.55000000000000004">
      <c r="E690" s="55"/>
      <c r="G690" s="55"/>
      <c r="I690" s="56"/>
      <c r="K690" s="57"/>
      <c r="M690" s="56"/>
    </row>
    <row r="691" spans="5:13" customFormat="1" x14ac:dyDescent="0.55000000000000004">
      <c r="E691" s="55"/>
      <c r="G691" s="55"/>
      <c r="I691" s="56"/>
      <c r="K691" s="57"/>
      <c r="M691" s="56"/>
    </row>
    <row r="692" spans="5:13" customFormat="1" x14ac:dyDescent="0.55000000000000004">
      <c r="E692" s="55"/>
      <c r="G692" s="55"/>
      <c r="I692" s="56"/>
      <c r="K692" s="57"/>
      <c r="M692" s="56"/>
    </row>
    <row r="693" spans="5:13" customFormat="1" x14ac:dyDescent="0.55000000000000004">
      <c r="E693" s="55"/>
      <c r="G693" s="55"/>
      <c r="I693" s="56"/>
      <c r="K693" s="57"/>
      <c r="M693" s="56"/>
    </row>
    <row r="694" spans="5:13" customFormat="1" x14ac:dyDescent="0.55000000000000004">
      <c r="E694" s="55"/>
      <c r="G694" s="55"/>
      <c r="I694" s="56"/>
      <c r="K694" s="57"/>
      <c r="M694" s="56"/>
    </row>
    <row r="695" spans="5:13" customFormat="1" x14ac:dyDescent="0.55000000000000004">
      <c r="E695" s="55"/>
      <c r="G695" s="55"/>
      <c r="I695" s="56"/>
      <c r="K695" s="57"/>
      <c r="M695" s="56"/>
    </row>
    <row r="696" spans="5:13" customFormat="1" x14ac:dyDescent="0.55000000000000004">
      <c r="E696" s="55"/>
      <c r="G696" s="55"/>
      <c r="I696" s="56"/>
      <c r="K696" s="57"/>
      <c r="M696" s="56"/>
    </row>
    <row r="697" spans="5:13" customFormat="1" x14ac:dyDescent="0.55000000000000004">
      <c r="E697" s="55"/>
      <c r="G697" s="55"/>
      <c r="I697" s="56"/>
      <c r="K697" s="57"/>
      <c r="M697" s="56"/>
    </row>
    <row r="698" spans="5:13" customFormat="1" x14ac:dyDescent="0.55000000000000004">
      <c r="E698" s="55"/>
      <c r="G698" s="55"/>
      <c r="I698" s="56"/>
      <c r="K698" s="57"/>
      <c r="M698" s="56"/>
    </row>
    <row r="699" spans="5:13" customFormat="1" x14ac:dyDescent="0.55000000000000004">
      <c r="E699" s="55"/>
      <c r="G699" s="55"/>
      <c r="I699" s="56"/>
      <c r="K699" s="57"/>
      <c r="M699" s="56"/>
    </row>
    <row r="700" spans="5:13" customFormat="1" x14ac:dyDescent="0.55000000000000004">
      <c r="E700" s="55"/>
      <c r="G700" s="55"/>
      <c r="I700" s="56"/>
      <c r="K700" s="57"/>
      <c r="M700" s="56"/>
    </row>
    <row r="701" spans="5:13" customFormat="1" x14ac:dyDescent="0.55000000000000004">
      <c r="E701" s="55"/>
      <c r="G701" s="55"/>
      <c r="I701" s="56"/>
      <c r="K701" s="57"/>
      <c r="M701" s="56"/>
    </row>
    <row r="702" spans="5:13" customFormat="1" x14ac:dyDescent="0.55000000000000004">
      <c r="E702" s="55"/>
      <c r="G702" s="55"/>
      <c r="I702" s="56"/>
      <c r="K702" s="57"/>
      <c r="M702" s="56"/>
    </row>
    <row r="703" spans="5:13" customFormat="1" x14ac:dyDescent="0.55000000000000004">
      <c r="E703" s="55"/>
      <c r="G703" s="55"/>
      <c r="I703" s="56"/>
      <c r="K703" s="57"/>
      <c r="M703" s="56"/>
    </row>
    <row r="704" spans="5:13" customFormat="1" x14ac:dyDescent="0.55000000000000004">
      <c r="E704" s="55"/>
      <c r="G704" s="55"/>
      <c r="I704" s="56"/>
      <c r="K704" s="57"/>
      <c r="M704" s="56"/>
    </row>
    <row r="705" spans="5:13" customFormat="1" x14ac:dyDescent="0.55000000000000004">
      <c r="E705" s="55"/>
      <c r="G705" s="55"/>
      <c r="I705" s="56"/>
      <c r="K705" s="57"/>
      <c r="M705" s="56"/>
    </row>
    <row r="706" spans="5:13" customFormat="1" x14ac:dyDescent="0.55000000000000004">
      <c r="E706" s="55"/>
      <c r="G706" s="55"/>
      <c r="I706" s="56"/>
      <c r="K706" s="57"/>
      <c r="M706" s="56"/>
    </row>
    <row r="707" spans="5:13" customFormat="1" x14ac:dyDescent="0.55000000000000004">
      <c r="E707" s="55"/>
      <c r="G707" s="55"/>
      <c r="I707" s="56"/>
      <c r="K707" s="57"/>
      <c r="M707" s="56"/>
    </row>
    <row r="708" spans="5:13" customFormat="1" x14ac:dyDescent="0.55000000000000004">
      <c r="E708" s="55"/>
      <c r="G708" s="55"/>
      <c r="I708" s="56"/>
      <c r="K708" s="57"/>
      <c r="M708" s="56"/>
    </row>
    <row r="709" spans="5:13" customFormat="1" x14ac:dyDescent="0.55000000000000004">
      <c r="E709" s="55"/>
      <c r="G709" s="55"/>
      <c r="I709" s="56"/>
      <c r="K709" s="57"/>
      <c r="M709" s="56"/>
    </row>
    <row r="710" spans="5:13" customFormat="1" x14ac:dyDescent="0.55000000000000004">
      <c r="E710" s="55"/>
      <c r="G710" s="55"/>
      <c r="I710" s="56"/>
      <c r="K710" s="57"/>
      <c r="M710" s="56"/>
    </row>
    <row r="711" spans="5:13" customFormat="1" x14ac:dyDescent="0.55000000000000004">
      <c r="E711" s="55"/>
      <c r="G711" s="55"/>
      <c r="I711" s="56"/>
      <c r="K711" s="57"/>
      <c r="M711" s="56"/>
    </row>
    <row r="712" spans="5:13" customFormat="1" x14ac:dyDescent="0.55000000000000004">
      <c r="E712" s="55"/>
      <c r="G712" s="55"/>
      <c r="I712" s="56"/>
      <c r="K712" s="57"/>
      <c r="M712" s="56"/>
    </row>
    <row r="713" spans="5:13" customFormat="1" x14ac:dyDescent="0.55000000000000004">
      <c r="E713" s="55"/>
      <c r="G713" s="55"/>
      <c r="I713" s="56"/>
      <c r="K713" s="57"/>
      <c r="M713" s="56"/>
    </row>
    <row r="714" spans="5:13" customFormat="1" x14ac:dyDescent="0.55000000000000004">
      <c r="E714" s="55"/>
      <c r="G714" s="55"/>
      <c r="I714" s="56"/>
      <c r="K714" s="57"/>
      <c r="M714" s="56"/>
    </row>
    <row r="715" spans="5:13" customFormat="1" x14ac:dyDescent="0.55000000000000004">
      <c r="E715" s="55"/>
      <c r="G715" s="55"/>
      <c r="I715" s="56"/>
      <c r="K715" s="57"/>
      <c r="M715" s="56"/>
    </row>
    <row r="716" spans="5:13" customFormat="1" x14ac:dyDescent="0.55000000000000004">
      <c r="E716" s="55"/>
      <c r="G716" s="55"/>
      <c r="I716" s="56"/>
      <c r="K716" s="57"/>
      <c r="M716" s="56"/>
    </row>
    <row r="717" spans="5:13" customFormat="1" x14ac:dyDescent="0.55000000000000004">
      <c r="E717" s="55"/>
      <c r="G717" s="55"/>
      <c r="I717" s="56"/>
      <c r="K717" s="57"/>
      <c r="M717" s="56"/>
    </row>
    <row r="718" spans="5:13" customFormat="1" x14ac:dyDescent="0.55000000000000004">
      <c r="E718" s="55"/>
      <c r="G718" s="55"/>
      <c r="I718" s="56"/>
      <c r="K718" s="57"/>
      <c r="M718" s="56"/>
    </row>
    <row r="719" spans="5:13" customFormat="1" x14ac:dyDescent="0.55000000000000004">
      <c r="E719" s="55"/>
      <c r="G719" s="55"/>
      <c r="I719" s="56"/>
      <c r="K719" s="57"/>
      <c r="M719" s="56"/>
    </row>
    <row r="720" spans="5:13" customFormat="1" x14ac:dyDescent="0.55000000000000004">
      <c r="E720" s="55"/>
      <c r="G720" s="55"/>
      <c r="I720" s="56"/>
      <c r="K720" s="57"/>
      <c r="M720" s="56"/>
    </row>
    <row r="721" spans="5:13" customFormat="1" x14ac:dyDescent="0.55000000000000004">
      <c r="E721" s="55"/>
      <c r="G721" s="55"/>
      <c r="I721" s="56"/>
      <c r="K721" s="57"/>
      <c r="M721" s="56"/>
    </row>
    <row r="722" spans="5:13" customFormat="1" x14ac:dyDescent="0.55000000000000004">
      <c r="E722" s="55"/>
      <c r="G722" s="55"/>
      <c r="I722" s="56"/>
      <c r="K722" s="57"/>
      <c r="M722" s="56"/>
    </row>
    <row r="723" spans="5:13" customFormat="1" x14ac:dyDescent="0.55000000000000004">
      <c r="E723" s="55"/>
      <c r="G723" s="55"/>
      <c r="I723" s="56"/>
      <c r="K723" s="57"/>
      <c r="M723" s="56"/>
    </row>
    <row r="724" spans="5:13" customFormat="1" x14ac:dyDescent="0.55000000000000004">
      <c r="E724" s="55"/>
      <c r="G724" s="55"/>
      <c r="I724" s="56"/>
      <c r="K724" s="57"/>
      <c r="M724" s="56"/>
    </row>
    <row r="725" spans="5:13" customFormat="1" x14ac:dyDescent="0.55000000000000004">
      <c r="E725" s="55"/>
      <c r="G725" s="55"/>
      <c r="I725" s="56"/>
      <c r="K725" s="57"/>
      <c r="M725" s="56"/>
    </row>
    <row r="726" spans="5:13" customFormat="1" x14ac:dyDescent="0.55000000000000004">
      <c r="E726" s="55"/>
      <c r="G726" s="55"/>
      <c r="I726" s="56"/>
      <c r="K726" s="57"/>
      <c r="M726" s="56"/>
    </row>
    <row r="727" spans="5:13" customFormat="1" x14ac:dyDescent="0.55000000000000004">
      <c r="E727" s="55"/>
      <c r="G727" s="55"/>
      <c r="I727" s="56"/>
      <c r="K727" s="57"/>
      <c r="M727" s="56"/>
    </row>
    <row r="728" spans="5:13" customFormat="1" x14ac:dyDescent="0.55000000000000004">
      <c r="E728" s="55"/>
      <c r="G728" s="55"/>
      <c r="I728" s="56"/>
      <c r="K728" s="57"/>
      <c r="M728" s="56"/>
    </row>
    <row r="729" spans="5:13" customFormat="1" x14ac:dyDescent="0.55000000000000004">
      <c r="E729" s="55"/>
      <c r="G729" s="55"/>
      <c r="I729" s="56"/>
      <c r="K729" s="57"/>
      <c r="M729" s="56"/>
    </row>
    <row r="730" spans="5:13" customFormat="1" x14ac:dyDescent="0.55000000000000004">
      <c r="E730" s="55"/>
      <c r="G730" s="55"/>
      <c r="I730" s="56"/>
      <c r="K730" s="57"/>
      <c r="M730" s="56"/>
    </row>
    <row r="731" spans="5:13" customFormat="1" x14ac:dyDescent="0.55000000000000004">
      <c r="E731" s="55"/>
      <c r="G731" s="55"/>
      <c r="I731" s="56"/>
      <c r="K731" s="57"/>
      <c r="M731" s="56"/>
    </row>
    <row r="732" spans="5:13" customFormat="1" x14ac:dyDescent="0.55000000000000004">
      <c r="E732" s="55"/>
      <c r="G732" s="55"/>
      <c r="I732" s="56"/>
      <c r="K732" s="57"/>
      <c r="M732" s="56"/>
    </row>
    <row r="733" spans="5:13" customFormat="1" x14ac:dyDescent="0.55000000000000004">
      <c r="E733" s="55"/>
      <c r="G733" s="55"/>
      <c r="I733" s="56"/>
      <c r="K733" s="57"/>
      <c r="M733" s="56"/>
    </row>
    <row r="734" spans="5:13" customFormat="1" x14ac:dyDescent="0.55000000000000004">
      <c r="E734" s="55"/>
      <c r="G734" s="55"/>
      <c r="I734" s="56"/>
      <c r="K734" s="57"/>
      <c r="M734" s="56"/>
    </row>
    <row r="735" spans="5:13" customFormat="1" x14ac:dyDescent="0.55000000000000004">
      <c r="E735" s="55"/>
      <c r="G735" s="55"/>
      <c r="I735" s="56"/>
      <c r="K735" s="57"/>
      <c r="M735" s="56"/>
    </row>
    <row r="736" spans="5:13" customFormat="1" x14ac:dyDescent="0.55000000000000004">
      <c r="E736" s="55"/>
      <c r="G736" s="55"/>
      <c r="I736" s="56"/>
      <c r="K736" s="57"/>
      <c r="M736" s="56"/>
    </row>
    <row r="737" spans="5:13" customFormat="1" x14ac:dyDescent="0.55000000000000004">
      <c r="E737" s="55"/>
      <c r="G737" s="55"/>
      <c r="I737" s="56"/>
      <c r="K737" s="57"/>
      <c r="M737" s="56"/>
    </row>
    <row r="738" spans="5:13" customFormat="1" x14ac:dyDescent="0.55000000000000004">
      <c r="E738" s="55"/>
      <c r="G738" s="55"/>
      <c r="I738" s="56"/>
      <c r="K738" s="57"/>
      <c r="M738" s="56"/>
    </row>
    <row r="739" spans="5:13" customFormat="1" x14ac:dyDescent="0.55000000000000004">
      <c r="E739" s="55"/>
      <c r="G739" s="55"/>
      <c r="I739" s="56"/>
      <c r="K739" s="57"/>
      <c r="M739" s="56"/>
    </row>
    <row r="740" spans="5:13" customFormat="1" x14ac:dyDescent="0.55000000000000004">
      <c r="E740" s="55"/>
      <c r="G740" s="55"/>
      <c r="I740" s="56"/>
      <c r="K740" s="57"/>
      <c r="M740" s="56"/>
    </row>
    <row r="741" spans="5:13" customFormat="1" x14ac:dyDescent="0.55000000000000004">
      <c r="E741" s="55"/>
      <c r="G741" s="55"/>
      <c r="I741" s="56"/>
      <c r="K741" s="57"/>
      <c r="M741" s="56"/>
    </row>
    <row r="742" spans="5:13" customFormat="1" x14ac:dyDescent="0.55000000000000004">
      <c r="E742" s="55"/>
      <c r="G742" s="55"/>
      <c r="I742" s="56"/>
      <c r="K742" s="57"/>
      <c r="M742" s="56"/>
    </row>
    <row r="743" spans="5:13" customFormat="1" x14ac:dyDescent="0.55000000000000004">
      <c r="E743" s="55"/>
      <c r="G743" s="55"/>
      <c r="I743" s="56"/>
      <c r="K743" s="57"/>
      <c r="M743" s="56"/>
    </row>
    <row r="744" spans="5:13" customFormat="1" x14ac:dyDescent="0.55000000000000004">
      <c r="E744" s="55"/>
      <c r="G744" s="55"/>
      <c r="I744" s="56"/>
      <c r="K744" s="57"/>
      <c r="M744" s="56"/>
    </row>
    <row r="745" spans="5:13" customFormat="1" x14ac:dyDescent="0.55000000000000004">
      <c r="E745" s="55"/>
      <c r="G745" s="55"/>
      <c r="I745" s="56"/>
      <c r="K745" s="57"/>
      <c r="M745" s="56"/>
    </row>
    <row r="746" spans="5:13" customFormat="1" x14ac:dyDescent="0.55000000000000004">
      <c r="E746" s="55"/>
      <c r="G746" s="55"/>
      <c r="I746" s="56"/>
      <c r="K746" s="57"/>
      <c r="M746" s="56"/>
    </row>
    <row r="747" spans="5:13" customFormat="1" x14ac:dyDescent="0.55000000000000004">
      <c r="E747" s="55"/>
      <c r="G747" s="55"/>
      <c r="I747" s="56"/>
      <c r="K747" s="57"/>
      <c r="M747" s="56"/>
    </row>
    <row r="748" spans="5:13" customFormat="1" x14ac:dyDescent="0.55000000000000004">
      <c r="E748" s="55"/>
      <c r="G748" s="55"/>
      <c r="I748" s="56"/>
      <c r="K748" s="57"/>
      <c r="M748" s="56"/>
    </row>
    <row r="749" spans="5:13" customFormat="1" x14ac:dyDescent="0.55000000000000004">
      <c r="E749" s="55"/>
      <c r="G749" s="55"/>
      <c r="I749" s="56"/>
      <c r="K749" s="57"/>
      <c r="M749" s="56"/>
    </row>
    <row r="750" spans="5:13" customFormat="1" x14ac:dyDescent="0.55000000000000004">
      <c r="E750" s="55"/>
      <c r="G750" s="55"/>
      <c r="I750" s="56"/>
      <c r="K750" s="57"/>
      <c r="M750" s="56"/>
    </row>
    <row r="751" spans="5:13" customFormat="1" x14ac:dyDescent="0.55000000000000004">
      <c r="E751" s="55"/>
      <c r="G751" s="55"/>
      <c r="I751" s="56"/>
      <c r="K751" s="57"/>
      <c r="M751" s="56"/>
    </row>
    <row r="752" spans="5:13" customFormat="1" x14ac:dyDescent="0.55000000000000004">
      <c r="E752" s="55"/>
      <c r="G752" s="55"/>
      <c r="I752" s="56"/>
      <c r="K752" s="57"/>
      <c r="M752" s="56"/>
    </row>
    <row r="753" spans="5:13" customFormat="1" x14ac:dyDescent="0.55000000000000004">
      <c r="E753" s="55"/>
      <c r="G753" s="55"/>
      <c r="I753" s="56"/>
      <c r="K753" s="57"/>
      <c r="M753" s="56"/>
    </row>
    <row r="754" spans="5:13" customFormat="1" x14ac:dyDescent="0.55000000000000004">
      <c r="E754" s="55"/>
      <c r="G754" s="55"/>
      <c r="I754" s="56"/>
      <c r="K754" s="57"/>
      <c r="M754" s="56"/>
    </row>
    <row r="755" spans="5:13" customFormat="1" x14ac:dyDescent="0.55000000000000004">
      <c r="E755" s="55"/>
      <c r="G755" s="55"/>
      <c r="I755" s="56"/>
      <c r="K755" s="57"/>
      <c r="M755" s="56"/>
    </row>
    <row r="756" spans="5:13" customFormat="1" x14ac:dyDescent="0.55000000000000004">
      <c r="E756" s="55"/>
      <c r="G756" s="55"/>
      <c r="I756" s="56"/>
      <c r="K756" s="57"/>
      <c r="M756" s="56"/>
    </row>
    <row r="757" spans="5:13" customFormat="1" x14ac:dyDescent="0.55000000000000004">
      <c r="E757" s="55"/>
      <c r="G757" s="55"/>
      <c r="I757" s="56"/>
      <c r="K757" s="57"/>
      <c r="M757" s="56"/>
    </row>
    <row r="758" spans="5:13" customFormat="1" x14ac:dyDescent="0.55000000000000004">
      <c r="E758" s="55"/>
      <c r="G758" s="55"/>
      <c r="I758" s="56"/>
      <c r="K758" s="57"/>
      <c r="M758" s="56"/>
    </row>
    <row r="759" spans="5:13" customFormat="1" x14ac:dyDescent="0.55000000000000004">
      <c r="E759" s="55"/>
      <c r="G759" s="55"/>
      <c r="I759" s="56"/>
      <c r="K759" s="57"/>
      <c r="M759" s="56"/>
    </row>
    <row r="760" spans="5:13" customFormat="1" x14ac:dyDescent="0.55000000000000004">
      <c r="E760" s="55"/>
      <c r="G760" s="55"/>
      <c r="I760" s="56"/>
      <c r="K760" s="57"/>
      <c r="M760" s="56"/>
    </row>
    <row r="761" spans="5:13" customFormat="1" x14ac:dyDescent="0.55000000000000004">
      <c r="E761" s="55"/>
      <c r="G761" s="55"/>
      <c r="I761" s="56"/>
      <c r="K761" s="57"/>
      <c r="M761" s="56"/>
    </row>
    <row r="762" spans="5:13" customFormat="1" x14ac:dyDescent="0.55000000000000004">
      <c r="E762" s="55"/>
      <c r="G762" s="55"/>
      <c r="I762" s="56"/>
      <c r="K762" s="57"/>
      <c r="M762" s="56"/>
    </row>
    <row r="763" spans="5:13" customFormat="1" x14ac:dyDescent="0.55000000000000004">
      <c r="E763" s="55"/>
      <c r="G763" s="55"/>
      <c r="I763" s="56"/>
      <c r="K763" s="57"/>
      <c r="M763" s="56"/>
    </row>
    <row r="764" spans="5:13" customFormat="1" x14ac:dyDescent="0.55000000000000004">
      <c r="E764" s="55"/>
      <c r="G764" s="55"/>
      <c r="I764" s="56"/>
      <c r="K764" s="57"/>
      <c r="M764" s="56"/>
    </row>
    <row r="765" spans="5:13" customFormat="1" x14ac:dyDescent="0.55000000000000004">
      <c r="E765" s="55"/>
      <c r="G765" s="55"/>
      <c r="I765" s="56"/>
      <c r="K765" s="57"/>
      <c r="M765" s="56"/>
    </row>
    <row r="766" spans="5:13" customFormat="1" x14ac:dyDescent="0.55000000000000004">
      <c r="E766" s="55"/>
      <c r="G766" s="55"/>
      <c r="I766" s="56"/>
      <c r="K766" s="57"/>
      <c r="M766" s="56"/>
    </row>
    <row r="767" spans="5:13" customFormat="1" x14ac:dyDescent="0.55000000000000004">
      <c r="E767" s="55"/>
      <c r="G767" s="55"/>
      <c r="I767" s="56"/>
      <c r="K767" s="57"/>
      <c r="M767" s="56"/>
    </row>
    <row r="768" spans="5:13" customFormat="1" x14ac:dyDescent="0.55000000000000004">
      <c r="E768" s="55"/>
      <c r="G768" s="55"/>
      <c r="I768" s="56"/>
      <c r="K768" s="57"/>
      <c r="M768" s="56"/>
    </row>
    <row r="769" spans="5:13" customFormat="1" x14ac:dyDescent="0.55000000000000004">
      <c r="E769" s="55"/>
      <c r="G769" s="55"/>
      <c r="I769" s="56"/>
      <c r="K769" s="57"/>
      <c r="M769" s="56"/>
    </row>
    <row r="770" spans="5:13" customFormat="1" x14ac:dyDescent="0.55000000000000004">
      <c r="E770" s="55"/>
      <c r="G770" s="55"/>
      <c r="I770" s="56"/>
      <c r="K770" s="57"/>
      <c r="M770" s="56"/>
    </row>
    <row r="771" spans="5:13" customFormat="1" x14ac:dyDescent="0.55000000000000004">
      <c r="E771" s="55"/>
      <c r="G771" s="55"/>
      <c r="I771" s="56"/>
      <c r="K771" s="57"/>
      <c r="M771" s="56"/>
    </row>
    <row r="772" spans="5:13" customFormat="1" x14ac:dyDescent="0.55000000000000004">
      <c r="E772" s="55"/>
      <c r="G772" s="55"/>
      <c r="I772" s="56"/>
      <c r="K772" s="57"/>
      <c r="M772" s="56"/>
    </row>
    <row r="773" spans="5:13" customFormat="1" x14ac:dyDescent="0.55000000000000004">
      <c r="E773" s="55"/>
      <c r="G773" s="55"/>
      <c r="I773" s="56"/>
      <c r="K773" s="57"/>
      <c r="M773" s="56"/>
    </row>
    <row r="774" spans="5:13" customFormat="1" x14ac:dyDescent="0.55000000000000004">
      <c r="E774" s="55"/>
      <c r="G774" s="55"/>
      <c r="I774" s="56"/>
      <c r="K774" s="57"/>
      <c r="M774" s="56"/>
    </row>
    <row r="775" spans="5:13" customFormat="1" x14ac:dyDescent="0.55000000000000004">
      <c r="E775" s="55"/>
      <c r="G775" s="55"/>
      <c r="I775" s="56"/>
      <c r="K775" s="57"/>
      <c r="M775" s="56"/>
    </row>
    <row r="776" spans="5:13" customFormat="1" x14ac:dyDescent="0.55000000000000004">
      <c r="E776" s="55"/>
      <c r="G776" s="55"/>
      <c r="I776" s="56"/>
      <c r="K776" s="57"/>
      <c r="M776" s="56"/>
    </row>
    <row r="777" spans="5:13" customFormat="1" x14ac:dyDescent="0.55000000000000004">
      <c r="E777" s="55"/>
      <c r="G777" s="55"/>
      <c r="I777" s="56"/>
      <c r="K777" s="57"/>
      <c r="M777" s="56"/>
    </row>
    <row r="778" spans="5:13" customFormat="1" x14ac:dyDescent="0.55000000000000004">
      <c r="E778" s="55"/>
      <c r="G778" s="55"/>
      <c r="I778" s="56"/>
      <c r="K778" s="57"/>
      <c r="M778" s="56"/>
    </row>
    <row r="779" spans="5:13" customFormat="1" x14ac:dyDescent="0.55000000000000004">
      <c r="E779" s="55"/>
      <c r="G779" s="55"/>
      <c r="I779" s="56"/>
      <c r="K779" s="57"/>
      <c r="M779" s="56"/>
    </row>
    <row r="780" spans="5:13" customFormat="1" x14ac:dyDescent="0.55000000000000004">
      <c r="E780" s="55"/>
      <c r="G780" s="55"/>
      <c r="I780" s="56"/>
      <c r="K780" s="57"/>
      <c r="M780" s="56"/>
    </row>
    <row r="781" spans="5:13" customFormat="1" x14ac:dyDescent="0.55000000000000004">
      <c r="E781" s="55"/>
      <c r="G781" s="55"/>
      <c r="I781" s="56"/>
      <c r="K781" s="57"/>
      <c r="M781" s="56"/>
    </row>
    <row r="782" spans="5:13" customFormat="1" x14ac:dyDescent="0.55000000000000004">
      <c r="E782" s="55"/>
      <c r="G782" s="55"/>
      <c r="I782" s="56"/>
      <c r="K782" s="57"/>
      <c r="M782" s="56"/>
    </row>
    <row r="783" spans="5:13" customFormat="1" x14ac:dyDescent="0.55000000000000004">
      <c r="E783" s="55"/>
      <c r="G783" s="55"/>
      <c r="I783" s="56"/>
      <c r="K783" s="57"/>
      <c r="M783" s="56"/>
    </row>
    <row r="784" spans="5:13" customFormat="1" x14ac:dyDescent="0.55000000000000004">
      <c r="E784" s="55"/>
      <c r="G784" s="55"/>
      <c r="I784" s="56"/>
      <c r="K784" s="57"/>
      <c r="M784" s="56"/>
    </row>
    <row r="785" spans="5:13" customFormat="1" x14ac:dyDescent="0.55000000000000004">
      <c r="E785" s="55"/>
      <c r="G785" s="55"/>
      <c r="I785" s="56"/>
      <c r="K785" s="57"/>
      <c r="M785" s="56"/>
    </row>
    <row r="786" spans="5:13" customFormat="1" x14ac:dyDescent="0.55000000000000004">
      <c r="E786" s="55"/>
      <c r="G786" s="55"/>
      <c r="I786" s="56"/>
      <c r="K786" s="57"/>
      <c r="M786" s="56"/>
    </row>
    <row r="787" spans="5:13" customFormat="1" x14ac:dyDescent="0.55000000000000004">
      <c r="E787" s="55"/>
      <c r="G787" s="55"/>
      <c r="I787" s="56"/>
      <c r="K787" s="57"/>
      <c r="M787" s="56"/>
    </row>
    <row r="788" spans="5:13" customFormat="1" x14ac:dyDescent="0.55000000000000004">
      <c r="E788" s="55"/>
      <c r="G788" s="55"/>
      <c r="I788" s="56"/>
      <c r="K788" s="57"/>
      <c r="M788" s="56"/>
    </row>
    <row r="789" spans="5:13" customFormat="1" x14ac:dyDescent="0.55000000000000004">
      <c r="E789" s="55"/>
      <c r="G789" s="55"/>
      <c r="I789" s="56"/>
      <c r="K789" s="57"/>
      <c r="M789" s="56"/>
    </row>
    <row r="790" spans="5:13" customFormat="1" x14ac:dyDescent="0.55000000000000004">
      <c r="E790" s="55"/>
      <c r="G790" s="55"/>
      <c r="I790" s="56"/>
      <c r="K790" s="57"/>
      <c r="M790" s="56"/>
    </row>
    <row r="791" spans="5:13" customFormat="1" x14ac:dyDescent="0.55000000000000004">
      <c r="E791" s="55"/>
      <c r="G791" s="55"/>
      <c r="I791" s="56"/>
      <c r="K791" s="57"/>
      <c r="M791" s="56"/>
    </row>
    <row r="792" spans="5:13" customFormat="1" x14ac:dyDescent="0.55000000000000004">
      <c r="E792" s="55"/>
      <c r="G792" s="55"/>
      <c r="I792" s="56"/>
      <c r="K792" s="57"/>
      <c r="M792" s="56"/>
    </row>
    <row r="793" spans="5:13" customFormat="1" x14ac:dyDescent="0.55000000000000004">
      <c r="E793" s="55"/>
      <c r="G793" s="55"/>
      <c r="I793" s="56"/>
      <c r="K793" s="57"/>
      <c r="M793" s="56"/>
    </row>
    <row r="794" spans="5:13" customFormat="1" x14ac:dyDescent="0.55000000000000004">
      <c r="E794" s="55"/>
      <c r="G794" s="55"/>
      <c r="I794" s="56"/>
      <c r="K794" s="57"/>
      <c r="M794" s="56"/>
    </row>
    <row r="795" spans="5:13" customFormat="1" x14ac:dyDescent="0.55000000000000004">
      <c r="E795" s="55"/>
      <c r="G795" s="55"/>
      <c r="I795" s="56"/>
      <c r="K795" s="57"/>
      <c r="M795" s="56"/>
    </row>
    <row r="796" spans="5:13" customFormat="1" x14ac:dyDescent="0.55000000000000004">
      <c r="E796" s="55"/>
      <c r="G796" s="55"/>
      <c r="I796" s="56"/>
      <c r="K796" s="57"/>
      <c r="M796" s="56"/>
    </row>
    <row r="797" spans="5:13" customFormat="1" x14ac:dyDescent="0.55000000000000004">
      <c r="E797" s="55"/>
      <c r="G797" s="55"/>
      <c r="I797" s="56"/>
      <c r="K797" s="57"/>
      <c r="M797" s="56"/>
    </row>
    <row r="798" spans="5:13" customFormat="1" x14ac:dyDescent="0.55000000000000004">
      <c r="E798" s="55"/>
      <c r="G798" s="55"/>
      <c r="I798" s="56"/>
      <c r="K798" s="57"/>
      <c r="M798" s="56"/>
    </row>
    <row r="799" spans="5:13" customFormat="1" x14ac:dyDescent="0.55000000000000004">
      <c r="E799" s="55"/>
      <c r="G799" s="55"/>
      <c r="I799" s="56"/>
      <c r="K799" s="57"/>
      <c r="M799" s="56"/>
    </row>
    <row r="800" spans="5:13" customFormat="1" x14ac:dyDescent="0.55000000000000004">
      <c r="E800" s="55"/>
      <c r="G800" s="55"/>
      <c r="I800" s="56"/>
      <c r="K800" s="57"/>
      <c r="M800" s="56"/>
    </row>
    <row r="801" spans="5:13" customFormat="1" x14ac:dyDescent="0.55000000000000004">
      <c r="E801" s="55"/>
      <c r="G801" s="55"/>
      <c r="I801" s="56"/>
      <c r="K801" s="57"/>
      <c r="M801" s="56"/>
    </row>
    <row r="802" spans="5:13" customFormat="1" x14ac:dyDescent="0.55000000000000004">
      <c r="E802" s="55"/>
      <c r="G802" s="55"/>
      <c r="I802" s="56"/>
      <c r="K802" s="57"/>
      <c r="M802" s="56"/>
    </row>
    <row r="803" spans="5:13" customFormat="1" x14ac:dyDescent="0.55000000000000004">
      <c r="E803" s="55"/>
      <c r="G803" s="55"/>
      <c r="I803" s="56"/>
      <c r="K803" s="57"/>
      <c r="M803" s="56"/>
    </row>
    <row r="804" spans="5:13" customFormat="1" x14ac:dyDescent="0.55000000000000004">
      <c r="E804" s="55"/>
      <c r="G804" s="55"/>
      <c r="I804" s="56"/>
      <c r="K804" s="57"/>
      <c r="M804" s="56"/>
    </row>
    <row r="805" spans="5:13" customFormat="1" x14ac:dyDescent="0.55000000000000004">
      <c r="E805" s="55"/>
      <c r="G805" s="55"/>
      <c r="I805" s="56"/>
      <c r="K805" s="57"/>
      <c r="M805" s="56"/>
    </row>
    <row r="806" spans="5:13" customFormat="1" x14ac:dyDescent="0.55000000000000004">
      <c r="E806" s="55"/>
      <c r="G806" s="55"/>
      <c r="I806" s="56"/>
      <c r="K806" s="57"/>
      <c r="M806" s="56"/>
    </row>
    <row r="807" spans="5:13" customFormat="1" x14ac:dyDescent="0.55000000000000004">
      <c r="E807" s="55"/>
      <c r="G807" s="55"/>
      <c r="I807" s="56"/>
      <c r="K807" s="57"/>
      <c r="M807" s="56"/>
    </row>
    <row r="808" spans="5:13" customFormat="1" x14ac:dyDescent="0.55000000000000004">
      <c r="E808" s="55"/>
      <c r="G808" s="55"/>
      <c r="I808" s="56"/>
      <c r="K808" s="57"/>
      <c r="M808" s="56"/>
    </row>
    <row r="809" spans="5:13" customFormat="1" x14ac:dyDescent="0.55000000000000004">
      <c r="E809" s="55"/>
      <c r="G809" s="55"/>
      <c r="I809" s="56"/>
      <c r="K809" s="57"/>
      <c r="M809" s="56"/>
    </row>
    <row r="810" spans="5:13" customFormat="1" x14ac:dyDescent="0.55000000000000004">
      <c r="E810" s="55"/>
      <c r="G810" s="55"/>
      <c r="I810" s="56"/>
      <c r="K810" s="57"/>
      <c r="M810" s="56"/>
    </row>
    <row r="811" spans="5:13" customFormat="1" x14ac:dyDescent="0.55000000000000004">
      <c r="E811" s="55"/>
      <c r="G811" s="55"/>
      <c r="I811" s="56"/>
      <c r="K811" s="57"/>
      <c r="M811" s="56"/>
    </row>
    <row r="812" spans="5:13" customFormat="1" x14ac:dyDescent="0.55000000000000004">
      <c r="E812" s="55"/>
      <c r="G812" s="55"/>
      <c r="I812" s="56"/>
      <c r="K812" s="57"/>
      <c r="M812" s="56"/>
    </row>
    <row r="813" spans="5:13" customFormat="1" x14ac:dyDescent="0.55000000000000004">
      <c r="E813" s="55"/>
      <c r="G813" s="55"/>
      <c r="I813" s="56"/>
      <c r="K813" s="57"/>
      <c r="M813" s="56"/>
    </row>
    <row r="814" spans="5:13" customFormat="1" x14ac:dyDescent="0.55000000000000004">
      <c r="E814" s="55"/>
      <c r="G814" s="55"/>
      <c r="I814" s="56"/>
      <c r="K814" s="57"/>
      <c r="M814" s="56"/>
    </row>
    <row r="815" spans="5:13" customFormat="1" x14ac:dyDescent="0.55000000000000004">
      <c r="E815" s="55"/>
      <c r="G815" s="55"/>
      <c r="I815" s="56"/>
      <c r="K815" s="57"/>
      <c r="M815" s="56"/>
    </row>
    <row r="816" spans="5:13" customFormat="1" x14ac:dyDescent="0.55000000000000004">
      <c r="E816" s="55"/>
      <c r="G816" s="55"/>
      <c r="I816" s="56"/>
      <c r="K816" s="57"/>
      <c r="M816" s="56"/>
    </row>
    <row r="817" spans="5:13" customFormat="1" x14ac:dyDescent="0.55000000000000004">
      <c r="E817" s="55"/>
      <c r="G817" s="55"/>
      <c r="I817" s="56"/>
      <c r="K817" s="57"/>
      <c r="M817" s="56"/>
    </row>
    <row r="818" spans="5:13" customFormat="1" x14ac:dyDescent="0.55000000000000004">
      <c r="E818" s="55"/>
      <c r="G818" s="55"/>
      <c r="I818" s="56"/>
      <c r="K818" s="57"/>
      <c r="M818" s="56"/>
    </row>
    <row r="819" spans="5:13" customFormat="1" x14ac:dyDescent="0.55000000000000004">
      <c r="E819" s="55"/>
      <c r="G819" s="55"/>
      <c r="I819" s="56"/>
      <c r="K819" s="57"/>
      <c r="M819" s="56"/>
    </row>
    <row r="820" spans="5:13" customFormat="1" x14ac:dyDescent="0.55000000000000004">
      <c r="E820" s="55"/>
      <c r="G820" s="55"/>
      <c r="I820" s="56"/>
      <c r="K820" s="57"/>
      <c r="M820" s="56"/>
    </row>
    <row r="821" spans="5:13" customFormat="1" x14ac:dyDescent="0.55000000000000004">
      <c r="E821" s="55"/>
      <c r="G821" s="55"/>
      <c r="I821" s="56"/>
      <c r="K821" s="57"/>
      <c r="M821" s="56"/>
    </row>
    <row r="822" spans="5:13" customFormat="1" x14ac:dyDescent="0.55000000000000004">
      <c r="E822" s="55"/>
      <c r="G822" s="55"/>
      <c r="I822" s="56"/>
      <c r="K822" s="57"/>
      <c r="M822" s="56"/>
    </row>
    <row r="823" spans="5:13" customFormat="1" x14ac:dyDescent="0.55000000000000004">
      <c r="E823" s="55"/>
      <c r="G823" s="55"/>
      <c r="I823" s="56"/>
      <c r="K823" s="57"/>
      <c r="M823" s="56"/>
    </row>
    <row r="824" spans="5:13" customFormat="1" x14ac:dyDescent="0.55000000000000004">
      <c r="E824" s="55"/>
      <c r="G824" s="55"/>
      <c r="I824" s="56"/>
      <c r="K824" s="57"/>
      <c r="M824" s="56"/>
    </row>
    <row r="825" spans="5:13" customFormat="1" x14ac:dyDescent="0.55000000000000004">
      <c r="E825" s="55"/>
      <c r="G825" s="55"/>
      <c r="I825" s="56"/>
      <c r="K825" s="57"/>
      <c r="M825" s="56"/>
    </row>
    <row r="826" spans="5:13" customFormat="1" x14ac:dyDescent="0.55000000000000004">
      <c r="E826" s="55"/>
      <c r="G826" s="55"/>
      <c r="I826" s="56"/>
      <c r="K826" s="57"/>
      <c r="M826" s="56"/>
    </row>
    <row r="827" spans="5:13" customFormat="1" x14ac:dyDescent="0.55000000000000004">
      <c r="E827" s="55"/>
      <c r="G827" s="55"/>
      <c r="I827" s="56"/>
      <c r="K827" s="57"/>
      <c r="M827" s="56"/>
    </row>
    <row r="828" spans="5:13" customFormat="1" x14ac:dyDescent="0.55000000000000004">
      <c r="E828" s="55"/>
      <c r="G828" s="55"/>
      <c r="I828" s="56"/>
      <c r="K828" s="57"/>
      <c r="M828" s="56"/>
    </row>
    <row r="829" spans="5:13" customFormat="1" x14ac:dyDescent="0.55000000000000004">
      <c r="E829" s="55"/>
      <c r="G829" s="55"/>
      <c r="I829" s="56"/>
      <c r="K829" s="57"/>
      <c r="M829" s="56"/>
    </row>
    <row r="830" spans="5:13" customFormat="1" x14ac:dyDescent="0.55000000000000004">
      <c r="E830" s="55"/>
      <c r="G830" s="55"/>
      <c r="I830" s="56"/>
      <c r="K830" s="57"/>
      <c r="M830" s="56"/>
    </row>
    <row r="831" spans="5:13" customFormat="1" x14ac:dyDescent="0.55000000000000004">
      <c r="E831" s="55"/>
      <c r="G831" s="55"/>
      <c r="I831" s="56"/>
      <c r="K831" s="57"/>
      <c r="M831" s="56"/>
    </row>
    <row r="832" spans="5:13" customFormat="1" x14ac:dyDescent="0.55000000000000004">
      <c r="E832" s="55"/>
      <c r="G832" s="55"/>
      <c r="I832" s="56"/>
      <c r="K832" s="57"/>
      <c r="M832" s="56"/>
    </row>
    <row r="833" spans="5:13" customFormat="1" x14ac:dyDescent="0.55000000000000004">
      <c r="E833" s="55"/>
      <c r="G833" s="55"/>
      <c r="I833" s="56"/>
      <c r="K833" s="57"/>
      <c r="M833" s="56"/>
    </row>
    <row r="834" spans="5:13" customFormat="1" x14ac:dyDescent="0.55000000000000004">
      <c r="E834" s="55"/>
      <c r="G834" s="55"/>
      <c r="I834" s="56"/>
      <c r="K834" s="57"/>
      <c r="M834" s="56"/>
    </row>
    <row r="835" spans="5:13" customFormat="1" x14ac:dyDescent="0.55000000000000004">
      <c r="E835" s="55"/>
      <c r="G835" s="55"/>
      <c r="I835" s="56"/>
      <c r="K835" s="57"/>
      <c r="M835" s="56"/>
    </row>
    <row r="836" spans="5:13" customFormat="1" x14ac:dyDescent="0.55000000000000004">
      <c r="E836" s="55"/>
      <c r="G836" s="55"/>
      <c r="I836" s="56"/>
      <c r="K836" s="57"/>
      <c r="M836" s="56"/>
    </row>
    <row r="837" spans="5:13" customFormat="1" x14ac:dyDescent="0.55000000000000004">
      <c r="E837" s="55"/>
      <c r="G837" s="55"/>
      <c r="I837" s="56"/>
      <c r="K837" s="57"/>
      <c r="M837" s="56"/>
    </row>
    <row r="838" spans="5:13" customFormat="1" x14ac:dyDescent="0.55000000000000004">
      <c r="E838" s="55"/>
      <c r="G838" s="55"/>
      <c r="I838" s="56"/>
      <c r="K838" s="57"/>
      <c r="M838" s="56"/>
    </row>
    <row r="839" spans="5:13" customFormat="1" x14ac:dyDescent="0.55000000000000004">
      <c r="E839" s="55"/>
      <c r="G839" s="55"/>
      <c r="I839" s="56"/>
      <c r="K839" s="57"/>
      <c r="M839" s="56"/>
    </row>
    <row r="840" spans="5:13" customFormat="1" x14ac:dyDescent="0.55000000000000004">
      <c r="E840" s="55"/>
      <c r="G840" s="55"/>
      <c r="I840" s="56"/>
      <c r="K840" s="57"/>
      <c r="M840" s="56"/>
    </row>
    <row r="841" spans="5:13" customFormat="1" x14ac:dyDescent="0.55000000000000004">
      <c r="E841" s="55"/>
      <c r="G841" s="55"/>
      <c r="I841" s="56"/>
      <c r="K841" s="57"/>
      <c r="M841" s="56"/>
    </row>
    <row r="842" spans="5:13" customFormat="1" x14ac:dyDescent="0.55000000000000004">
      <c r="E842" s="55"/>
      <c r="G842" s="55"/>
      <c r="I842" s="56"/>
      <c r="K842" s="57"/>
      <c r="M842" s="56"/>
    </row>
    <row r="843" spans="5:13" customFormat="1" x14ac:dyDescent="0.55000000000000004">
      <c r="E843" s="55"/>
      <c r="G843" s="55"/>
      <c r="I843" s="56"/>
      <c r="K843" s="57"/>
      <c r="M843" s="56"/>
    </row>
    <row r="844" spans="5:13" customFormat="1" x14ac:dyDescent="0.55000000000000004">
      <c r="E844" s="55"/>
      <c r="G844" s="55"/>
      <c r="I844" s="56"/>
      <c r="K844" s="57"/>
      <c r="M844" s="56"/>
    </row>
    <row r="845" spans="5:13" customFormat="1" x14ac:dyDescent="0.55000000000000004">
      <c r="E845" s="55"/>
      <c r="G845" s="55"/>
      <c r="I845" s="56"/>
      <c r="K845" s="57"/>
      <c r="M845" s="56"/>
    </row>
    <row r="846" spans="5:13" customFormat="1" x14ac:dyDescent="0.55000000000000004">
      <c r="E846" s="55"/>
      <c r="G846" s="55"/>
      <c r="I846" s="56"/>
      <c r="K846" s="57"/>
      <c r="M846" s="56"/>
    </row>
    <row r="847" spans="5:13" customFormat="1" x14ac:dyDescent="0.55000000000000004">
      <c r="E847" s="55"/>
      <c r="G847" s="55"/>
      <c r="I847" s="56"/>
      <c r="K847" s="57"/>
      <c r="M847" s="56"/>
    </row>
    <row r="848" spans="5:13" customFormat="1" x14ac:dyDescent="0.55000000000000004">
      <c r="E848" s="55"/>
      <c r="G848" s="55"/>
      <c r="I848" s="56"/>
      <c r="K848" s="57"/>
      <c r="M848" s="56"/>
    </row>
    <row r="849" spans="5:13" customFormat="1" x14ac:dyDescent="0.55000000000000004">
      <c r="E849" s="55"/>
      <c r="G849" s="55"/>
      <c r="I849" s="56"/>
      <c r="K849" s="57"/>
      <c r="M849" s="56"/>
    </row>
    <row r="850" spans="5:13" customFormat="1" x14ac:dyDescent="0.55000000000000004">
      <c r="E850" s="55"/>
      <c r="G850" s="55"/>
      <c r="I850" s="56"/>
      <c r="K850" s="57"/>
      <c r="M850" s="56"/>
    </row>
    <row r="851" spans="5:13" customFormat="1" x14ac:dyDescent="0.55000000000000004">
      <c r="E851" s="55"/>
      <c r="G851" s="55"/>
      <c r="I851" s="56"/>
      <c r="K851" s="57"/>
      <c r="M851" s="56"/>
    </row>
    <row r="852" spans="5:13" customFormat="1" x14ac:dyDescent="0.55000000000000004">
      <c r="E852" s="55"/>
      <c r="G852" s="55"/>
      <c r="I852" s="56"/>
      <c r="K852" s="57"/>
      <c r="M852" s="56"/>
    </row>
    <row r="853" spans="5:13" customFormat="1" x14ac:dyDescent="0.55000000000000004">
      <c r="E853" s="55"/>
      <c r="G853" s="55"/>
      <c r="I853" s="56"/>
      <c r="K853" s="57"/>
      <c r="M853" s="56"/>
    </row>
    <row r="854" spans="5:13" customFormat="1" x14ac:dyDescent="0.55000000000000004">
      <c r="E854" s="55"/>
      <c r="G854" s="55"/>
      <c r="I854" s="56"/>
      <c r="K854" s="57"/>
      <c r="M854" s="56"/>
    </row>
    <row r="855" spans="5:13" customFormat="1" x14ac:dyDescent="0.55000000000000004">
      <c r="E855" s="55"/>
      <c r="G855" s="55"/>
      <c r="I855" s="56"/>
      <c r="K855" s="57"/>
      <c r="M855" s="56"/>
    </row>
    <row r="856" spans="5:13" customFormat="1" x14ac:dyDescent="0.55000000000000004">
      <c r="E856" s="55"/>
      <c r="G856" s="55"/>
      <c r="I856" s="56"/>
      <c r="K856" s="57"/>
      <c r="M856" s="56"/>
    </row>
    <row r="857" spans="5:13" customFormat="1" x14ac:dyDescent="0.55000000000000004">
      <c r="E857" s="55"/>
      <c r="G857" s="55"/>
      <c r="I857" s="56"/>
      <c r="K857" s="57"/>
      <c r="M857" s="56"/>
    </row>
    <row r="858" spans="5:13" customFormat="1" x14ac:dyDescent="0.55000000000000004">
      <c r="E858" s="55"/>
      <c r="G858" s="55"/>
      <c r="I858" s="56"/>
      <c r="K858" s="57"/>
      <c r="M858" s="56"/>
    </row>
    <row r="859" spans="5:13" customFormat="1" x14ac:dyDescent="0.55000000000000004">
      <c r="E859" s="55"/>
      <c r="G859" s="55"/>
      <c r="I859" s="56"/>
      <c r="K859" s="57"/>
      <c r="M859" s="56"/>
    </row>
    <row r="860" spans="5:13" customFormat="1" x14ac:dyDescent="0.55000000000000004">
      <c r="E860" s="55"/>
      <c r="G860" s="55"/>
      <c r="I860" s="56"/>
      <c r="K860" s="57"/>
      <c r="M860" s="56"/>
    </row>
    <row r="861" spans="5:13" customFormat="1" x14ac:dyDescent="0.55000000000000004">
      <c r="E861" s="55"/>
      <c r="G861" s="55"/>
      <c r="I861" s="56"/>
      <c r="K861" s="57"/>
      <c r="M861" s="56"/>
    </row>
    <row r="862" spans="5:13" customFormat="1" x14ac:dyDescent="0.55000000000000004">
      <c r="E862" s="55"/>
      <c r="G862" s="55"/>
      <c r="I862" s="56"/>
      <c r="K862" s="57"/>
      <c r="M862" s="56"/>
    </row>
    <row r="863" spans="5:13" customFormat="1" x14ac:dyDescent="0.55000000000000004">
      <c r="E863" s="55"/>
      <c r="G863" s="55"/>
      <c r="I863" s="56"/>
      <c r="K863" s="57"/>
      <c r="M863" s="56"/>
    </row>
    <row r="864" spans="5:13" customFormat="1" x14ac:dyDescent="0.55000000000000004">
      <c r="E864" s="55"/>
      <c r="G864" s="55"/>
      <c r="I864" s="56"/>
      <c r="K864" s="57"/>
      <c r="M864" s="56"/>
    </row>
    <row r="865" spans="5:13" customFormat="1" x14ac:dyDescent="0.55000000000000004">
      <c r="E865" s="55"/>
      <c r="G865" s="55"/>
      <c r="I865" s="56"/>
      <c r="K865" s="57"/>
      <c r="M865" s="56"/>
    </row>
    <row r="866" spans="5:13" customFormat="1" x14ac:dyDescent="0.55000000000000004">
      <c r="E866" s="55"/>
      <c r="G866" s="55"/>
      <c r="I866" s="56"/>
      <c r="K866" s="57"/>
      <c r="M866" s="56"/>
    </row>
    <row r="867" spans="5:13" customFormat="1" x14ac:dyDescent="0.55000000000000004">
      <c r="E867" s="55"/>
      <c r="G867" s="55"/>
      <c r="I867" s="56"/>
      <c r="K867" s="57"/>
      <c r="M867" s="56"/>
    </row>
    <row r="868" spans="5:13" customFormat="1" x14ac:dyDescent="0.55000000000000004">
      <c r="E868" s="55"/>
      <c r="G868" s="55"/>
      <c r="I868" s="56"/>
      <c r="K868" s="57"/>
      <c r="M868" s="56"/>
    </row>
    <row r="869" spans="5:13" customFormat="1" x14ac:dyDescent="0.55000000000000004">
      <c r="E869" s="55"/>
      <c r="G869" s="55"/>
      <c r="I869" s="56"/>
      <c r="K869" s="57"/>
      <c r="M869" s="56"/>
    </row>
    <row r="870" spans="5:13" customFormat="1" x14ac:dyDescent="0.55000000000000004">
      <c r="E870" s="55"/>
      <c r="G870" s="55"/>
      <c r="I870" s="56"/>
      <c r="K870" s="57"/>
      <c r="M870" s="56"/>
    </row>
    <row r="871" spans="5:13" customFormat="1" x14ac:dyDescent="0.55000000000000004">
      <c r="E871" s="55"/>
      <c r="G871" s="55"/>
      <c r="I871" s="56"/>
      <c r="K871" s="57"/>
      <c r="M871" s="56"/>
    </row>
    <row r="872" spans="5:13" customFormat="1" x14ac:dyDescent="0.55000000000000004">
      <c r="E872" s="55"/>
      <c r="G872" s="55"/>
      <c r="I872" s="56"/>
      <c r="K872" s="57"/>
      <c r="M872" s="56"/>
    </row>
    <row r="873" spans="5:13" customFormat="1" x14ac:dyDescent="0.55000000000000004">
      <c r="E873" s="55"/>
      <c r="G873" s="55"/>
      <c r="I873" s="56"/>
      <c r="K873" s="57"/>
      <c r="M873" s="56"/>
    </row>
    <row r="874" spans="5:13" customFormat="1" x14ac:dyDescent="0.55000000000000004">
      <c r="E874" s="55"/>
      <c r="G874" s="55"/>
      <c r="I874" s="56"/>
      <c r="K874" s="57"/>
      <c r="M874" s="56"/>
    </row>
    <row r="875" spans="5:13" customFormat="1" x14ac:dyDescent="0.55000000000000004">
      <c r="E875" s="55"/>
      <c r="G875" s="55"/>
      <c r="I875" s="56"/>
      <c r="K875" s="57"/>
      <c r="M875" s="56"/>
    </row>
    <row r="876" spans="5:13" customFormat="1" x14ac:dyDescent="0.55000000000000004">
      <c r="E876" s="55"/>
      <c r="G876" s="55"/>
      <c r="I876" s="56"/>
      <c r="K876" s="57"/>
      <c r="M876" s="56"/>
    </row>
    <row r="877" spans="5:13" customFormat="1" x14ac:dyDescent="0.55000000000000004">
      <c r="E877" s="55"/>
      <c r="G877" s="55"/>
      <c r="I877" s="56"/>
      <c r="K877" s="57"/>
      <c r="M877" s="56"/>
    </row>
    <row r="878" spans="5:13" customFormat="1" x14ac:dyDescent="0.55000000000000004">
      <c r="E878" s="55"/>
      <c r="G878" s="55"/>
      <c r="I878" s="56"/>
      <c r="K878" s="57"/>
      <c r="M878" s="56"/>
    </row>
    <row r="879" spans="5:13" customFormat="1" x14ac:dyDescent="0.55000000000000004">
      <c r="E879" s="55"/>
      <c r="G879" s="55"/>
      <c r="I879" s="56"/>
      <c r="K879" s="57"/>
      <c r="M879" s="56"/>
    </row>
    <row r="880" spans="5:13" customFormat="1" x14ac:dyDescent="0.55000000000000004">
      <c r="E880" s="55"/>
      <c r="G880" s="55"/>
      <c r="I880" s="56"/>
      <c r="K880" s="57"/>
      <c r="M880" s="56"/>
    </row>
    <row r="881" spans="5:13" customFormat="1" x14ac:dyDescent="0.55000000000000004">
      <c r="E881" s="55"/>
      <c r="G881" s="55"/>
      <c r="I881" s="56"/>
      <c r="K881" s="57"/>
      <c r="M881" s="56"/>
    </row>
    <row r="882" spans="5:13" customFormat="1" x14ac:dyDescent="0.55000000000000004">
      <c r="E882" s="55"/>
      <c r="G882" s="55"/>
      <c r="I882" s="56"/>
      <c r="K882" s="57"/>
      <c r="M882" s="56"/>
    </row>
    <row r="883" spans="5:13" customFormat="1" x14ac:dyDescent="0.55000000000000004">
      <c r="E883" s="55"/>
      <c r="G883" s="55"/>
      <c r="I883" s="56"/>
      <c r="K883" s="57"/>
      <c r="M883" s="56"/>
    </row>
    <row r="884" spans="5:13" customFormat="1" x14ac:dyDescent="0.55000000000000004">
      <c r="E884" s="55"/>
      <c r="G884" s="55"/>
      <c r="I884" s="56"/>
      <c r="K884" s="57"/>
      <c r="M884" s="56"/>
    </row>
    <row r="885" spans="5:13" customFormat="1" x14ac:dyDescent="0.55000000000000004">
      <c r="E885" s="55"/>
      <c r="G885" s="55"/>
      <c r="I885" s="56"/>
      <c r="K885" s="57"/>
      <c r="M885" s="56"/>
    </row>
    <row r="886" spans="5:13" customFormat="1" x14ac:dyDescent="0.55000000000000004">
      <c r="E886" s="55"/>
      <c r="G886" s="55"/>
      <c r="I886" s="56"/>
      <c r="K886" s="57"/>
      <c r="M886" s="56"/>
    </row>
    <row r="887" spans="5:13" customFormat="1" x14ac:dyDescent="0.55000000000000004">
      <c r="E887" s="55"/>
      <c r="G887" s="55"/>
      <c r="I887" s="56"/>
      <c r="K887" s="57"/>
      <c r="M887" s="56"/>
    </row>
    <row r="888" spans="5:13" customFormat="1" x14ac:dyDescent="0.55000000000000004">
      <c r="E888" s="55"/>
      <c r="G888" s="55"/>
      <c r="I888" s="56"/>
      <c r="K888" s="57"/>
      <c r="M888" s="56"/>
    </row>
  </sheetData>
  <mergeCells count="61">
    <mergeCell ref="I4:L4"/>
    <mergeCell ref="B2:D2"/>
    <mergeCell ref="B3:D3"/>
    <mergeCell ref="E3:F3"/>
    <mergeCell ref="G3:H3"/>
    <mergeCell ref="E4:H4"/>
    <mergeCell ref="B10:D10"/>
    <mergeCell ref="M4:N4"/>
    <mergeCell ref="K3:L3"/>
    <mergeCell ref="B9:D9"/>
    <mergeCell ref="M5:N5"/>
    <mergeCell ref="B6:D6"/>
    <mergeCell ref="B7:D7"/>
    <mergeCell ref="B8:D8"/>
    <mergeCell ref="B5:D5"/>
    <mergeCell ref="E5:F5"/>
    <mergeCell ref="G5:H5"/>
    <mergeCell ref="I5:J5"/>
    <mergeCell ref="K5:L5"/>
    <mergeCell ref="M3:N3"/>
    <mergeCell ref="I3:J3"/>
    <mergeCell ref="B4:D4"/>
    <mergeCell ref="B37:D37"/>
    <mergeCell ref="B30:D30"/>
    <mergeCell ref="B31:D31"/>
    <mergeCell ref="B32:D32"/>
    <mergeCell ref="B33:D33"/>
    <mergeCell ref="B35:D35"/>
    <mergeCell ref="B29:D29"/>
    <mergeCell ref="B12:D12"/>
    <mergeCell ref="B13:D13"/>
    <mergeCell ref="B14:D14"/>
    <mergeCell ref="B15:D15"/>
    <mergeCell ref="B22:D22"/>
    <mergeCell ref="B23:D23"/>
    <mergeCell ref="B24:D24"/>
    <mergeCell ref="B25:D25"/>
    <mergeCell ref="B26:D26"/>
    <mergeCell ref="B27:D27"/>
    <mergeCell ref="B28:D28"/>
    <mergeCell ref="G35:H35"/>
    <mergeCell ref="I35:J35"/>
    <mergeCell ref="K35:L35"/>
    <mergeCell ref="M35:N35"/>
    <mergeCell ref="B36:D36"/>
    <mergeCell ref="E35:F35"/>
    <mergeCell ref="B38:D38"/>
    <mergeCell ref="B40:D40"/>
    <mergeCell ref="E40:F40"/>
    <mergeCell ref="G40:H40"/>
    <mergeCell ref="I40:J40"/>
    <mergeCell ref="B54:D54"/>
    <mergeCell ref="B55:D55"/>
    <mergeCell ref="B56:N56"/>
    <mergeCell ref="M40:N40"/>
    <mergeCell ref="B41:D41"/>
    <mergeCell ref="B46:D46"/>
    <mergeCell ref="B47:D47"/>
    <mergeCell ref="B52:D52"/>
    <mergeCell ref="B53:D53"/>
    <mergeCell ref="K40:L40"/>
  </mergeCells>
  <printOptions horizontalCentered="1"/>
  <pageMargins left="0" right="0" top="0.39370078740157483" bottom="0.39370078740157483" header="0.19685039370078741" footer="0"/>
  <pageSetup paperSize="5" scale="64" fitToHeight="7" pageOrder="overThenDown" orientation="landscape" r:id="rId1"/>
  <headerFooter>
    <oddFooter>Page &amp;P of &amp;N</oddFooter>
  </headerFooter>
  <rowBreaks count="1" manualBreakCount="1">
    <brk id="3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EA609D67F63B4482B56AF0CFCDA8CF" ma:contentTypeVersion="2" ma:contentTypeDescription="Create a new document." ma:contentTypeScope="" ma:versionID="b84fc56b2206989058461e282e327472">
  <xsd:schema xmlns:xsd="http://www.w3.org/2001/XMLSchema" xmlns:xs="http://www.w3.org/2001/XMLSchema" xmlns:p="http://schemas.microsoft.com/office/2006/metadata/properties" xmlns:ns1="http://schemas.microsoft.com/sharepoint/v3" xmlns:ns2="5264ac1b-c36e-431c-ac09-8a17cceb786f" targetNamespace="http://schemas.microsoft.com/office/2006/metadata/properties" ma:root="true" ma:fieldsID="933ce87bfcf8c8c05ab3531d2740004c" ns1:_="" ns2:_="">
    <xsd:import namespace="http://schemas.microsoft.com/sharepoint/v3"/>
    <xsd:import namespace="5264ac1b-c36e-431c-ac09-8a17cceb786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4ac1b-c36e-431c-ac09-8a17cceb78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turn Template" ma:contentTypeID="0x0101004C081EED9C90B54F98FF06E55CA4DAAA008CACAF6A43F5184C829F36A35E1E0D1A002D4094F2B62A1F42893CE0251B0E96050074902467E6AC8243AB5184A72B8EE4B4" ma:contentTypeVersion="23" ma:contentTypeDescription="Crée un document." ma:contentTypeScope="" ma:versionID="dd493372556165f63d111f3e2066c046">
  <xsd:schema xmlns:xsd="http://www.w3.org/2001/XMLSchema" xmlns:xs="http://www.w3.org/2001/XMLSchema" xmlns:p="http://schemas.microsoft.com/office/2006/metadata/properties" xmlns:ns1="http://schemas.microsoft.com/sharepoint/v3" xmlns:ns2="f5a7e35f-036f-43ba-9bd6-dfccb735f6f0" xmlns:ns3="b73fe759-8729-4fda-8521-02819c14bfcb" targetNamespace="http://schemas.microsoft.com/office/2006/metadata/properties" ma:root="true" ma:fieldsID="09baba1048f0a0a8d57c34ee4623c4df" ns1:_="" ns2:_="" ns3:_="">
    <xsd:import namespace="http://schemas.microsoft.com/sharepoint/v3"/>
    <xsd:import namespace="f5a7e35f-036f-43ba-9bd6-dfccb735f6f0"/>
    <xsd:import namespace="b73fe759-8729-4fda-8521-02819c14bf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d28c9607766444bae9f5e2053e4afbd" minOccurs="0"/>
                <xsd:element ref="ns2:TaxCatchAll" minOccurs="0"/>
                <xsd:element ref="ns2:TaxCatchAllLabel" minOccurs="0"/>
                <xsd:element ref="ns2:g6aadb9293ad4d8fba37a358bcaa27eb" minOccurs="0"/>
                <xsd:element ref="ns2:d8662c420ae441af9b77c21287174095" minOccurs="0"/>
                <xsd:element ref="ns2:ec0866d5501a4e288cc256e554a42ca0" minOccurs="0"/>
                <xsd:element ref="ns2:OsfiDescription" minOccurs="0"/>
                <xsd:element ref="ns2:OsfiAuthor" minOccurs="0"/>
                <xsd:element ref="ns2:OsfiExternalAuthor" minOccurs="0"/>
                <xsd:element ref="ns2:fac5efe5e83a4438a828c68fc664b01b" minOccurs="0"/>
                <xsd:element ref="ns2:OsfiLanguage"/>
                <xsd:element ref="ns2:OsfiSensitivity"/>
                <xsd:element ref="ns2:OsfiCalendarYear" minOccurs="0"/>
                <xsd:element ref="ns2:OsfiApprovedBy" minOccurs="0"/>
                <xsd:element ref="ns2:OsfiAttachment" minOccurs="0"/>
                <xsd:element ref="ns2:OsfiCc" minOccurs="0"/>
                <xsd:element ref="ns2:OsfiEmailFrom" minOccurs="0"/>
                <xsd:element ref="ns2:OsfiReceived" minOccurs="0"/>
                <xsd:element ref="ns2:OsfiSent" minOccurs="0"/>
                <xsd:element ref="ns2:OsfiTo" minOccurs="0"/>
                <xsd:element ref="ns1:RelatedItems" minOccurs="0"/>
                <xsd:element ref="ns2:OsfiLivelinkID" minOccurs="0"/>
                <xsd:element ref="ns2:OsfiCheckedOutDate" minOccurs="0"/>
                <xsd:element ref="ns2:b68f0f40a9244f46b7ca0f5019c2a784" minOccurs="0"/>
                <xsd:element ref="ns2:a36c359446dc4635be72f7f662985508" minOccurs="0"/>
                <xsd:element ref="ns2:o57c2d1722274f07a03b231252c868e4" minOccurs="0"/>
                <xsd:element ref="ns3:OsfiPeerGroup" minOccurs="0"/>
                <xsd:element ref="ns2:m96463efc3cf41bb880201d3ec29442d" minOccurs="0"/>
                <xsd:element ref="ns2:n03e0cbd2dfe4bc3a11ca39711420a8d" minOccurs="0"/>
                <xsd:element ref="ns2:fc15642b51504e789ffe56207564b371" minOccurs="0"/>
                <xsd:element ref="ns2:e56a94d62dd24742b18ef96cd90907e1" minOccurs="0"/>
                <xsd:element ref="ns2:l2f6599427db4c648ff6aeffe33695af" minOccurs="0"/>
                <xsd:element ref="ns3:b683300b16564d45bc927e24a258e9f0" minOccurs="0"/>
                <xsd:element ref="ns2:k5f8aeaceeb7434cbd9becc33a65ad3e" minOccurs="0"/>
                <xsd:element ref="ns3:eed7ab1da29f40cbb57f35bd3770379c" minOccurs="0"/>
                <xsd:element ref="ns2:OsfiProvision" minOccurs="0"/>
                <xsd:element ref="ns2:i4a82951b3ab490b851755ba3e25ca9e" minOccurs="0"/>
                <xsd:element ref="ns2:OsfiSupersededDate" minOccurs="0"/>
                <xsd:element ref="ns3:ja696665130841b683d84761908559f5" minOccurs="0"/>
                <xsd:element ref="ns3:OsfiGuidancePhase"/>
                <xsd:element ref="ns2:pd5e1fd5a7e64ff28ea28d0be5cac3eb" minOccurs="0"/>
                <xsd:element ref="ns3:OsfiMostCurrent" minOccurs="0"/>
                <xsd:element ref="ns3:OsfiGuideSection" minOccurs="0"/>
                <xsd:element ref="ns2:OsfiEffective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36" nillable="true" ma:displayName="Éléments connexe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7e35f-036f-43ba-9bd6-dfccb735f6f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d28c9607766444bae9f5e2053e4afbd" ma:index="11" nillable="true" ma:taxonomy="true" ma:internalName="id28c9607766444bae9f5e2053e4afbd" ma:taxonomyFieldName="OsfiPAA" ma:displayName="PAA" ma:readOnly="true" ma:fieldId="{2d28c960-7766-444b-ae9f-5e2053e4afbd}" ma:sspId="f7cfa73b-c952-4f84-be9f-6ced85f31c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beef624e-4536-42c4-90bd-2d9a0c233d8e}" ma:internalName="TaxCatchAll" ma:showField="CatchAllData" ma:web="b73fe759-8729-4fda-8521-02819c14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beef624e-4536-42c4-90bd-2d9a0c233d8e}" ma:internalName="TaxCatchAllLabel" ma:readOnly="true" ma:showField="CatchAllDataLabel" ma:web="b73fe759-8729-4fda-8521-02819c14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6aadb9293ad4d8fba37a358bcaa27eb" ma:index="15" nillable="true" ma:taxonomy="true" ma:internalName="g6aadb9293ad4d8fba37a358bcaa27eb" ma:taxonomyFieldName="OsfiFunction" ma:displayName="Function" ma:readOnly="true" ma:fieldId="{06aadb92-93ad-4d8f-ba37-a358bcaa27eb}" ma:sspId="f7cfa73b-c952-4f84-be9f-6ced85f31ca3" ma:termSetId="bb2da93b-cdef-4276-9a5e-c97ef14b2e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8662c420ae441af9b77c21287174095" ma:index="17" nillable="true" ma:taxonomy="true" ma:internalName="d8662c420ae441af9b77c21287174095" ma:taxonomyFieldName="OsfiSubFunction" ma:displayName="Sub Function" ma:readOnly="true" ma:fieldId="{d8662c42-0ae4-41af-9b77-c21287174095}" ma:sspId="f7cfa73b-c952-4f84-be9f-6ced85f31c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0866d5501a4e288cc256e554a42ca0" ma:index="19" nillable="true" ma:taxonomy="true" ma:internalName="ec0866d5501a4e288cc256e554a42ca0" ma:taxonomyFieldName="OsfiBusinessProcess" ma:displayName="Business Process" ma:readOnly="true" ma:fieldId="{ec0866d5-501a-4e28-8cc2-56e554a42ca0}" ma:sspId="f7cfa73b-c952-4f84-be9f-6ced85f31c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Description" ma:index="21" nillable="true" ma:displayName="Description" ma:internalName="OsfiDescription" ma:readOnly="false">
      <xsd:simpleType>
        <xsd:restriction base="dms:Note">
          <xsd:maxLength value="255"/>
        </xsd:restriction>
      </xsd:simpleType>
    </xsd:element>
    <xsd:element name="OsfiAuthor" ma:index="22" nillable="true" ma:displayName="OSFI Author" ma:SearchPeopleOnly="false" ma:SharePointGroup="0" ma:internalName="Osfi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sfiExternalAuthor" ma:index="23" nillable="true" ma:displayName="External Author" ma:internalName="OsfiExternalAuthor" ma:readOnly="false">
      <xsd:simpleType>
        <xsd:restriction base="dms:Text"/>
      </xsd:simpleType>
    </xsd:element>
    <xsd:element name="fac5efe5e83a4438a828c68fc664b01b" ma:index="24" nillable="true" ma:taxonomy="true" ma:internalName="fac5efe5e83a4438a828c68fc664b01b" ma:taxonomyFieldName="OsfiCostCentre" ma:displayName="Cost Centre" ma:readOnly="true" ma:fieldId="{fac5efe5-e83a-4438-a828-c68fc664b01b}" ma:sspId="f7cfa73b-c952-4f84-be9f-6ced85f31ca3" ma:termSetId="bdc284b5-ea41-4d95-b7dd-4762f5f4b0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Language" ma:index="26" ma:displayName="Language" ma:default="English" ma:internalName="OsfiLanguage" ma:readOnly="false">
      <xsd:simpleType>
        <xsd:restriction base="dms:Choice">
          <xsd:enumeration value="English"/>
          <xsd:enumeration value="French"/>
          <xsd:enumeration value="Bilingual - English and French"/>
        </xsd:restriction>
      </xsd:simpleType>
    </xsd:element>
    <xsd:element name="OsfiSensitivity" ma:index="27" ma:displayName="Sensitivity" ma:default="Unclassified" ma:internalName="OsfiSensitivity" ma:readOnly="false">
      <xsd:simpleType>
        <xsd:restriction base="dms:Choice">
          <xsd:enumeration value="Unclassified"/>
          <xsd:enumeration value="Protected A"/>
          <xsd:enumeration value="Protected B"/>
        </xsd:restriction>
      </xsd:simpleType>
    </xsd:element>
    <xsd:element name="OsfiCalendarYear" ma:index="28" nillable="true" ma:displayName="Calendar Year" ma:hidden="true" ma:internalName="OsfiCalendarYear" ma:readOnly="false">
      <xsd:simpleType>
        <xsd:restriction base="dms:Text">
          <xsd:maxLength value="4"/>
        </xsd:restriction>
      </xsd:simpleType>
    </xsd:element>
    <xsd:element name="OsfiApprovedBy" ma:index="29" nillable="true" ma:displayName="Approved By" ma:hidden="true" ma:internalName="OsfiApprovedBy" ma:readOnly="false">
      <xsd:simpleType>
        <xsd:restriction base="dms:Note"/>
      </xsd:simpleType>
    </xsd:element>
    <xsd:element name="OsfiAttachment" ma:index="30" nillable="true" ma:displayName="Attachment" ma:default="0" ma:hidden="true" ma:internalName="OsfiAttachment" ma:readOnly="false">
      <xsd:simpleType>
        <xsd:restriction base="dms:Boolean"/>
      </xsd:simpleType>
    </xsd:element>
    <xsd:element name="OsfiCc" ma:index="31" nillable="true" ma:displayName="Cc" ma:internalName="OsfiCc" ma:readOnly="false">
      <xsd:simpleType>
        <xsd:restriction base="dms:Note"/>
      </xsd:simpleType>
    </xsd:element>
    <xsd:element name="OsfiEmailFrom" ma:index="32" nillable="true" ma:displayName="From" ma:hidden="true" ma:internalName="OsfiEmailFrom" ma:readOnly="false">
      <xsd:simpleType>
        <xsd:restriction base="dms:Text"/>
      </xsd:simpleType>
    </xsd:element>
    <xsd:element name="OsfiReceived" ma:index="33" nillable="true" ma:displayName="Received" ma:format="DateTime" ma:hidden="true" ma:internalName="OsfiReceived" ma:readOnly="false">
      <xsd:simpleType>
        <xsd:restriction base="dms:DateTime"/>
      </xsd:simpleType>
    </xsd:element>
    <xsd:element name="OsfiSent" ma:index="34" nillable="true" ma:displayName="Sent" ma:format="DateTime" ma:hidden="true" ma:internalName="OsfiSent" ma:readOnly="false">
      <xsd:simpleType>
        <xsd:restriction base="dms:DateTime"/>
      </xsd:simpleType>
    </xsd:element>
    <xsd:element name="OsfiTo" ma:index="35" nillable="true" ma:displayName="To" ma:hidden="true" ma:internalName="OsfiTo" ma:readOnly="false">
      <xsd:simpleType>
        <xsd:restriction base="dms:Note"/>
      </xsd:simpleType>
    </xsd:element>
    <xsd:element name="OsfiLivelinkID" ma:index="37" nillable="true" ma:displayName="Livelink ID" ma:hidden="true" ma:internalName="OsfiLivelinkID" ma:readOnly="false">
      <xsd:simpleType>
        <xsd:restriction base="dms:Text"/>
      </xsd:simpleType>
    </xsd:element>
    <xsd:element name="OsfiCheckedOutDate" ma:index="38" nillable="true" ma:displayName="Checked Out Date" ma:format="DateOnly" ma:hidden="true" ma:internalName="OsfiCheckedOutDate" ma:readOnly="false">
      <xsd:simpleType>
        <xsd:restriction base="dms:DateTime"/>
      </xsd:simpleType>
    </xsd:element>
    <xsd:element name="b68f0f40a9244f46b7ca0f5019c2a784" ma:index="39" nillable="true" ma:taxonomy="true" ma:internalName="b68f0f40a9244f46b7ca0f5019c2a784" ma:taxonomyFieldName="OsfiSubProgram" ma:displayName="Sub Program" ma:readOnly="true" ma:fieldId="{b68f0f40-a924-4f46-b7ca-0f5019c2a784}" ma:sspId="f7cfa73b-c952-4f84-be9f-6ced85f31c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6c359446dc4635be72f7f662985508" ma:index="41" nillable="true" ma:taxonomy="true" ma:internalName="a36c359446dc4635be72f7f662985508" ma:taxonomyFieldName="OsfiFITopics" ma:displayName="FI Topics" ma:readOnly="true" ma:fieldId="{a36c3594-46dc-4635-be72-f7f662985508}" ma:taxonomyMulti="true" ma:sspId="f7cfa73b-c952-4f84-be9f-6ced85f31ca3" ma:termSetId="37d2ecf9-da35-44d7-8685-07f8c550b9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7c2d1722274f07a03b231252c868e4" ma:index="43" nillable="true" ma:taxonomy="true" ma:internalName="o57c2d1722274f07a03b231252c868e4" ma:taxonomyFieldName="OsfiOSFIGuidance" ma:displayName="Primary OSFI Guidance" ma:indexed="true" ma:readOnly="true" ma:default="" ma:fieldId="{857c2d17-2227-4f07-a03b-231252c868e4}" ma:sspId="f7cfa73b-c952-4f84-be9f-6ced85f31c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6463efc3cf41bb880201d3ec29442d" ma:index="46" nillable="true" ma:taxonomy="true" ma:internalName="m96463efc3cf41bb880201d3ec29442d" ma:taxonomyFieldName="OsfiFIStandards" ma:displayName="Standards" ma:readOnly="true" ma:fieldId="{696463ef-c3cf-41bb-8802-01d3ec29442d}" ma:sspId="f7cfa73b-c952-4f84-be9f-6ced85f31ca3" ma:termSetId="5f9e4213-ad76-40af-aba3-0eff4400b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3e0cbd2dfe4bc3a11ca39711420a8d" ma:index="48" nillable="true" ma:taxonomy="true" ma:internalName="n03e0cbd2dfe4bc3a11ca39711420a8d" ma:taxonomyFieldName="OsfiPrimaryActandSection" ma:displayName="Primary Act and Section" ma:indexed="true" ma:readOnly="true" ma:fieldId="{703e0cbd-2dfe-4bc3-a11c-a39711420a8d}" ma:sspId="f7cfa73b-c952-4f84-be9f-6ced85f31c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c15642b51504e789ffe56207564b371" ma:index="50" nillable="true" ma:taxonomy="true" ma:internalName="fc15642b51504e789ffe56207564b371" ma:taxonomyFieldName="OsfiSecondaryActsandSections" ma:displayName="Secondary Acts and Sections" ma:readOnly="true" ma:fieldId="{fc15642b-5150-4e78-9ffe-56207564b371}" ma:taxonomyMulti="true" ma:sspId="f7cfa73b-c952-4f84-be9f-6ced85f31c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56a94d62dd24742b18ef96cd90907e1" ma:index="52" nillable="true" ma:taxonomy="true" ma:internalName="e56a94d62dd24742b18ef96cd90907e1" ma:taxonomyFieldName="OsfiSecondaryRegulations" ma:displayName="Secondary Regulations" ma:readOnly="true" ma:fieldId="{e56a94d6-2dd2-4742-b18e-f96cd90907e1}" ma:taxonomyMulti="true" ma:sspId="f7cfa73b-c952-4f84-be9f-6ced85f31c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2f6599427db4c648ff6aeffe33695af" ma:index="54" nillable="true" ma:taxonomy="true" ma:internalName="l2f6599427db4c648ff6aeffe33695af" ma:taxonomyFieldName="OsfiSecondaryOSFIGuidance" ma:displayName="Secondary OSFI Guidance" ma:readOnly="true" ma:fieldId="{52f65994-27db-4c64-8ff6-aeffe33695af}" ma:taxonomyMulti="true" ma:sspId="f7cfa73b-c952-4f84-be9f-6ced85f31c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f8aeaceeb7434cbd9becc33a65ad3e" ma:index="58" nillable="true" ma:taxonomy="true" ma:internalName="k5f8aeaceeb7434cbd9becc33a65ad3e" ma:taxonomyFieldName="OsfiIndustryType" ma:displayName="FI Industry" ma:readOnly="true" ma:fieldId="{45f8aeac-eeb7-434c-bd9b-ecc33a65ad3e}" ma:taxonomyMulti="true" ma:sspId="f7cfa73b-c952-4f84-be9f-6ced85f31ca3" ma:termSetId="a8bd1923-216f-45d4-badc-2ce42a898c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Provision" ma:index="62" nillable="true" ma:displayName="Sub Provision" ma:hidden="true" ma:internalName="OsfiProvision" ma:readOnly="true">
      <xsd:simpleType>
        <xsd:restriction base="dms:Note">
          <xsd:maxLength value="255"/>
        </xsd:restriction>
      </xsd:simpleType>
    </xsd:element>
    <xsd:element name="i4a82951b3ab490b851755ba3e25ca9e" ma:index="63" nillable="true" ma:taxonomy="true" ma:internalName="i4a82951b3ab490b851755ba3e25ca9e" ma:taxonomyFieldName="OsfiRegulations" ma:displayName="Primary Regulation" ma:indexed="true" ma:readOnly="true" ma:fieldId="{24a82951-b3ab-490b-8517-55ba3e25ca9e}" ma:sspId="f7cfa73b-c952-4f84-be9f-6ced85f31c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SupersededDate" ma:index="65" nillable="true" ma:displayName="Superseded Date" ma:format="DateOnly" ma:hidden="true" ma:internalName="OsfiSupersededDate" ma:readOnly="true">
      <xsd:simpleType>
        <xsd:restriction base="dms:DateTime"/>
      </xsd:simpleType>
    </xsd:element>
    <xsd:element name="pd5e1fd5a7e64ff28ea28d0be5cac3eb" ma:index="69" nillable="true" ma:taxonomy="true" ma:internalName="pd5e1fd5a7e64ff28ea28d0be5cac3eb" ma:taxonomyFieldName="OsfiFIExternalOrganization" ma:displayName="External Organization" ma:readOnly="false" ma:fieldId="{9d5e1fd5-a7e6-4ff2-8ea2-8d0be5cac3eb}" ma:taxonomyMulti="true" ma:sspId="f7cfa73b-c952-4f84-be9f-6ced85f31ca3" ma:termSetId="7f77c62a-559a-4682-acfc-3ada937d66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EffectiveYear" ma:index="74" nillable="true" ma:displayName="Effective Year" ma:format="Dropdown" ma:hidden="true" ma:internalName="OsfiEffectiveYear" ma:readOnly="true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fe759-8729-4fda-8521-02819c14bfcb" elementFormDefault="qualified">
    <xsd:import namespace="http://schemas.microsoft.com/office/2006/documentManagement/types"/>
    <xsd:import namespace="http://schemas.microsoft.com/office/infopath/2007/PartnerControls"/>
    <xsd:element name="OsfiPeerGroup" ma:index="45" nillable="true" ma:displayName="Peer Group" ma:hidden="true" ma:internalName="OsfiPeerGroup" ma:readOnly="true">
      <xsd:simpleType>
        <xsd:restriction base="dms:Choice">
          <xsd:enumeration value="Big 5"/>
          <xsd:enumeration value="Big Life"/>
          <xsd:enumeration value="D-SIB"/>
          <xsd:enumeration value="Mortgage Insurer"/>
          <xsd:enumeration value="Reinsurance"/>
          <xsd:enumeration value="Small Life"/>
          <xsd:enumeration value="Small P &amp; C"/>
          <xsd:enumeration value="SMSB"/>
        </xsd:restriction>
      </xsd:simpleType>
    </xsd:element>
    <xsd:element name="b683300b16564d45bc927e24a258e9f0" ma:index="56" nillable="true" ma:taxonomy="true" ma:internalName="b683300b16564d45bc927e24a258e9f0" ma:taxonomyFieldName="OsfiReturnType" ma:displayName="Return Type" ma:readOnly="true" ma:fieldId="{b683300b-1656-4d45-bc92-7e24a258e9f0}" ma:sspId="f7cfa73b-c952-4f84-be9f-6ced85f31ca3" ma:termSetId="a568a50d-8932-4c0a-a4b8-4cfac741b2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ed7ab1da29f40cbb57f35bd3770379c" ma:index="60" nillable="true" ma:taxonomy="true" ma:internalName="eed7ab1da29f40cbb57f35bd3770379c" ma:taxonomyFieldName="OsfiInstrumentType" ma:displayName="Instrument Type" ma:indexed="true" ma:readOnly="true" ma:fieldId="{eed7ab1d-a29f-40cb-b57f-35bd3770379c}" ma:sspId="f7cfa73b-c952-4f84-be9f-6ced85f31ca3" ma:termSetId="de317838-3de1-4b67-8401-dbb533591b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696665130841b683d84761908559f5" ma:index="66" nillable="true" ma:taxonomy="true" ma:internalName="ja696665130841b683d84761908559f5" ma:taxonomyFieldName="OsfiGuidanceCategory" ma:displayName="Guidance Category" ma:indexed="true" ma:readOnly="true" ma:fieldId="{3a696665-1308-41b6-83d8-4761908559f5}" ma:sspId="f7cfa73b-c952-4f84-be9f-6ced85f31ca3" ma:termSetId="c6951c27-6d0a-40de-85ce-35bf0943b9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GuidancePhase" ma:index="68" ma:displayName="Guidance Phase" ma:format="Dropdown" ma:internalName="OsfiGuidancePhase" ma:readOnly="false">
      <xsd:simpleType>
        <xsd:restriction base="dms:Choice">
          <xsd:enumeration value="Analysis"/>
          <xsd:enumeration value="External Consultation"/>
          <xsd:enumeration value="Internal Consultation"/>
          <xsd:enumeration value="Draft"/>
          <xsd:enumeration value="Final"/>
        </xsd:restriction>
      </xsd:simpleType>
    </xsd:element>
    <xsd:element name="OsfiMostCurrent" ma:index="71" nillable="true" ma:displayName="Most Current" ma:default="0" ma:internalName="OsfiMostCurrent" ma:readOnly="false">
      <xsd:simpleType>
        <xsd:restriction base="dms:Boolean"/>
      </xsd:simpleType>
    </xsd:element>
    <xsd:element name="OsfiGuideSection" ma:index="72" nillable="true" ma:displayName="Section" ma:internalName="OsfiGuideSection" ma:readOnly="false">
      <xsd:simpleType>
        <xsd:restriction base="dms:Choice">
          <xsd:enumeration value="Section I"/>
          <xsd:enumeration value="Section II"/>
          <xsd:enumeration value="Section III"/>
          <xsd:enumeration value="Section IV"/>
          <xsd:enumeration value="Section V"/>
          <xsd:enumeration value="Section VI"/>
          <xsd:enumeration value="Section VII"/>
          <xsd:enumeration value="Section VIII"/>
          <xsd:enumeration value="Section IX"/>
          <xsd:enumeration value="Section X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5264ac1b-c36e-431c-ac09-8a17cceb786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581751F-FC5D-4931-A255-9600D2281DA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5A7227E-4B61-46B9-95ED-0CC001EC412F}"/>
</file>

<file path=customXml/itemProps3.xml><?xml version="1.0" encoding="utf-8"?>
<ds:datastoreItem xmlns:ds="http://schemas.openxmlformats.org/officeDocument/2006/customXml" ds:itemID="{D84E36AD-4AC2-4898-8148-615D5AC1C2E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FFADD55-8B94-4208-A0E7-B0E6B50BC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a7e35f-036f-43ba-9bd6-dfccb735f6f0"/>
    <ds:schemaRef ds:uri="b73fe759-8729-4fda-8521-02819c14b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9D71974-F6BB-4577-B944-A8C701DE39A8}">
  <ds:schemaRefs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f5a7e35f-036f-43ba-9bd6-dfccb735f6f0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73fe759-8729-4fda-8521-02819c14bfc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Life Insurer KMR</vt:lpstr>
      <vt:lpstr>Updated (Solid First Draft)</vt:lpstr>
      <vt:lpstr>'Life Insurer KMR'!Print_Area</vt:lpstr>
      <vt:lpstr>'Updated (Solid First Draft)'!Print_Area</vt:lpstr>
      <vt:lpstr>'Life Insurer KMR'!Print_Titles</vt:lpstr>
      <vt:lpstr>'Updated (Solid First Draft)'!Print_Titles</vt:lpstr>
    </vt:vector>
  </TitlesOfParts>
  <Company>OSFI-BSIF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2024_OL_Life_ORSA KMR return template_Final_e</dc:title>
  <dc:creator>OSFI-BSIF</dc:creator>
  <cp:lastModifiedBy>Szeto, Lily</cp:lastModifiedBy>
  <cp:lastPrinted>2019-05-27T14:43:49Z</cp:lastPrinted>
  <dcterms:created xsi:type="dcterms:W3CDTF">2013-11-29T16:34:25Z</dcterms:created>
  <dcterms:modified xsi:type="dcterms:W3CDTF">2023-11-06T21:26:46Z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0x01010050EA609D67F63B4482B56AF0CFCDA8CF</vt:lpwstr>
  </property>
  <property fmtid="{D5CDD505-2E9C-101B-9397-08002B2CF9AE}" pid="3" name="Order">
    <vt:r8>395100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OsfiBusinessProcess">
    <vt:lpwstr>75</vt:lpwstr>
  </property>
  <property fmtid="{D5CDD505-2E9C-101B-9397-08002B2CF9AE}" pid="8" name="OsfiSecondaryActsandSections">
    <vt:lpwstr/>
  </property>
  <property fmtid="{D5CDD505-2E9C-101B-9397-08002B2CF9AE}" pid="9" name="OsfiIndustryType">
    <vt:lpwstr>31;#Insurance|30635973-e9d2-43e2-a5d4-ee38d3a9f4ad;#230;#Life|10f638d7-70e8-45a8-9b2e-f676ce524b50</vt:lpwstr>
  </property>
  <property fmtid="{D5CDD505-2E9C-101B-9397-08002B2CF9AE}" pid="10" name="OsfiFITopics">
    <vt:lpwstr>1931;#Own Risk and Solvency Assessment (ORSA)|ad60aa49-72e4-4179-9549-a77b947ba34e;#1833;#Key Metrics Report|5611f0f4-2718-4253-81f7-ae1c67c69d8c</vt:lpwstr>
  </property>
  <property fmtid="{D5CDD505-2E9C-101B-9397-08002B2CF9AE}" pid="11" name="OsfiSecondaryRegulations">
    <vt:lpwstr/>
  </property>
  <property fmtid="{D5CDD505-2E9C-101B-9397-08002B2CF9AE}" pid="12" name="OsfiPAA">
    <vt:lpwstr>2</vt:lpwstr>
  </property>
  <property fmtid="{D5CDD505-2E9C-101B-9397-08002B2CF9AE}" pid="13" name="OsfiSecondaryOSFIGuidance">
    <vt:lpwstr>1136;#Instructions Guides:Manual of Reporting Forms and Instructions - Life|4b86e0c1-cf1d-48a0-8529-28d99abdff65</vt:lpwstr>
  </property>
  <property fmtid="{D5CDD505-2E9C-101B-9397-08002B2CF9AE}" pid="14" name="OsfiFunction">
    <vt:lpwstr>3</vt:lpwstr>
  </property>
  <property fmtid="{D5CDD505-2E9C-101B-9397-08002B2CF9AE}" pid="15" name="OsfiSubFunction">
    <vt:lpwstr>20</vt:lpwstr>
  </property>
  <property fmtid="{D5CDD505-2E9C-101B-9397-08002B2CF9AE}" pid="16" name="OsfiGuidanceCategory">
    <vt:lpwstr>952</vt:lpwstr>
  </property>
  <property fmtid="{D5CDD505-2E9C-101B-9397-08002B2CF9AE}" pid="17" name="OsfiInstrumentType">
    <vt:lpwstr>687</vt:lpwstr>
  </property>
  <property fmtid="{D5CDD505-2E9C-101B-9397-08002B2CF9AE}" pid="18" name="OsfiOSFIGuidance">
    <vt:lpwstr/>
  </property>
  <property fmtid="{D5CDD505-2E9C-101B-9397-08002B2CF9AE}" pid="19" name="_dlc_DocIdItemGuid">
    <vt:lpwstr>2fadb74a-ddd4-4581-afaa-a0bf7be23622</vt:lpwstr>
  </property>
  <property fmtid="{D5CDD505-2E9C-101B-9397-08002B2CF9AE}" pid="20" name="b68f0f40a9244f46b7ca0f5019c2a784">
    <vt:lpwstr>1.1.2 Regulation and Guidance|8aba70de-c32e-44b3-b2d7-271b49c214a9</vt:lpwstr>
  </property>
  <property fmtid="{D5CDD505-2E9C-101B-9397-08002B2CF9AE}" pid="21" name="OsfiCostCentre">
    <vt:lpwstr>481</vt:lpwstr>
  </property>
  <property fmtid="{D5CDD505-2E9C-101B-9397-08002B2CF9AE}" pid="22" name="OsfiFIExternalOrganization">
    <vt:lpwstr/>
  </property>
  <property fmtid="{D5CDD505-2E9C-101B-9397-08002B2CF9AE}" pid="23" name="OsfiFiscalPeriod">
    <vt:lpwstr/>
  </property>
  <property fmtid="{D5CDD505-2E9C-101B-9397-08002B2CF9AE}" pid="24" name="OsfiSubProgram">
    <vt:lpwstr>19</vt:lpwstr>
  </property>
  <property fmtid="{D5CDD505-2E9C-101B-9397-08002B2CF9AE}" pid="25" name="p213ed7f1c384e76b1e6db419627f072">
    <vt:lpwstr/>
  </property>
  <property fmtid="{D5CDD505-2E9C-101B-9397-08002B2CF9AE}" pid="26" name="_docset_NoMedatataSyncRequired">
    <vt:lpwstr>False</vt:lpwstr>
  </property>
  <property fmtid="{D5CDD505-2E9C-101B-9397-08002B2CF9AE}" pid="27" name="pd5e1fd5a7e64ff28ea28d0be5cac3eb">
    <vt:lpwstr/>
  </property>
  <property fmtid="{D5CDD505-2E9C-101B-9397-08002B2CF9AE}" pid="28" name="OsfiPrimaryActandSection">
    <vt:lpwstr/>
  </property>
  <property fmtid="{D5CDD505-2E9C-101B-9397-08002B2CF9AE}" pid="29" name="OsfiFIStandards">
    <vt:lpwstr/>
  </property>
  <property fmtid="{D5CDD505-2E9C-101B-9397-08002B2CF9AE}" pid="30" name="OsfiRegulations">
    <vt:lpwstr/>
  </property>
  <property fmtid="{D5CDD505-2E9C-101B-9397-08002B2CF9AE}" pid="31" name="OsfiReturnType">
    <vt:lpwstr>2338</vt:lpwstr>
  </property>
  <property fmtid="{D5CDD505-2E9C-101B-9397-08002B2CF9AE}" pid="32" name="VariationsItemGroupID">
    <vt:lpwstr>9bd36fd9-0a83-4b1b-913b-81f426f07f44</vt:lpwstr>
  </property>
  <property fmtid="{D5CDD505-2E9C-101B-9397-08002B2CF9AE}" pid="33" name="OsfiFIName">
    <vt:lpwstr/>
  </property>
  <property fmtid="{D5CDD505-2E9C-101B-9397-08002B2CF9AE}" pid="34" name="OsfiInformationProvider">
    <vt:lpwstr/>
  </property>
  <property fmtid="{D5CDD505-2E9C-101B-9397-08002B2CF9AE}" pid="35" name="OsfiSupervisoryAreaMM">
    <vt:lpwstr/>
  </property>
  <property fmtid="{D5CDD505-2E9C-101B-9397-08002B2CF9AE}" pid="36" name="jb5a842e1dfd44529b364c4fbcf68b48">
    <vt:lpwstr/>
  </property>
  <property fmtid="{D5CDD505-2E9C-101B-9397-08002B2CF9AE}" pid="37" name="_SourceUrl">
    <vt:lpwstr/>
  </property>
  <property fmtid="{D5CDD505-2E9C-101B-9397-08002B2CF9AE}" pid="38" name="_SharedFileIndex">
    <vt:lpwstr/>
  </property>
</Properties>
</file>