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LSZETO\Downloads\CAR2026\Excels\"/>
    </mc:Choice>
  </mc:AlternateContent>
  <xr:revisionPtr revIDLastSave="0" documentId="13_ncr:1_{673709AA-5BF3-4F64-AD1B-AE4E5B9D2DF5}" xr6:coauthVersionLast="47" xr6:coauthVersionMax="47" xr10:uidLastSave="{00000000-0000-0000-0000-000000000000}"/>
  <bookViews>
    <workbookView xWindow="-90" yWindow="0" windowWidth="17380" windowHeight="13770" xr2:uid="{00000000-000D-0000-FFFF-FFFF00000000}"/>
  </bookViews>
  <sheets>
    <sheet name="Attestation" sheetId="4" r:id="rId1"/>
    <sheet name="Leverage &amp; TLAC Leverage Ratios" sheetId="3" r:id="rId2"/>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#REF!</definedName>
    <definedName name="\Q">#REF!</definedName>
    <definedName name="\R" localSheetId="0">#REF!</definedName>
    <definedName name="\R">#REF!</definedName>
    <definedName name="\Z" localSheetId="0">#REF!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0"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#REF!</definedName>
    <definedName name="ads">#REF!</definedName>
    <definedName name="ALL_PAGES">#REF!</definedName>
    <definedName name="angie" localSheetId="0">#N/A</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 localSheetId="0">#REF!</definedName>
    <definedName name="C_1_Ci">#REF!</definedName>
    <definedName name="C_1_Cii" localSheetId="0">#REF!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1101">'Leverage &amp; TLAC Leverage Ratios'!$H$10</definedName>
    <definedName name="DPA_1102">'Leverage &amp; TLAC Leverage Ratios'!$H$11</definedName>
    <definedName name="DPA_1103">'Leverage &amp; TLAC Leverage Ratios'!$H$12</definedName>
    <definedName name="DPA_1104">'Leverage &amp; TLAC Leverage Ratios'!$H$16</definedName>
    <definedName name="DPA_1105">'Leverage &amp; TLAC Leverage Ratios'!#REF!</definedName>
    <definedName name="DPA_1106">'Leverage &amp; TLAC Leverage Ratios'!$H$17</definedName>
    <definedName name="DPA_1107">'Leverage &amp; TLAC Leverage Ratios'!$H$18</definedName>
    <definedName name="DPA_1108">'Leverage &amp; TLAC Leverage Ratios'!$J$10</definedName>
    <definedName name="DPA_1109">'Leverage &amp; TLAC Leverage Ratios'!$J$11</definedName>
    <definedName name="DPA_1110">'Leverage &amp; TLAC Leverage Ratios'!$J$12</definedName>
    <definedName name="DPA_1111">'Leverage &amp; TLAC Leverage Ratios'!#REF!</definedName>
    <definedName name="DPA_1112">'Leverage &amp; TLAC Leverage Ratios'!$J$13</definedName>
    <definedName name="DPA_1113">'Leverage &amp; TLAC Leverage Ratios'!$J$14</definedName>
    <definedName name="DPA_1114">'Leverage &amp; TLAC Leverage Ratios'!$J$15</definedName>
    <definedName name="DPA_1115">'Leverage &amp; TLAC Leverage Ratios'!$J$16</definedName>
    <definedName name="DPA_1116">'Leverage &amp; TLAC Leverage Ratios'!#REF!</definedName>
    <definedName name="DPA_1117">'Leverage &amp; TLAC Leverage Ratios'!$J$17</definedName>
    <definedName name="DPA_1118">'Leverage &amp; TLAC Leverage Ratios'!$J$18</definedName>
    <definedName name="DPA_1119">'Leverage &amp; TLAC Leverage Ratios'!$J$19</definedName>
    <definedName name="DPA_1201">'Leverage &amp; TLAC Leverage Ratios'!$H$23</definedName>
    <definedName name="DPA_1202">'Leverage &amp; TLAC Leverage Ratios'!$H$24</definedName>
    <definedName name="DPA_1203">'Leverage &amp; TLAC Leverage Ratios'!$H$25</definedName>
    <definedName name="DPA_1204">'Leverage &amp; TLAC Leverage Ratios'!$H$26</definedName>
    <definedName name="DPA_1205">'Leverage &amp; TLAC Leverage Ratios'!$H$27</definedName>
    <definedName name="DPA_1206">'Leverage &amp; TLAC Leverage Ratios'!$H$28</definedName>
    <definedName name="DPA_1207">'Leverage &amp; TLAC Leverage Ratios'!$H$29</definedName>
    <definedName name="DPA_1301">'Leverage &amp; TLAC Leverage Ratios'!$H$33</definedName>
    <definedName name="DPA_1302">'Leverage &amp; TLAC Leverage Ratios'!$H$35</definedName>
    <definedName name="DPA_1303">'Leverage &amp; TLAC Leverage Ratios'!$J$34</definedName>
    <definedName name="DPA_1304">'Leverage &amp; TLAC Leverage Ratios'!$J$35</definedName>
    <definedName name="DPA_1305">'Leverage &amp; TLAC Leverage Ratios'!$L$34</definedName>
    <definedName name="DPA_1306">'Leverage &amp; TLAC Leverage Ratios'!$L$35</definedName>
    <definedName name="DPA_1307">'Leverage &amp; TLAC Leverage Ratios'!$N$34</definedName>
    <definedName name="DPA_1308">'Leverage &amp; TLAC Leverage Ratios'!$N$35</definedName>
    <definedName name="DPA_1309">'Leverage &amp; TLAC Leverage Ratios'!$N$36</definedName>
    <definedName name="DPA_1310">'Leverage &amp; TLAC Leverage Ratios'!$N$37</definedName>
    <definedName name="DPA_1311">'Leverage &amp; TLAC Leverage Ratios'!$P$33</definedName>
    <definedName name="DPA_1312">'Leverage &amp; TLAC Leverage Ratios'!$P$34</definedName>
    <definedName name="DPA_1313">'Leverage &amp; TLAC Leverage Ratios'!$P$35</definedName>
    <definedName name="DPA_1314">'Leverage &amp; TLAC Leverage Ratios'!$P$36</definedName>
    <definedName name="DPA_1315">'Leverage &amp; TLAC Leverage Ratios'!$P$37</definedName>
    <definedName name="DPA_1401">'Leverage &amp; TLAC Leverage Ratios'!$H$41</definedName>
    <definedName name="DPA_1402">'Leverage &amp; TLAC Leverage Ratios'!$H$42</definedName>
    <definedName name="DPA_1403">'Leverage &amp; TLAC Leverage Ratios'!#REF!</definedName>
    <definedName name="DPA_1404">'Leverage &amp; TLAC Leverage Ratios'!$H$43</definedName>
    <definedName name="DPA_1405">'Leverage &amp; TLAC Leverage Ratios'!$H$44</definedName>
    <definedName name="DPA_1406">'Leverage &amp; TLAC Leverage Ratios'!$H$47</definedName>
    <definedName name="DPA_1407">'Leverage &amp; TLAC Leverage Ratios'!$H$48</definedName>
    <definedName name="DPA_1408">'Leverage &amp; TLAC Leverage Ratios'!$H$49</definedName>
    <definedName name="DPA_1409">'Leverage &amp; TLAC Leverage Ratios'!$H$50</definedName>
    <definedName name="DPA_1410">'Leverage &amp; TLAC Leverage Ratios'!$H$51</definedName>
    <definedName name="DPA_1411">'Leverage &amp; TLAC Leverage Ratios'!$H$52</definedName>
    <definedName name="DPA_1412">'Leverage &amp; TLAC Leverage Ratios'!$H$53</definedName>
    <definedName name="DPA_1413">'Leverage &amp; TLAC Leverage Ratios'!$H$54</definedName>
    <definedName name="DPA_1414">'Leverage &amp; TLAC Leverage Ratios'!$H$55</definedName>
    <definedName name="DPA_1415">'Leverage &amp; TLAC Leverage Ratios'!$H$56</definedName>
    <definedName name="DPA_1416">'Leverage &amp; TLAC Leverage Ratios'!$L$41</definedName>
    <definedName name="DPA_1417">'Leverage &amp; TLAC Leverage Ratios'!$L$42</definedName>
    <definedName name="DPA_1418">'Leverage &amp; TLAC Leverage Ratios'!#REF!</definedName>
    <definedName name="DPA_1419">'Leverage &amp; TLAC Leverage Ratios'!$L$43</definedName>
    <definedName name="DPA_1420">'Leverage &amp; TLAC Leverage Ratios'!$L$44</definedName>
    <definedName name="DPA_1421">'Leverage &amp; TLAC Leverage Ratios'!$L$47</definedName>
    <definedName name="DPA_1422">'Leverage &amp; TLAC Leverage Ratios'!$L$48</definedName>
    <definedName name="DPA_1423">'Leverage &amp; TLAC Leverage Ratios'!$L$49</definedName>
    <definedName name="DPA_1424">'Leverage &amp; TLAC Leverage Ratios'!$L$50</definedName>
    <definedName name="DPA_1425">'Leverage &amp; TLAC Leverage Ratios'!$L$51</definedName>
    <definedName name="DPA_1426">'Leverage &amp; TLAC Leverage Ratios'!$L$52</definedName>
    <definedName name="DPA_1427">'Leverage &amp; TLAC Leverage Ratios'!$L$53</definedName>
    <definedName name="DPA_1428">'Leverage &amp; TLAC Leverage Ratios'!$L$54</definedName>
    <definedName name="DPA_1429">'Leverage &amp; TLAC Leverage Ratios'!$L$55</definedName>
    <definedName name="DPA_1430">'Leverage &amp; TLAC Leverage Ratios'!#REF!</definedName>
    <definedName name="DPA_1431">'Leverage &amp; TLAC Leverage Ratios'!$L$56</definedName>
    <definedName name="DPA_1501">'Leverage &amp; TLAC Leverage Ratios'!$H$59</definedName>
    <definedName name="DPA_1502">'Leverage &amp; TLAC Leverage Ratios'!$H$60</definedName>
    <definedName name="DPA_1503">'Leverage &amp; TLAC Leverage Ratios'!$H$61</definedName>
    <definedName name="DPA_1504">'Leverage &amp; TLAC Leverage Ratios'!$H$63</definedName>
    <definedName name="DPA_1601">'Leverage &amp; TLAC Leverage Ratios'!$H$75</definedName>
    <definedName name="DPA_1602">'Leverage &amp; TLAC Leverage Ratios'!$H$76</definedName>
    <definedName name="DPA_1603">'Leverage &amp; TLAC Leverage Ratios'!$H$77</definedName>
    <definedName name="DPA_1604">'Leverage &amp; TLAC Leverage Ratios'!$H$78</definedName>
    <definedName name="DPA_1605">'Leverage &amp; TLAC Leverage Ratios'!$H$80</definedName>
    <definedName name="DPA_1606">'Leverage &amp; TLAC Leverage Ratios'!$H$81</definedName>
    <definedName name="DPA_2101">'Leverage &amp; TLAC Leverage Ratios'!$H$90</definedName>
    <definedName name="DPA_2102">'Leverage &amp; TLAC Leverage Ratios'!$H$91</definedName>
    <definedName name="DPA_2103">'Leverage &amp; TLAC Leverage Ratios'!$H$92</definedName>
    <definedName name="DPA_2104">'Leverage &amp; TLAC Leverage Ratios'!$J$90</definedName>
    <definedName name="DPA_2105">'Leverage &amp; TLAC Leverage Ratios'!$J$91</definedName>
    <definedName name="DPA_2106">'Leverage &amp; TLAC Leverage Ratios'!$J$92</definedName>
    <definedName name="DPA_2107">'Leverage &amp; TLAC Leverage Ratios'!$L$90</definedName>
    <definedName name="DPA_2108">'Leverage &amp; TLAC Leverage Ratios'!$L$91</definedName>
    <definedName name="DPA_2109">'Leverage &amp; TLAC Leverage Ratios'!$L$92</definedName>
    <definedName name="DPA_2110">'Leverage &amp; TLAC Leverage Ratios'!$L$93</definedName>
    <definedName name="DPA_2111">'Leverage &amp; TLAC Leverage Ratios'!#REF!</definedName>
    <definedName name="DPA_2112">'Leverage &amp; TLAC Leverage Ratios'!#REF!</definedName>
    <definedName name="DPA_2113">'Leverage &amp; TLAC Leverage Ratios'!#REF!</definedName>
    <definedName name="DPA_2114">'Leverage &amp; TLAC Leverage Ratios'!$H$96</definedName>
    <definedName name="DPA_2115">'Leverage &amp; TLAC Leverage Ratios'!$H$97</definedName>
    <definedName name="DPA_2116">'Leverage &amp; TLAC Leverage Ratios'!#REF!</definedName>
    <definedName name="DPA_2117">'Leverage &amp; TLAC Leverage Ratios'!#REF!</definedName>
    <definedName name="DPA_2118">'Leverage &amp; TLAC Leverage Ratios'!#REF!</definedName>
    <definedName name="DPA_2119">'Leverage &amp; TLAC Leverage Ratios'!$J$96</definedName>
    <definedName name="DPA_2120">'Leverage &amp; TLAC Leverage Ratios'!$J$97</definedName>
    <definedName name="DPA_2121">'Leverage &amp; TLAC Leverage Ratios'!#REF!</definedName>
    <definedName name="DPA_2122">'Leverage &amp; TLAC Leverage Ratios'!#REF!</definedName>
    <definedName name="DPA_2123">'Leverage &amp; TLAC Leverage Ratios'!#REF!</definedName>
    <definedName name="DPA_2124">'Leverage &amp; TLAC Leverage Ratios'!#REF!</definedName>
    <definedName name="DPA_2125">'Leverage &amp; TLAC Leverage Ratios'!$L$95</definedName>
    <definedName name="DPA_2126">'Leverage &amp; TLAC Leverage Ratios'!$L$96</definedName>
    <definedName name="DPA_2127">'Leverage &amp; TLAC Leverage Ratios'!$L$97</definedName>
    <definedName name="DPA_2128">'Leverage &amp; TLAC Leverage Ratios'!#REF!</definedName>
    <definedName name="DPA_2129">'Leverage &amp; TLAC Leverage Ratios'!$L$98</definedName>
    <definedName name="DPA_2130">'Leverage &amp; TLAC Leverage Ratios'!$H$95</definedName>
    <definedName name="DPA_2131">'Leverage &amp; TLAC Leverage Ratios'!$J$95</definedName>
    <definedName name="DPA_2201">'Leverage &amp; TLAC Leverage Ratios'!$H$104</definedName>
    <definedName name="DPA_2202">'Leverage &amp; TLAC Leverage Ratios'!#REF!</definedName>
    <definedName name="DPA_2203">'Leverage &amp; TLAC Leverage Ratios'!$H$105</definedName>
    <definedName name="DPA_2204">'Leverage &amp; TLAC Leverage Ratios'!#REF!</definedName>
    <definedName name="DPA_2205">'Leverage &amp; TLAC Leverage Ratios'!$H$106</definedName>
    <definedName name="DPA_2206">'Leverage &amp; TLAC Leverage Ratios'!$J$104</definedName>
    <definedName name="DPA_2207">'Leverage &amp; TLAC Leverage Ratios'!#REF!</definedName>
    <definedName name="DPA_2208">'Leverage &amp; TLAC Leverage Ratios'!$J$105</definedName>
    <definedName name="DPA_2209">'Leverage &amp; TLAC Leverage Ratios'!#REF!</definedName>
    <definedName name="DPA_2210">'Leverage &amp; TLAC Leverage Ratios'!$J$106</definedName>
    <definedName name="DPA_2211">'Leverage &amp; TLAC Leverage Ratios'!$L$104</definedName>
    <definedName name="DPA_2212">'Leverage &amp; TLAC Leverage Ratios'!#REF!</definedName>
    <definedName name="DPA_2213">'Leverage &amp; TLAC Leverage Ratios'!$L$105</definedName>
    <definedName name="DPA_2214">'Leverage &amp; TLAC Leverage Ratios'!#REF!</definedName>
    <definedName name="DPA_2215">'Leverage &amp; TLAC Leverage Ratios'!$L$106</definedName>
    <definedName name="DPA_2216">'Leverage &amp; TLAC Leverage Ratios'!$N$104</definedName>
    <definedName name="DPA_2217">'Leverage &amp; TLAC Leverage Ratios'!#REF!</definedName>
    <definedName name="DPA_2218">'Leverage &amp; TLAC Leverage Ratios'!$N$105</definedName>
    <definedName name="DPA_2219">'Leverage &amp; TLAC Leverage Ratios'!#REF!</definedName>
    <definedName name="DPA_2220">'Leverage &amp; TLAC Leverage Ratios'!$N$106</definedName>
    <definedName name="DPA_2221">'Leverage &amp; TLAC Leverage Ratios'!$N$108</definedName>
    <definedName name="DPA_2222">'Leverage &amp; TLAC Leverage Ratios'!$N$110</definedName>
    <definedName name="DPA_22222222">#REF!</definedName>
    <definedName name="DPA_2223">'Leverage &amp; TLAC Leverage Ratios'!$N$111</definedName>
    <definedName name="DPA_2224">'Leverage &amp; TLAC Leverage Ratios'!$N$112</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 localSheetId="0">#N/A</definedName>
    <definedName name="helen">#N/A</definedName>
    <definedName name="hj">#REF!</definedName>
    <definedName name="ICS.Market.Corr">#REF!</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#REF!</definedName>
    <definedName name="line_A_2B">#REF!</definedName>
    <definedName name="line_B_2B" localSheetId="0">#REF!</definedName>
    <definedName name="line_B_2B">#REF!</definedName>
    <definedName name="line_C_2B" localSheetId="0">#REF!</definedName>
    <definedName name="line_C_2B">#REF!</definedName>
    <definedName name="line_D_2B" localSheetId="0">#REF!</definedName>
    <definedName name="line_D_2B">#REF!</definedName>
    <definedName name="line_E_2B" localSheetId="0">#REF!</definedName>
    <definedName name="line_E_2B">#REF!</definedName>
    <definedName name="line_F_2B" localSheetId="0">#REF!</definedName>
    <definedName name="line_F_2B">#REF!</definedName>
    <definedName name="line_G_2B" localSheetId="0">#REF!</definedName>
    <definedName name="line_G_2B">#REF!</definedName>
    <definedName name="line_L" localSheetId="0">#REF!</definedName>
    <definedName name="line_L">#REF!</definedName>
    <definedName name="line_M" localSheetId="0">#REF!</definedName>
    <definedName name="line_M">#REF!</definedName>
    <definedName name="line_p" localSheetId="0">#REF!</definedName>
    <definedName name="line_p">#REF!</definedName>
    <definedName name="line_U" localSheetId="0">#REF!</definedName>
    <definedName name="line_U">#REF!</definedName>
    <definedName name="line_V" localSheetId="0">#REF!</definedName>
    <definedName name="line_V">#REF!</definedName>
    <definedName name="LongevityNP">#REF!</definedName>
    <definedName name="LYTB">#REF!</definedName>
    <definedName name="MODEL">#REF!</definedName>
    <definedName name="morb_index" localSheetId="0">MATCH(Attestation!morb_req_comp,#REF!,1)</definedName>
    <definedName name="morb_index">MATCH(#REF!,#REF!,1)</definedName>
    <definedName name="morb_req_comp" localSheetId="0">#REF!</definedName>
    <definedName name="morb_req_comp">#REF!</definedName>
    <definedName name="mort_index" localSheetId="0">MATCH(Attestation!mort_req_comp,#REF!,1)</definedName>
    <definedName name="mort_index">MATCH(#REF!,#REF!,1)</definedName>
    <definedName name="mort_req_comp" localSheetId="0">#REF!+#REF!</definedName>
    <definedName name="mort_req_comp">#REF!+#REF!</definedName>
    <definedName name="MortalityNP">#REF!</definedName>
    <definedName name="nancy" localSheetId="0">MATCH(Attestation!mort_req_comp,#REF!,1)</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 localSheetId="0">#REF!</definedName>
    <definedName name="PriorLinks">#REF!</definedName>
    <definedName name="Quarter">#REF!</definedName>
    <definedName name="Ratio_and_ACM_Calculation">#REF!</definedName>
    <definedName name="renee" localSheetId="0">#N/A</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 localSheetId="0">#REF!</definedName>
    <definedName name="Validation">#REF!</definedName>
    <definedName name="Version">#REF!</definedName>
    <definedName name="ww">#REF!</definedName>
    <definedName name="Year">#REF!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 i="3" l="1"/>
  <c r="H56" i="3"/>
  <c r="L45" i="3"/>
  <c r="L46" i="3"/>
  <c r="J18" i="3"/>
  <c r="H18" i="3"/>
  <c r="L90" i="3" l="1"/>
  <c r="L95" i="3" l="1"/>
  <c r="N106" i="3" l="1"/>
  <c r="L106" i="3"/>
  <c r="J106" i="3"/>
  <c r="H106" i="3"/>
  <c r="L96" i="3" l="1"/>
  <c r="L91" i="3"/>
  <c r="N112" i="3"/>
  <c r="H28" i="3" s="1"/>
  <c r="L55" i="3"/>
  <c r="L54" i="3"/>
  <c r="L53" i="3"/>
  <c r="L52" i="3"/>
  <c r="L51" i="3"/>
  <c r="L50" i="3"/>
  <c r="L49" i="3"/>
  <c r="L48" i="3"/>
  <c r="L47" i="3"/>
  <c r="L44" i="3"/>
  <c r="L43" i="3"/>
  <c r="L42" i="3"/>
  <c r="L41" i="3"/>
  <c r="P36" i="3"/>
  <c r="N36" i="3"/>
  <c r="L56" i="3" l="1"/>
  <c r="H97" i="3"/>
  <c r="L97" i="3" s="1"/>
  <c r="L98" i="3" s="1"/>
  <c r="H24" i="3" s="1"/>
  <c r="H92" i="3"/>
  <c r="L92" i="3" s="1"/>
  <c r="L93" i="3" s="1"/>
  <c r="H23" i="3" s="1"/>
  <c r="H29" i="3" l="1"/>
  <c r="H59" i="3" s="1"/>
  <c r="H67" i="3" l="1"/>
  <c r="H61" i="3"/>
</calcChain>
</file>

<file path=xl/sharedStrings.xml><?xml version="1.0" encoding="utf-8"?>
<sst xmlns="http://schemas.openxmlformats.org/spreadsheetml/2006/main" count="153" uniqueCount="141">
  <si>
    <r>
      <t xml:space="preserve">Protected B                                               </t>
    </r>
    <r>
      <rPr>
        <sz val="10"/>
        <rFont val="Arial"/>
        <family val="2"/>
      </rPr>
      <t>when completed</t>
    </r>
  </si>
  <si>
    <t>Quarterly Return (Assurance Attestation)</t>
  </si>
  <si>
    <t>Identification</t>
  </si>
  <si>
    <t>Financial Institution Name:</t>
  </si>
  <si>
    <t>OSFI Identification Code:</t>
  </si>
  <si>
    <t>Period Ending Date:</t>
  </si>
  <si>
    <t/>
  </si>
  <si>
    <t>Contact person</t>
  </si>
  <si>
    <t xml:space="preserve">Name: </t>
  </si>
  <si>
    <t>Title:</t>
  </si>
  <si>
    <t xml:space="preserve">Telephone: </t>
  </si>
  <si>
    <t xml:space="preserve">Email: </t>
  </si>
  <si>
    <t>Senior Management Attestation</t>
  </si>
  <si>
    <r>
      <t xml:space="preserve">I hereby confirm that I have read and understand the Leverage Requirements (LR) and related instructions issued by the Office of the Superintendent of Financial Institutions.  I confirm that this report together with the ratios checked in the table below are:
</t>
    </r>
    <r>
      <rPr>
        <i/>
        <sz val="9"/>
        <rFont val="Arial"/>
        <family val="2"/>
      </rPr>
      <t xml:space="preserve">
(Please insert an 'X' in the cell to the left of the statement you are attesting below.)
</t>
    </r>
    <r>
      <rPr>
        <sz val="10"/>
        <rFont val="Arial"/>
        <family val="2"/>
      </rPr>
      <t xml:space="preserve"> </t>
    </r>
  </si>
  <si>
    <t>i) accurate and complete, and have been prepared in accordance with the LR and related instructions.</t>
  </si>
  <si>
    <t>ii) not accurate or complete, and/or have not been prepared in accordance with the LR and related instructions.</t>
  </si>
  <si>
    <t>Explanation if (ii) is selected:</t>
  </si>
  <si>
    <t>Name (Please Print)</t>
  </si>
  <si>
    <t>Signature</t>
  </si>
  <si>
    <t xml:space="preserve">Attestation for: </t>
  </si>
  <si>
    <t>Line</t>
  </si>
  <si>
    <t>Attestation Requirement</t>
  </si>
  <si>
    <t>Leverage Ratio</t>
  </si>
  <si>
    <t>All except CAT III</t>
  </si>
  <si>
    <t>TLAC Leverage Ratio</t>
  </si>
  <si>
    <t>D-SIBs</t>
  </si>
  <si>
    <r>
      <t>Opinion of Internal Auditor</t>
    </r>
    <r>
      <rPr>
        <sz val="8"/>
        <rFont val="Arial"/>
        <family val="2"/>
      </rPr>
      <t xml:space="preserve"> </t>
    </r>
    <r>
      <rPr>
        <b/>
        <sz val="7"/>
        <rFont val="Arial"/>
        <family val="2"/>
      </rPr>
      <t>(to be signed at a minimum once every three years)</t>
    </r>
  </si>
  <si>
    <r>
      <t xml:space="preserve">I have reviewed the effectiveness of the processes and internal controls in place for the Leverage Requirements Return including the related systems and models. In my opinion the processes and internal controls as at ___________are:
</t>
    </r>
    <r>
      <rPr>
        <i/>
        <sz val="9"/>
        <rFont val="Arial"/>
        <family val="2"/>
      </rPr>
      <t xml:space="preserve">
(Please insert an 'X' in the cell to the left of the statement you are attesting below.)
</t>
    </r>
  </si>
  <si>
    <t>i) operating as designed and are effective in ensuring the completeness and accuracy of the report.</t>
  </si>
  <si>
    <t>ii) not operating as designed and/or are not effective in ensuring the completeness and accuracy of the report.</t>
  </si>
  <si>
    <t xml:space="preserve">This form serves as a Leverage Requirement return for all federally regulated deposit-taking institutions except Category III institutions.  </t>
  </si>
  <si>
    <t>For more information see www.osfi-bsif.gc.ca or the Leverage Requirements Return guideline.</t>
  </si>
  <si>
    <t>Submit the completed return to OSFI via the Regulatory Reporting System Secure Site.</t>
  </si>
  <si>
    <t>Office of the Superintendent of Financial Institutions Canada</t>
  </si>
  <si>
    <t>LEVERAGE REQUIREMENTS RETURN</t>
  </si>
  <si>
    <t>(Canadian Dollars in thousands)</t>
  </si>
  <si>
    <t>Section 1 - Leverage Ratio calculation</t>
  </si>
  <si>
    <t>Accounting balance sheet value</t>
  </si>
  <si>
    <t>Gross value (assuming no netting or CRM)</t>
  </si>
  <si>
    <t>1. On-balance Sheet Assets</t>
  </si>
  <si>
    <t>On-balance sheet assets - for purposes of the Leverage Ratio</t>
  </si>
  <si>
    <t xml:space="preserve">Derivatives </t>
  </si>
  <si>
    <t xml:space="preserve">Securities financing transactions </t>
  </si>
  <si>
    <t>Receivables for cash variation margin provided in derivatives transactions</t>
  </si>
  <si>
    <t>Exempted CCP leg of client-cleared trade exposures (initial margin)</t>
  </si>
  <si>
    <t>Securities received in a SFT that are recognized as an asset</t>
  </si>
  <si>
    <t>Asset amounts deducted in determining Basel III “all-in” Tier 1 capital</t>
  </si>
  <si>
    <t>Securitized assets meeting SRT criteria</t>
  </si>
  <si>
    <t>On-balance sheet assets - excluding derivatives and SFTs</t>
  </si>
  <si>
    <t>Memo Items: Adjustment  for SFT sale accounting transactions</t>
  </si>
  <si>
    <t>2. Derivatives Exposure</t>
  </si>
  <si>
    <t>Derivatives not covered by an eligible bilateral netting contract</t>
  </si>
  <si>
    <t>AA from Section 2</t>
  </si>
  <si>
    <t>Derivatives covered by an eligible bilateral netting contract</t>
  </si>
  <si>
    <t>BB from Section 2</t>
  </si>
  <si>
    <t>RC of exempted leg of client-cleared trade exposure</t>
  </si>
  <si>
    <t>PFE of exempted leg of client-cleared trade exposure</t>
  </si>
  <si>
    <t>Placeholder</t>
  </si>
  <si>
    <t>Net notional exposure for written credit derivatives</t>
  </si>
  <si>
    <t>CC from Section 2</t>
  </si>
  <si>
    <t>Total Derivative Exposures</t>
  </si>
  <si>
    <t>Notional Amount</t>
  </si>
  <si>
    <t>Adjusted gross SFT assets (after permissible netting)</t>
  </si>
  <si>
    <t>Counterparty exposure</t>
  </si>
  <si>
    <t>3. Securities Financing Transactions</t>
  </si>
  <si>
    <t>SFT agent transactions</t>
  </si>
  <si>
    <t>All other SFTs  (after adjusting for sale accounting transactions)</t>
  </si>
  <si>
    <t>Total SFT Exposure</t>
  </si>
  <si>
    <t>Memo Item: SFT exposures to QCCPs from client-cleared transactions</t>
  </si>
  <si>
    <t>Credit Conversion Factor (CCF)</t>
  </si>
  <si>
    <t>Exposure after CCF</t>
  </si>
  <si>
    <t>4. Off Balance Sheet Items</t>
  </si>
  <si>
    <r>
      <t>Unconditionally cancellable commitments</t>
    </r>
    <r>
      <rPr>
        <sz val="8"/>
        <color rgb="FFFF0000"/>
        <rFont val="Arial"/>
        <family val="2"/>
      </rPr>
      <t xml:space="preserve"> </t>
    </r>
    <r>
      <rPr>
        <sz val="8"/>
        <color theme="1"/>
        <rFont val="Arial"/>
        <family val="2"/>
      </rPr>
      <t>- 10% CCF</t>
    </r>
  </si>
  <si>
    <t xml:space="preserve">Commitments (regardless of the maturity of the underlying facility) - 40% CCF </t>
  </si>
  <si>
    <t>Eligible servicer cash advances or facilities - 10% CCF</t>
  </si>
  <si>
    <t xml:space="preserve">Securitization liquidity facilities (externally rated) - 100% CCF </t>
  </si>
  <si>
    <t>Undrawn securitization commitments to fund acquisition of assets - 40% CCF</t>
  </si>
  <si>
    <t>Undrawn balances of credit card and charge card exposures - 25% CCF</t>
  </si>
  <si>
    <t>Other off balance sheet securitization exposures - 100% CCF</t>
  </si>
  <si>
    <t>Direct credit substitutes - 100% CCF</t>
  </si>
  <si>
    <t>Forward asset purchases - 100% CCF</t>
  </si>
  <si>
    <t>Forward forward deposits - 100% CCF</t>
  </si>
  <si>
    <t>Partly paid shares and securities - 100% CCF</t>
  </si>
  <si>
    <t>Transaction-related contingent items - 50% CCF</t>
  </si>
  <si>
    <t>Note issuance facilities and revolving underwriting facilities - 50% CCF</t>
  </si>
  <si>
    <t>Short-term self-liquidating trade letters of credit - 20% CCF</t>
  </si>
  <si>
    <t>Unsettled financial asset purchases</t>
  </si>
  <si>
    <t>Total Off Balance Sheet exposures</t>
  </si>
  <si>
    <t>5. Leverage Ratio and TLAC Leverage Ratio</t>
  </si>
  <si>
    <t xml:space="preserve">Total Exposures </t>
  </si>
  <si>
    <t>Tier 1 Capital</t>
  </si>
  <si>
    <t>Leverage Ratio (%)</t>
  </si>
  <si>
    <t>LR DSIB Buffer (%)</t>
  </si>
  <si>
    <t>Authorized Leverage Ratio (%)</t>
  </si>
  <si>
    <t>Institution's Internal Board Target Leverage Ratio (%)</t>
  </si>
  <si>
    <t>Institution's Internal Management Target Leverage Ratio (%)</t>
  </si>
  <si>
    <t>TLAC Available</t>
  </si>
  <si>
    <t>TLAC Leverage Ratio (%)</t>
  </si>
  <si>
    <t>Minimum TLAC Leverage Ratio  (%)</t>
  </si>
  <si>
    <t>Institution's Internal Board Target TLAC Leverage Ratio (%)</t>
  </si>
  <si>
    <t>Institution's Internal Management Target TLAC Leverage Ratio (%)</t>
  </si>
  <si>
    <t>6. Reconcilation to the accounting balance sheet</t>
  </si>
  <si>
    <t>On-balance sheet assets - as per consolidated balance sheet for accounting purposes</t>
  </si>
  <si>
    <t>Assets related to deconsolidated subsidiaries</t>
  </si>
  <si>
    <t>Investment in deconsolidated subsidiaries</t>
  </si>
  <si>
    <t>Balances due from deconsolidated subsidiaries</t>
  </si>
  <si>
    <t>Cash payables/receivables not offset for trade date accounting</t>
  </si>
  <si>
    <t>On-balance sheet assets - for purposes of the Leverage Ratio - Accounting value</t>
  </si>
  <si>
    <t>Section 2 - Derivative Exposure Calculation</t>
  </si>
  <si>
    <t>Replacement cost, notional amounts, and add-on for potential future exposure (PFE)</t>
  </si>
  <si>
    <t>1. Financial and credit derivatives</t>
  </si>
  <si>
    <t>Credit Derivative Contracts</t>
  </si>
  <si>
    <t>Financial Derivative Contracts</t>
  </si>
  <si>
    <t>Total Contracts</t>
  </si>
  <si>
    <t>(A) Single derivative exposure not covered by an eligible netting contract</t>
  </si>
  <si>
    <t>(i) Replacement cost</t>
  </si>
  <si>
    <t xml:space="preserve">(ii) Notional amounts </t>
  </si>
  <si>
    <t>PFE</t>
  </si>
  <si>
    <t>(iv) Single derivative exposure</t>
  </si>
  <si>
    <t>AA - Report in Section 1</t>
  </si>
  <si>
    <t xml:space="preserve">(B) Derivative exposure covered by an eligible netting contract </t>
  </si>
  <si>
    <t>(ii) Notional amounts</t>
  </si>
  <si>
    <t>(v) Exposure for netted derivatives</t>
  </si>
  <si>
    <t>BB - Report in Section 1</t>
  </si>
  <si>
    <t>2. Additional information and treatment for credit derivatives</t>
  </si>
  <si>
    <t>(A) PFE calculation for all credit derivatives</t>
  </si>
  <si>
    <t>Single Derivatives</t>
  </si>
  <si>
    <t>Derivatives Eligible for Netting</t>
  </si>
  <si>
    <t>Protection Buyer</t>
  </si>
  <si>
    <t>Protection Seller</t>
  </si>
  <si>
    <t>(i) Total return swaps</t>
  </si>
  <si>
    <t>(ii) Total Credit default swaps</t>
  </si>
  <si>
    <t>(iii) Total PFE</t>
  </si>
  <si>
    <t>(B) Cash instrument equivalency</t>
  </si>
  <si>
    <t>(i) Total written credit derivatives - notional</t>
  </si>
  <si>
    <t>(ii) Eligible offsets:</t>
  </si>
  <si>
    <t>Fair value adjustment to Tier 1</t>
  </si>
  <si>
    <t>Eligible purchased credit derivatives</t>
  </si>
  <si>
    <t>(iii) Net notional exposure for written credit derivative</t>
  </si>
  <si>
    <t>CC - Report in Section 1</t>
  </si>
  <si>
    <t xml:space="preserve">Leverage Requirements Return (LRR)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</si>
</sst>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
    <numFmt numFmtId="166" formatCode="_-* #,##0_-;\-* #,##0_-;_-* &quot;-&quot;??_-;_-@_-"/>
  </numFmts>
  <fonts count="27" x14ac:knownFonts="1">
    <font>
      <sz val="8"/>
      <color theme="1"/>
      <name val="Arial"/>
      <family val="2"/>
    </font>
    <font>
      <sz val="11"/>
      <color theme="1"/>
      <name val="Calibri"/>
      <family val="2"/>
      <scheme val="minor"/>
    </font>
    <font>
      <sz val="10"/>
      <name val="Arial"/>
      <family val="2"/>
    </font>
    <font>
      <sz val="8"/>
      <color theme="1"/>
      <name val="Arial"/>
      <family val="2"/>
    </font>
    <font>
      <sz val="7"/>
      <color theme="1"/>
      <name val="Arial"/>
      <family val="2"/>
    </font>
    <font>
      <sz val="8"/>
      <name val="Arial"/>
      <family val="2"/>
    </font>
    <font>
      <b/>
      <sz val="10"/>
      <color theme="1"/>
      <name val="Arial"/>
      <family val="2"/>
    </font>
    <font>
      <b/>
      <sz val="8"/>
      <color theme="1"/>
      <name val="Arial"/>
      <family val="2"/>
    </font>
    <font>
      <b/>
      <sz val="7"/>
      <color theme="1"/>
      <name val="Arial"/>
      <family val="2"/>
    </font>
    <font>
      <sz val="6"/>
      <color theme="1"/>
      <name val="Arial"/>
      <family val="2"/>
    </font>
    <font>
      <sz val="8"/>
      <color rgb="FFFF0000"/>
      <name val="Arial"/>
      <family val="2"/>
    </font>
    <font>
      <b/>
      <sz val="10"/>
      <name val="Arial"/>
      <family val="2"/>
    </font>
    <font>
      <strike/>
      <sz val="8"/>
      <color theme="1"/>
      <name val="Arial"/>
      <family val="2"/>
    </font>
    <font>
      <sz val="8"/>
      <color rgb="FF000000"/>
      <name val="Arial"/>
      <family val="2"/>
    </font>
    <font>
      <b/>
      <sz val="7"/>
      <name val="Arial"/>
      <family val="2"/>
    </font>
    <font>
      <sz val="7"/>
      <name val="Arial"/>
      <family val="2"/>
    </font>
    <font>
      <b/>
      <sz val="8"/>
      <name val="Arial"/>
      <family val="2"/>
    </font>
    <font>
      <b/>
      <sz val="11"/>
      <color theme="1"/>
      <name val="Calibri"/>
      <family val="2"/>
      <scheme val="minor"/>
    </font>
    <font>
      <sz val="10"/>
      <name val="Helv"/>
    </font>
    <font>
      <b/>
      <sz val="12"/>
      <name val="Arial"/>
      <family val="2"/>
    </font>
    <font>
      <b/>
      <sz val="18"/>
      <name val="Arial"/>
      <family val="2"/>
    </font>
    <font>
      <sz val="12"/>
      <name val="Arial"/>
      <family val="2"/>
    </font>
    <font>
      <sz val="11"/>
      <name val="Calibri"/>
      <family val="2"/>
      <scheme val="minor"/>
    </font>
    <font>
      <i/>
      <sz val="9"/>
      <name val="Arial"/>
      <family val="2"/>
    </font>
    <font>
      <i/>
      <sz val="10"/>
      <name val="Arial"/>
      <family val="2"/>
    </font>
    <font>
      <b/>
      <i/>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6" tint="0.59996337778862885"/>
        <bgColor indexed="64"/>
      </patternFill>
    </fill>
    <fill>
      <patternFill patternType="solid">
        <fgColor theme="0"/>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165" fontId="2" fillId="0" borderId="0">
      <alignment vertical="center"/>
    </xf>
    <xf numFmtId="0" fontId="4" fillId="0" borderId="0">
      <alignment horizontal="center" vertical="center"/>
    </xf>
    <xf numFmtId="165" fontId="5" fillId="2" borderId="0">
      <alignment vertical="center"/>
    </xf>
    <xf numFmtId="0" fontId="3" fillId="1" borderId="0">
      <alignment vertical="center"/>
    </xf>
    <xf numFmtId="49" fontId="6" fillId="0" borderId="0">
      <alignment vertical="center"/>
    </xf>
    <xf numFmtId="0" fontId="8" fillId="0" borderId="0">
      <alignment horizontal="right" vertical="center"/>
    </xf>
    <xf numFmtId="0" fontId="7" fillId="0" borderId="0">
      <alignment vertical="center"/>
    </xf>
    <xf numFmtId="0" fontId="9" fillId="0" borderId="0">
      <alignment vertical="center"/>
    </xf>
    <xf numFmtId="164" fontId="3" fillId="0" borderId="0" applyFont="0" applyFill="0" applyBorder="0" applyAlignment="0" applyProtection="0"/>
    <xf numFmtId="0" fontId="18" fillId="0" borderId="0"/>
    <xf numFmtId="0" fontId="1" fillId="0" borderId="0"/>
    <xf numFmtId="0" fontId="26" fillId="0" borderId="0" applyNumberFormat="0" applyFill="0" applyBorder="0" applyAlignment="0" applyProtection="0"/>
  </cellStyleXfs>
  <cellXfs count="168">
    <xf numFmtId="0" fontId="0" fillId="0" borderId="0" xfId="0">
      <alignment vertical="center"/>
    </xf>
    <xf numFmtId="0" fontId="4" fillId="0" borderId="1" xfId="2" applyBorder="1">
      <alignment horizontal="center" vertical="center"/>
    </xf>
    <xf numFmtId="49" fontId="6" fillId="0" borderId="0" xfId="5">
      <alignment vertical="center"/>
    </xf>
    <xf numFmtId="49" fontId="6" fillId="0" borderId="3" xfId="5" applyBorder="1" applyAlignment="1">
      <alignment vertical="top"/>
    </xf>
    <xf numFmtId="0" fontId="0" fillId="0" borderId="3" xfId="0" applyBorder="1">
      <alignment vertical="center"/>
    </xf>
    <xf numFmtId="0" fontId="0" fillId="0" borderId="4" xfId="0" applyBorder="1">
      <alignment vertical="center"/>
    </xf>
    <xf numFmtId="0" fontId="0" fillId="0" borderId="13" xfId="0" applyBorder="1">
      <alignment vertical="center"/>
    </xf>
    <xf numFmtId="0" fontId="4" fillId="0" borderId="4" xfId="2" applyBorder="1">
      <alignment horizontal="center" vertical="center"/>
    </xf>
    <xf numFmtId="0" fontId="0" fillId="0" borderId="12" xfId="0" applyBorder="1">
      <alignment vertical="center"/>
    </xf>
    <xf numFmtId="0" fontId="0" fillId="0" borderId="14" xfId="0" applyBorder="1">
      <alignment vertical="center"/>
    </xf>
    <xf numFmtId="0" fontId="4" fillId="0" borderId="11" xfId="2" applyBorder="1">
      <alignment horizontal="center" vertical="center"/>
    </xf>
    <xf numFmtId="0" fontId="4" fillId="0" borderId="10" xfId="2" applyBorder="1">
      <alignment horizontal="center" vertical="center"/>
    </xf>
    <xf numFmtId="0" fontId="3" fillId="1" borderId="9" xfId="4" applyBorder="1">
      <alignment vertical="center"/>
    </xf>
    <xf numFmtId="0" fontId="3" fillId="1" borderId="11" xfId="4" applyBorder="1">
      <alignment vertical="center"/>
    </xf>
    <xf numFmtId="0" fontId="3" fillId="1" borderId="6" xfId="4" applyBorder="1">
      <alignment vertical="center"/>
    </xf>
    <xf numFmtId="0" fontId="7" fillId="0" borderId="0" xfId="7">
      <alignment vertical="center"/>
    </xf>
    <xf numFmtId="0" fontId="7" fillId="0" borderId="9" xfId="7" applyBorder="1">
      <alignment vertical="center"/>
    </xf>
    <xf numFmtId="0" fontId="9" fillId="0" borderId="0" xfId="8">
      <alignment vertical="center"/>
    </xf>
    <xf numFmtId="0" fontId="0" fillId="0" borderId="10" xfId="0" applyBorder="1">
      <alignment vertical="center"/>
    </xf>
    <xf numFmtId="0" fontId="3" fillId="1" borderId="1" xfId="4" applyBorder="1">
      <alignment vertical="center"/>
    </xf>
    <xf numFmtId="49" fontId="11" fillId="0" borderId="0" xfId="5" applyFont="1">
      <alignment vertical="center"/>
    </xf>
    <xf numFmtId="0" fontId="12" fillId="0" borderId="11" xfId="0" applyFont="1" applyBorder="1">
      <alignment vertical="center"/>
    </xf>
    <xf numFmtId="164" fontId="0" fillId="0" borderId="1" xfId="9" applyFont="1" applyBorder="1" applyAlignment="1">
      <alignment vertical="center"/>
    </xf>
    <xf numFmtId="166" fontId="0" fillId="0" borderId="1" xfId="9" applyNumberFormat="1" applyFont="1" applyBorder="1" applyAlignment="1">
      <alignment vertical="center"/>
    </xf>
    <xf numFmtId="166" fontId="0" fillId="0" borderId="0" xfId="0" applyNumberFormat="1">
      <alignment vertical="center"/>
    </xf>
    <xf numFmtId="166" fontId="5" fillId="2" borderId="11" xfId="9" applyNumberFormat="1" applyFont="1" applyFill="1" applyBorder="1" applyAlignment="1">
      <alignment vertical="center"/>
    </xf>
    <xf numFmtId="0" fontId="0" fillId="0" borderId="2" xfId="0" applyBorder="1">
      <alignment vertical="center"/>
    </xf>
    <xf numFmtId="0" fontId="3" fillId="1" borderId="2" xfId="4" applyBorder="1">
      <alignment vertical="center"/>
    </xf>
    <xf numFmtId="49" fontId="6" fillId="0" borderId="2" xfId="5" applyBorder="1" applyAlignment="1">
      <alignment vertical="top"/>
    </xf>
    <xf numFmtId="0" fontId="0" fillId="0" borderId="5" xfId="0" applyBorder="1">
      <alignment vertical="center"/>
    </xf>
    <xf numFmtId="0" fontId="7" fillId="0" borderId="12" xfId="7" applyBorder="1">
      <alignment vertical="center"/>
    </xf>
    <xf numFmtId="0" fontId="0" fillId="0" borderId="9" xfId="0" applyBorder="1">
      <alignment vertical="center"/>
    </xf>
    <xf numFmtId="0" fontId="0" fillId="0" borderId="11" xfId="0" applyBorder="1">
      <alignment vertical="center"/>
    </xf>
    <xf numFmtId="166" fontId="3" fillId="1" borderId="1" xfId="9" applyNumberFormat="1" applyFill="1" applyBorder="1" applyAlignment="1">
      <alignment vertical="center"/>
    </xf>
    <xf numFmtId="166" fontId="0" fillId="0" borderId="1" xfId="0" applyNumberFormat="1" applyBorder="1">
      <alignment vertical="center"/>
    </xf>
    <xf numFmtId="0" fontId="4" fillId="3" borderId="10" xfId="2" applyFill="1" applyBorder="1">
      <alignment horizontal="center" vertical="center"/>
    </xf>
    <xf numFmtId="0" fontId="0" fillId="3" borderId="10" xfId="0" applyFill="1" applyBorder="1">
      <alignment vertical="center"/>
    </xf>
    <xf numFmtId="0" fontId="8" fillId="3" borderId="10" xfId="6" applyFill="1" applyBorder="1">
      <alignment horizontal="right" vertical="center"/>
    </xf>
    <xf numFmtId="0" fontId="0" fillId="3" borderId="9" xfId="0" applyFill="1" applyBorder="1">
      <alignment vertical="center"/>
    </xf>
    <xf numFmtId="0" fontId="0" fillId="3" borderId="11" xfId="0" applyFill="1" applyBorder="1">
      <alignment vertical="center"/>
    </xf>
    <xf numFmtId="0" fontId="0" fillId="3" borderId="3" xfId="0" applyFill="1" applyBorder="1" applyAlignment="1">
      <alignment horizontal="center" vertical="center" wrapText="1"/>
    </xf>
    <xf numFmtId="0" fontId="0" fillId="3" borderId="3" xfId="0" applyFill="1" applyBorder="1">
      <alignment vertical="center"/>
    </xf>
    <xf numFmtId="0" fontId="0" fillId="3" borderId="4" xfId="0" applyFill="1" applyBorder="1">
      <alignment vertical="center"/>
    </xf>
    <xf numFmtId="0" fontId="0" fillId="3" borderId="0" xfId="0" applyFill="1">
      <alignment vertical="center"/>
    </xf>
    <xf numFmtId="49" fontId="6" fillId="3" borderId="0" xfId="5" applyFill="1">
      <alignment vertical="center"/>
    </xf>
    <xf numFmtId="0" fontId="0" fillId="3" borderId="7" xfId="0" applyFill="1" applyBorder="1">
      <alignment vertical="center"/>
    </xf>
    <xf numFmtId="0" fontId="0" fillId="3" borderId="8" xfId="0" applyFill="1" applyBorder="1">
      <alignment vertical="center"/>
    </xf>
    <xf numFmtId="0" fontId="0" fillId="3" borderId="5" xfId="0" applyFill="1" applyBorder="1">
      <alignment vertical="center"/>
    </xf>
    <xf numFmtId="0" fontId="0" fillId="3" borderId="0" xfId="0" applyFill="1" applyAlignment="1">
      <alignment horizontal="center" vertical="center" wrapText="1"/>
    </xf>
    <xf numFmtId="0" fontId="0" fillId="3" borderId="15" xfId="0" applyFill="1" applyBorder="1">
      <alignment vertical="center"/>
    </xf>
    <xf numFmtId="0" fontId="8" fillId="3" borderId="11" xfId="6" applyFill="1" applyBorder="1">
      <alignment horizontal="right" vertical="center"/>
    </xf>
    <xf numFmtId="0" fontId="0" fillId="3" borderId="12" xfId="0" applyFill="1" applyBorder="1">
      <alignment vertical="center"/>
    </xf>
    <xf numFmtId="0" fontId="0" fillId="3" borderId="14" xfId="0" applyFill="1" applyBorder="1">
      <alignment vertical="center"/>
    </xf>
    <xf numFmtId="0" fontId="7" fillId="0" borderId="5" xfId="7" applyBorder="1">
      <alignment vertical="center"/>
    </xf>
    <xf numFmtId="0" fontId="0" fillId="3" borderId="1" xfId="0" applyFill="1" applyBorder="1">
      <alignment vertical="center"/>
    </xf>
    <xf numFmtId="0" fontId="14" fillId="0" borderId="13" xfId="6" applyFont="1" applyBorder="1">
      <alignment horizontal="right" vertical="center"/>
    </xf>
    <xf numFmtId="0" fontId="4" fillId="0" borderId="3" xfId="2" applyBorder="1">
      <alignment horizontal="center" vertical="center"/>
    </xf>
    <xf numFmtId="0" fontId="0" fillId="0" borderId="6" xfId="0" applyBorder="1">
      <alignment vertical="center"/>
    </xf>
    <xf numFmtId="0" fontId="14" fillId="0" borderId="10" xfId="6" applyFont="1" applyBorder="1">
      <alignment horizontal="right" vertical="center"/>
    </xf>
    <xf numFmtId="0" fontId="13" fillId="0" borderId="0" xfId="0" applyFont="1">
      <alignment vertical="center"/>
    </xf>
    <xf numFmtId="166" fontId="0" fillId="0" borderId="11" xfId="9" applyNumberFormat="1" applyFont="1" applyFill="1" applyBorder="1" applyAlignment="1">
      <alignment vertical="center"/>
    </xf>
    <xf numFmtId="0" fontId="5" fillId="0" borderId="9" xfId="0" applyFont="1" applyBorder="1">
      <alignment vertical="center"/>
    </xf>
    <xf numFmtId="166" fontId="0" fillId="0" borderId="9" xfId="9" applyNumberFormat="1" applyFont="1" applyBorder="1" applyAlignment="1">
      <alignment vertical="center"/>
    </xf>
    <xf numFmtId="164" fontId="0" fillId="0" borderId="9" xfId="9" applyFont="1" applyBorder="1" applyAlignment="1">
      <alignment vertical="center"/>
    </xf>
    <xf numFmtId="164" fontId="0" fillId="0" borderId="0" xfId="9" applyFont="1" applyBorder="1" applyAlignment="1">
      <alignment vertical="center"/>
    </xf>
    <xf numFmtId="0" fontId="0" fillId="0" borderId="0" xfId="0" applyAlignment="1">
      <alignment horizontal="center" vertical="center" wrapText="1"/>
    </xf>
    <xf numFmtId="0" fontId="0" fillId="0" borderId="10" xfId="0" applyBorder="1" applyAlignment="1">
      <alignment horizontal="center" vertical="center" wrapText="1"/>
    </xf>
    <xf numFmtId="166" fontId="3" fillId="0" borderId="11" xfId="9" applyNumberFormat="1" applyFill="1" applyBorder="1" applyAlignment="1">
      <alignment vertical="center"/>
    </xf>
    <xf numFmtId="166" fontId="0" fillId="0" borderId="11" xfId="9" applyNumberFormat="1" applyFont="1" applyBorder="1" applyAlignment="1">
      <alignment vertical="center"/>
    </xf>
    <xf numFmtId="164" fontId="0" fillId="0" borderId="11" xfId="9" applyFont="1" applyBorder="1" applyAlignment="1">
      <alignment vertical="center"/>
    </xf>
    <xf numFmtId="49" fontId="6" fillId="0" borderId="0" xfId="5" applyAlignment="1">
      <alignment vertical="top"/>
    </xf>
    <xf numFmtId="0" fontId="4" fillId="0" borderId="0" xfId="2">
      <alignment horizontal="center" vertical="center"/>
    </xf>
    <xf numFmtId="0" fontId="0" fillId="4" borderId="1" xfId="0" applyFill="1" applyBorder="1">
      <alignment vertical="center"/>
    </xf>
    <xf numFmtId="0" fontId="0" fillId="0" borderId="8" xfId="0" applyBorder="1">
      <alignment vertical="center"/>
    </xf>
    <xf numFmtId="0" fontId="4" fillId="0" borderId="1" xfId="0" applyFont="1" applyBorder="1" applyAlignment="1">
      <alignment horizontal="center" vertical="center"/>
    </xf>
    <xf numFmtId="49" fontId="6" fillId="0" borderId="4" xfId="5" applyBorder="1" applyAlignment="1">
      <alignment vertical="top"/>
    </xf>
    <xf numFmtId="164" fontId="0" fillId="0" borderId="1" xfId="9" applyFont="1" applyFill="1" applyBorder="1" applyAlignment="1">
      <alignment vertical="center"/>
    </xf>
    <xf numFmtId="0" fontId="5" fillId="0" borderId="10" xfId="0" applyFont="1" applyBorder="1">
      <alignment vertical="center"/>
    </xf>
    <xf numFmtId="0" fontId="5" fillId="0" borderId="11" xfId="0" applyFont="1" applyBorder="1">
      <alignment vertical="center"/>
    </xf>
    <xf numFmtId="164" fontId="0" fillId="0" borderId="4" xfId="9" applyFont="1" applyFill="1" applyBorder="1" applyAlignment="1">
      <alignment vertical="center"/>
    </xf>
    <xf numFmtId="164" fontId="0" fillId="0" borderId="14" xfId="9" applyFont="1" applyFill="1" applyBorder="1" applyAlignment="1">
      <alignment vertical="center"/>
    </xf>
    <xf numFmtId="0" fontId="5" fillId="0" borderId="12" xfId="0" applyFont="1" applyBorder="1">
      <alignment vertical="center"/>
    </xf>
    <xf numFmtId="0" fontId="5" fillId="0" borderId="6" xfId="0" applyFont="1" applyBorder="1">
      <alignment vertical="center"/>
    </xf>
    <xf numFmtId="164" fontId="5" fillId="0" borderId="1" xfId="9" applyFont="1" applyFill="1" applyBorder="1" applyAlignment="1">
      <alignment vertical="center"/>
    </xf>
    <xf numFmtId="0" fontId="5" fillId="0" borderId="0" xfId="0" applyFont="1">
      <alignment vertical="center"/>
    </xf>
    <xf numFmtId="0" fontId="15" fillId="0" borderId="1" xfId="2" applyFont="1" applyBorder="1">
      <alignment horizontal="center" vertical="center"/>
    </xf>
    <xf numFmtId="0" fontId="15" fillId="0" borderId="4" xfId="2" applyFont="1" applyBorder="1">
      <alignment horizontal="center" vertical="center"/>
    </xf>
    <xf numFmtId="166" fontId="5" fillId="0" borderId="11" xfId="9" applyNumberFormat="1" applyFont="1" applyFill="1" applyBorder="1" applyAlignment="1">
      <alignment vertical="center"/>
    </xf>
    <xf numFmtId="0" fontId="5" fillId="0" borderId="3" xfId="0" applyFont="1" applyBorder="1">
      <alignment vertical="center"/>
    </xf>
    <xf numFmtId="0" fontId="5" fillId="0" borderId="14" xfId="0" applyFont="1" applyBorder="1">
      <alignment vertical="center"/>
    </xf>
    <xf numFmtId="0" fontId="5" fillId="0" borderId="13" xfId="0" applyFont="1" applyBorder="1">
      <alignment vertical="center"/>
    </xf>
    <xf numFmtId="0" fontId="5" fillId="0" borderId="8" xfId="0" applyFont="1" applyBorder="1">
      <alignment vertical="center"/>
    </xf>
    <xf numFmtId="0" fontId="5" fillId="0" borderId="4" xfId="0" applyFont="1" applyBorder="1">
      <alignment vertical="center"/>
    </xf>
    <xf numFmtId="0" fontId="16" fillId="0" borderId="9" xfId="7" applyFont="1" applyBorder="1">
      <alignment vertical="center"/>
    </xf>
    <xf numFmtId="0" fontId="15" fillId="0" borderId="11" xfId="2" applyFont="1" applyBorder="1">
      <alignment horizontal="center" vertical="center"/>
    </xf>
    <xf numFmtId="0" fontId="5" fillId="0" borderId="5" xfId="0" applyFont="1" applyBorder="1">
      <alignment vertical="center"/>
    </xf>
    <xf numFmtId="49" fontId="11" fillId="0" borderId="2" xfId="5" applyFont="1" applyBorder="1" applyAlignment="1">
      <alignment vertical="top"/>
    </xf>
    <xf numFmtId="49" fontId="11" fillId="0" borderId="3" xfId="5" applyFont="1" applyBorder="1" applyAlignment="1">
      <alignment vertical="top"/>
    </xf>
    <xf numFmtId="0" fontId="5" fillId="0" borderId="7" xfId="0" applyFont="1" applyBorder="1">
      <alignment vertical="center"/>
    </xf>
    <xf numFmtId="166" fontId="5" fillId="0" borderId="1" xfId="9" applyNumberFormat="1" applyFont="1" applyFill="1" applyBorder="1" applyAlignment="1">
      <alignment vertical="center"/>
    </xf>
    <xf numFmtId="0" fontId="0" fillId="0" borderId="1" xfId="0" applyBorder="1">
      <alignment vertical="center"/>
    </xf>
    <xf numFmtId="166" fontId="0" fillId="0" borderId="1" xfId="9" applyNumberFormat="1" applyFont="1" applyFill="1" applyBorder="1" applyAlignment="1">
      <alignment vertical="center"/>
    </xf>
    <xf numFmtId="0" fontId="2" fillId="0" borderId="0" xfId="10" applyFont="1"/>
    <xf numFmtId="0" fontId="19" fillId="0" borderId="0" xfId="10" applyFont="1"/>
    <xf numFmtId="0" fontId="11" fillId="0" borderId="0" xfId="10" applyFont="1" applyAlignment="1">
      <alignment horizontal="right" vertical="center" wrapText="1"/>
    </xf>
    <xf numFmtId="0" fontId="21" fillId="0" borderId="0" xfId="10" applyFont="1"/>
    <xf numFmtId="0" fontId="19" fillId="0" borderId="0" xfId="10" quotePrefix="1" applyFont="1" applyAlignment="1">
      <alignment horizontal="left"/>
    </xf>
    <xf numFmtId="0" fontId="2" fillId="0" borderId="13" xfId="10" applyFont="1" applyBorder="1" applyAlignment="1">
      <alignment horizontal="center"/>
    </xf>
    <xf numFmtId="0" fontId="22" fillId="0" borderId="0" xfId="11" applyFont="1"/>
    <xf numFmtId="0" fontId="2" fillId="0" borderId="0" xfId="11" applyFont="1" applyAlignment="1">
      <alignment wrapText="1"/>
    </xf>
    <xf numFmtId="0" fontId="2" fillId="0" borderId="0" xfId="11" applyFont="1" applyAlignment="1">
      <alignment horizontal="left" wrapText="1"/>
    </xf>
    <xf numFmtId="0" fontId="2" fillId="0" borderId="1" xfId="11" applyFont="1" applyBorder="1" applyAlignment="1">
      <alignment horizontal="left" wrapText="1"/>
    </xf>
    <xf numFmtId="0" fontId="2" fillId="0" borderId="0" xfId="11" applyFont="1" applyAlignment="1">
      <alignment horizontal="left" vertical="top" wrapText="1"/>
    </xf>
    <xf numFmtId="0" fontId="11" fillId="0" borderId="0" xfId="10" applyFont="1"/>
    <xf numFmtId="0" fontId="5" fillId="0" borderId="0" xfId="10" applyFont="1"/>
    <xf numFmtId="0" fontId="1" fillId="0" borderId="10" xfId="12" applyFont="1" applyBorder="1" applyAlignment="1">
      <alignment horizontal="center" vertical="center" wrapText="1"/>
    </xf>
    <xf numFmtId="0" fontId="1" fillId="0" borderId="24" xfId="11" applyBorder="1" applyAlignment="1">
      <alignment horizontal="center" vertical="center" wrapText="1"/>
    </xf>
    <xf numFmtId="0" fontId="1" fillId="0" borderId="27" xfId="12" applyFont="1" applyBorder="1" applyAlignment="1">
      <alignment horizontal="center" vertical="center" wrapText="1"/>
    </xf>
    <xf numFmtId="0" fontId="1" fillId="0" borderId="28" xfId="11" applyBorder="1" applyAlignment="1">
      <alignment horizontal="center" vertical="center" wrapText="1"/>
    </xf>
    <xf numFmtId="0" fontId="5" fillId="0" borderId="0" xfId="10" applyFont="1" applyAlignment="1">
      <alignment horizontal="center"/>
    </xf>
    <xf numFmtId="0" fontId="2" fillId="0" borderId="0" xfId="10" applyFont="1" applyAlignment="1">
      <alignment horizontal="left" wrapText="1"/>
    </xf>
    <xf numFmtId="0" fontId="5" fillId="0" borderId="0" xfId="10" quotePrefix="1" applyFont="1" applyAlignment="1">
      <alignment horizontal="left"/>
    </xf>
    <xf numFmtId="0" fontId="2" fillId="0" borderId="0" xfId="10" applyFont="1" applyAlignment="1">
      <alignment horizontal="left"/>
    </xf>
    <xf numFmtId="0" fontId="5" fillId="0" borderId="0" xfId="10" applyFont="1" applyAlignment="1">
      <alignment horizontal="right"/>
    </xf>
    <xf numFmtId="0" fontId="5" fillId="0" borderId="16" xfId="10" applyFont="1" applyBorder="1" applyAlignment="1">
      <alignment horizontal="center"/>
    </xf>
    <xf numFmtId="0" fontId="5" fillId="0" borderId="0" xfId="10" applyFont="1" applyAlignment="1">
      <alignment horizontal="center"/>
    </xf>
    <xf numFmtId="0" fontId="2" fillId="0" borderId="5" xfId="10" applyFont="1" applyBorder="1" applyAlignment="1">
      <alignment horizontal="left" wrapText="1"/>
    </xf>
    <xf numFmtId="0" fontId="2" fillId="0" borderId="12" xfId="10" applyFont="1" applyBorder="1" applyAlignment="1">
      <alignment horizontal="left" wrapText="1"/>
    </xf>
    <xf numFmtId="0" fontId="2" fillId="0" borderId="6" xfId="10" applyFont="1" applyBorder="1" applyAlignment="1">
      <alignment horizontal="left" wrapText="1"/>
    </xf>
    <xf numFmtId="0" fontId="2" fillId="0" borderId="15" xfId="10" applyFont="1" applyBorder="1" applyAlignment="1">
      <alignment horizontal="left" wrapText="1"/>
    </xf>
    <xf numFmtId="0" fontId="2" fillId="0" borderId="0" xfId="10" applyFont="1" applyAlignment="1">
      <alignment horizontal="left" wrapText="1"/>
    </xf>
    <xf numFmtId="0" fontId="2" fillId="0" borderId="7" xfId="10" applyFont="1" applyBorder="1" applyAlignment="1">
      <alignment horizontal="left" wrapText="1"/>
    </xf>
    <xf numFmtId="0" fontId="2" fillId="0" borderId="14" xfId="10" applyFont="1" applyBorder="1" applyAlignment="1">
      <alignment horizontal="left" wrapText="1"/>
    </xf>
    <xf numFmtId="0" fontId="2" fillId="0" borderId="13" xfId="10" applyFont="1" applyBorder="1" applyAlignment="1">
      <alignment horizontal="left" wrapText="1"/>
    </xf>
    <xf numFmtId="0" fontId="2" fillId="0" borderId="8" xfId="10" applyFont="1" applyBorder="1" applyAlignment="1">
      <alignment horizontal="left" wrapText="1"/>
    </xf>
    <xf numFmtId="0" fontId="2" fillId="0" borderId="13" xfId="10" applyFont="1" applyBorder="1" applyAlignment="1">
      <alignment horizontal="center"/>
    </xf>
    <xf numFmtId="0" fontId="17" fillId="0" borderId="17" xfId="11" applyFont="1" applyBorder="1" applyAlignment="1">
      <alignment horizontal="center" vertical="center" wrapText="1"/>
    </xf>
    <xf numFmtId="0" fontId="17" fillId="0" borderId="18" xfId="11" applyFont="1" applyBorder="1" applyAlignment="1">
      <alignment horizontal="center" vertical="center" wrapText="1"/>
    </xf>
    <xf numFmtId="0" fontId="17" fillId="0" borderId="21" xfId="11" applyFont="1" applyBorder="1" applyAlignment="1">
      <alignment horizontal="center" vertical="center" wrapText="1"/>
    </xf>
    <xf numFmtId="0" fontId="17" fillId="0" borderId="8" xfId="11" applyFont="1" applyBorder="1" applyAlignment="1">
      <alignment horizontal="center" vertical="center" wrapText="1"/>
    </xf>
    <xf numFmtId="0" fontId="17" fillId="3" borderId="19" xfId="11" applyFont="1" applyFill="1" applyBorder="1" applyAlignment="1">
      <alignment horizontal="center" vertical="center" wrapText="1"/>
    </xf>
    <xf numFmtId="0" fontId="17" fillId="3" borderId="4" xfId="11" applyFont="1" applyFill="1" applyBorder="1" applyAlignment="1">
      <alignment horizontal="center" vertical="center" wrapText="1"/>
    </xf>
    <xf numFmtId="0" fontId="25" fillId="0" borderId="20" xfId="11" applyFont="1" applyBorder="1" applyAlignment="1">
      <alignment horizontal="center" vertical="center" wrapText="1"/>
    </xf>
    <xf numFmtId="0" fontId="25" fillId="0" borderId="22" xfId="11" applyFont="1" applyBorder="1" applyAlignment="1">
      <alignment horizontal="center" vertical="center" wrapText="1"/>
    </xf>
    <xf numFmtId="0" fontId="1" fillId="0" borderId="23" xfId="12" applyFont="1" applyBorder="1" applyAlignment="1">
      <alignment horizontal="center" vertical="center" wrapText="1"/>
    </xf>
    <xf numFmtId="0" fontId="1" fillId="0" borderId="11" xfId="12" applyFont="1" applyBorder="1" applyAlignment="1">
      <alignment horizontal="center" vertical="center" wrapText="1"/>
    </xf>
    <xf numFmtId="0" fontId="1" fillId="0" borderId="25" xfId="12" applyFont="1" applyBorder="1" applyAlignment="1">
      <alignment horizontal="center" vertical="center" wrapText="1"/>
    </xf>
    <xf numFmtId="0" fontId="1" fillId="0" borderId="26" xfId="12" applyFont="1" applyBorder="1" applyAlignment="1">
      <alignment horizontal="center" vertical="center" wrapText="1"/>
    </xf>
    <xf numFmtId="0" fontId="19" fillId="0" borderId="0" xfId="11" applyFont="1" applyAlignment="1">
      <alignment horizontal="left"/>
    </xf>
    <xf numFmtId="0" fontId="2" fillId="0" borderId="0" xfId="10" applyFont="1" applyAlignment="1">
      <alignment horizontal="left" vertical="top" wrapText="1"/>
    </xf>
    <xf numFmtId="0" fontId="2" fillId="0" borderId="0" xfId="11" applyFont="1" applyAlignment="1">
      <alignment horizontal="left" vertical="top" wrapText="1"/>
    </xf>
    <xf numFmtId="0" fontId="24" fillId="0" borderId="0" xfId="11" applyFont="1" applyAlignment="1">
      <alignment horizontal="left" vertical="top"/>
    </xf>
    <xf numFmtId="0" fontId="2" fillId="0" borderId="13" xfId="11" applyFont="1" applyBorder="1" applyAlignment="1">
      <alignment horizontal="left" vertical="top" wrapText="1"/>
    </xf>
    <xf numFmtId="0" fontId="2" fillId="0" borderId="0" xfId="10" applyFont="1" applyAlignment="1">
      <alignment horizontal="left"/>
    </xf>
    <xf numFmtId="0" fontId="19" fillId="0" borderId="0" xfId="10" applyFont="1" applyAlignment="1">
      <alignment horizontal="left"/>
    </xf>
    <xf numFmtId="0" fontId="20" fillId="0" borderId="0" xfId="10" applyFont="1" applyAlignment="1">
      <alignment horizont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0" fillId="0" borderId="3" xfId="0" applyBorder="1" applyAlignment="1">
      <alignment horizontal="center" vertical="center" wrapText="1"/>
    </xf>
    <xf numFmtId="0" fontId="5" fillId="0" borderId="2"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3">
    <cellStyle name="Calculated Cell" xfId="3" xr:uid="{00000000-0005-0000-0000-000000000000}"/>
    <cellStyle name="Calculation" xfId="1" builtinId="22" customBuiltin="1"/>
    <cellStyle name="Comma" xfId="9" builtinId="3"/>
    <cellStyle name="DPA" xfId="2" xr:uid="{00000000-0005-0000-0000-000003000000}"/>
    <cellStyle name="Greyed Out Cell" xfId="4" xr:uid="{00000000-0005-0000-0000-000004000000}"/>
    <cellStyle name="Heading Style 1" xfId="5" xr:uid="{00000000-0005-0000-0000-000005000000}"/>
    <cellStyle name="HStyle 2" xfId="6" xr:uid="{00000000-0005-0000-0000-000006000000}"/>
    <cellStyle name="HStyle 3" xfId="7" xr:uid="{00000000-0005-0000-0000-000007000000}"/>
    <cellStyle name="HStyle 4" xfId="8" xr:uid="{00000000-0005-0000-0000-000008000000}"/>
    <cellStyle name="Hyperlink" xfId="12" builtinId="8"/>
    <cellStyle name="Normal" xfId="0" builtinId="0" customBuiltin="1"/>
    <cellStyle name="Normal 2" xfId="11" xr:uid="{8FC88C7B-649E-40A7-8DD9-C35FE6D8E56A}"/>
    <cellStyle name="Normal_CCOVER" xfId="10" xr:uid="{073D4E6B-6AD2-4FDB-B184-42E90EB6B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53008</xdr:rowOff>
    </xdr:from>
    <xdr:to>
      <xdr:col>4</xdr:col>
      <xdr:colOff>78155</xdr:colOff>
      <xdr:row>1</xdr:row>
      <xdr:rowOff>12699</xdr:rowOff>
    </xdr:to>
    <xdr:pic>
      <xdr:nvPicPr>
        <xdr:cNvPr id="2" name="Picture 1" descr="image002">
          <a:extLst>
            <a:ext uri="{FF2B5EF4-FFF2-40B4-BE49-F238E27FC236}">
              <a16:creationId xmlns:a16="http://schemas.microsoft.com/office/drawing/2014/main" id="{39D21E72-76DB-4CFB-B3CC-A16BF3A337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3008"/>
          <a:ext cx="4656504" cy="2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FC501-38F7-416E-9FD2-57A4515DFCB6}">
  <sheetPr syncVertical="1" syncRef="A1" transitionEvaluation="1" transitionEntry="1">
    <pageSetUpPr fitToPage="1"/>
  </sheetPr>
  <dimension ref="A1:G59"/>
  <sheetViews>
    <sheetView tabSelected="1" zoomScaleNormal="100" workbookViewId="0"/>
  </sheetViews>
  <sheetFormatPr defaultColWidth="11.6640625" defaultRowHeight="12.5" x14ac:dyDescent="0.25"/>
  <cols>
    <col min="1" max="1" width="21.77734375" style="102" customWidth="1"/>
    <col min="2" max="2" width="19.44140625" style="102" bestFit="1" customWidth="1"/>
    <col min="3" max="3" width="18" style="102" customWidth="1"/>
    <col min="4" max="4" width="20.77734375" style="102" customWidth="1"/>
    <col min="5" max="5" width="21" style="102" customWidth="1"/>
    <col min="6" max="7" width="19.44140625" style="102" customWidth="1"/>
    <col min="8" max="16384" width="11.6640625" style="102"/>
  </cols>
  <sheetData>
    <row r="1" spans="1:6" ht="23.5" customHeight="1" x14ac:dyDescent="0.35">
      <c r="B1" s="103"/>
      <c r="F1" s="104" t="s">
        <v>0</v>
      </c>
    </row>
    <row r="2" spans="1:6" ht="15" customHeight="1" x14ac:dyDescent="0.35">
      <c r="B2" s="103"/>
      <c r="F2" s="104"/>
    </row>
    <row r="3" spans="1:6" ht="37.4" customHeight="1" x14ac:dyDescent="0.5">
      <c r="A3" s="155" t="s">
        <v>140</v>
      </c>
      <c r="B3" s="155"/>
      <c r="C3" s="155"/>
      <c r="D3" s="155"/>
      <c r="E3" s="155"/>
      <c r="F3" s="155"/>
    </row>
    <row r="4" spans="1:6" ht="26.15" customHeight="1" x14ac:dyDescent="0.5">
      <c r="A4" s="155" t="s">
        <v>1</v>
      </c>
      <c r="B4" s="155"/>
      <c r="C4" s="155"/>
      <c r="D4" s="155"/>
      <c r="E4" s="155"/>
      <c r="F4" s="155"/>
    </row>
    <row r="5" spans="1:6" ht="14.15" customHeight="1" x14ac:dyDescent="0.25"/>
    <row r="6" spans="1:6" ht="17.5" customHeight="1" x14ac:dyDescent="0.35">
      <c r="A6" s="103" t="s">
        <v>2</v>
      </c>
    </row>
    <row r="7" spans="1:6" ht="24" customHeight="1" x14ac:dyDescent="0.25">
      <c r="A7" s="153" t="s">
        <v>3</v>
      </c>
      <c r="B7" s="153"/>
      <c r="C7" s="135"/>
      <c r="D7" s="135"/>
      <c r="E7" s="135"/>
      <c r="F7" s="135"/>
    </row>
    <row r="8" spans="1:6" ht="24" customHeight="1" x14ac:dyDescent="0.25">
      <c r="A8" s="153" t="s">
        <v>4</v>
      </c>
      <c r="B8" s="153"/>
      <c r="C8" s="135"/>
      <c r="D8" s="135"/>
      <c r="E8" s="135"/>
      <c r="F8" s="135"/>
    </row>
    <row r="9" spans="1:6" ht="24" customHeight="1" x14ac:dyDescent="0.25">
      <c r="A9" s="153" t="s">
        <v>5</v>
      </c>
      <c r="B9" s="153" t="s">
        <v>6</v>
      </c>
      <c r="C9" s="135"/>
      <c r="D9" s="135"/>
      <c r="E9" s="135"/>
      <c r="F9" s="135"/>
    </row>
    <row r="10" spans="1:6" ht="14.15" customHeight="1" x14ac:dyDescent="0.35">
      <c r="A10" s="105"/>
      <c r="B10" s="105"/>
      <c r="C10" s="105"/>
      <c r="D10" s="105"/>
      <c r="E10" s="105"/>
      <c r="F10" s="105"/>
    </row>
    <row r="11" spans="1:6" ht="14.15" customHeight="1" x14ac:dyDescent="0.35">
      <c r="A11" s="105"/>
      <c r="B11" s="105"/>
      <c r="C11" s="105"/>
      <c r="D11" s="105"/>
      <c r="E11" s="105"/>
      <c r="F11" s="105"/>
    </row>
    <row r="12" spans="1:6" ht="15" customHeight="1" x14ac:dyDescent="0.35">
      <c r="A12" s="106" t="s">
        <v>7</v>
      </c>
    </row>
    <row r="13" spans="1:6" ht="24" customHeight="1" x14ac:dyDescent="0.25">
      <c r="A13" s="153" t="s">
        <v>8</v>
      </c>
      <c r="B13" s="153"/>
      <c r="C13" s="135"/>
      <c r="D13" s="135"/>
      <c r="E13" s="135"/>
      <c r="F13" s="135"/>
    </row>
    <row r="14" spans="1:6" ht="24" customHeight="1" x14ac:dyDescent="0.25">
      <c r="A14" s="153" t="s">
        <v>9</v>
      </c>
      <c r="B14" s="153"/>
      <c r="C14" s="107"/>
      <c r="D14" s="107"/>
      <c r="E14" s="107"/>
      <c r="F14" s="107"/>
    </row>
    <row r="15" spans="1:6" ht="24" customHeight="1" x14ac:dyDescent="0.25">
      <c r="A15" s="153" t="s">
        <v>10</v>
      </c>
      <c r="B15" s="153"/>
      <c r="C15" s="135"/>
      <c r="D15" s="135"/>
      <c r="E15" s="135"/>
      <c r="F15" s="135"/>
    </row>
    <row r="16" spans="1:6" ht="24" customHeight="1" x14ac:dyDescent="0.25">
      <c r="A16" s="153" t="s">
        <v>11</v>
      </c>
      <c r="B16" s="153"/>
      <c r="C16" s="135"/>
      <c r="D16" s="135"/>
      <c r="E16" s="135"/>
      <c r="F16" s="135"/>
    </row>
    <row r="17" spans="1:7" ht="15.5" x14ac:dyDescent="0.35">
      <c r="A17" s="105"/>
      <c r="B17" s="105"/>
      <c r="C17" s="105"/>
      <c r="D17" s="105"/>
      <c r="E17" s="105"/>
      <c r="F17" s="105"/>
    </row>
    <row r="18" spans="1:7" ht="14.5" x14ac:dyDescent="0.35">
      <c r="A18" s="108"/>
      <c r="B18" s="108"/>
      <c r="C18" s="108"/>
      <c r="D18" s="108"/>
      <c r="E18" s="108"/>
      <c r="F18" s="108"/>
    </row>
    <row r="19" spans="1:7" ht="14.15" customHeight="1" x14ac:dyDescent="0.35">
      <c r="A19" s="154" t="s">
        <v>12</v>
      </c>
      <c r="B19" s="154"/>
      <c r="C19" s="154"/>
      <c r="D19" s="154"/>
      <c r="E19" s="154"/>
      <c r="F19" s="154"/>
    </row>
    <row r="20" spans="1:7" ht="75" customHeight="1" x14ac:dyDescent="0.25">
      <c r="A20" s="109"/>
      <c r="B20" s="150" t="s">
        <v>13</v>
      </c>
      <c r="C20" s="150"/>
      <c r="D20" s="150"/>
      <c r="E20" s="150"/>
      <c r="F20" s="150"/>
    </row>
    <row r="21" spans="1:7" ht="22.5" customHeight="1" x14ac:dyDescent="0.25">
      <c r="A21" s="109"/>
      <c r="B21" s="110"/>
      <c r="C21" s="110"/>
      <c r="D21" s="110"/>
      <c r="E21" s="110"/>
      <c r="F21" s="110"/>
    </row>
    <row r="22" spans="1:7" ht="33" customHeight="1" x14ac:dyDescent="0.25">
      <c r="A22" s="109"/>
      <c r="B22" s="111"/>
      <c r="C22" s="150" t="s">
        <v>14</v>
      </c>
      <c r="D22" s="150"/>
      <c r="E22" s="150"/>
      <c r="F22" s="150"/>
    </row>
    <row r="23" spans="1:7" ht="9" customHeight="1" x14ac:dyDescent="0.25">
      <c r="A23" s="109"/>
      <c r="B23" s="109"/>
      <c r="C23" s="112"/>
      <c r="D23" s="112"/>
      <c r="E23" s="112"/>
      <c r="F23" s="112"/>
    </row>
    <row r="24" spans="1:7" ht="35.25" customHeight="1" x14ac:dyDescent="0.25">
      <c r="A24" s="109"/>
      <c r="B24" s="111"/>
      <c r="C24" s="150" t="s">
        <v>15</v>
      </c>
      <c r="D24" s="150"/>
      <c r="E24" s="150"/>
      <c r="F24" s="150"/>
    </row>
    <row r="25" spans="1:7" ht="13" x14ac:dyDescent="0.25">
      <c r="A25" s="109"/>
      <c r="B25" s="112"/>
      <c r="C25" s="151" t="s">
        <v>16</v>
      </c>
      <c r="D25" s="151"/>
      <c r="E25" s="151"/>
      <c r="F25" s="151"/>
    </row>
    <row r="26" spans="1:7" ht="31.5" customHeight="1" x14ac:dyDescent="0.25">
      <c r="A26" s="109"/>
      <c r="B26" s="112"/>
      <c r="C26" s="152"/>
      <c r="D26" s="152"/>
      <c r="E26" s="152"/>
      <c r="F26" s="152"/>
    </row>
    <row r="27" spans="1:7" ht="15" customHeight="1" x14ac:dyDescent="0.25">
      <c r="A27" s="109"/>
      <c r="B27" s="112"/>
      <c r="C27" s="112"/>
      <c r="D27" s="112"/>
      <c r="E27" s="112"/>
      <c r="F27" s="112"/>
    </row>
    <row r="28" spans="1:7" ht="29.15" customHeight="1" x14ac:dyDescent="0.25">
      <c r="B28" s="135"/>
      <c r="C28" s="135"/>
      <c r="E28" s="135"/>
      <c r="F28" s="135"/>
    </row>
    <row r="29" spans="1:7" ht="14.15" customHeight="1" x14ac:dyDescent="0.35">
      <c r="A29" s="108"/>
      <c r="B29" s="124" t="s">
        <v>17</v>
      </c>
      <c r="C29" s="124"/>
      <c r="E29" s="125" t="s">
        <v>18</v>
      </c>
      <c r="F29" s="125"/>
    </row>
    <row r="30" spans="1:7" ht="14.15" customHeight="1" thickBot="1" x14ac:dyDescent="0.4">
      <c r="A30" s="113"/>
      <c r="B30" s="113"/>
      <c r="C30" s="113"/>
      <c r="D30" s="113"/>
      <c r="E30" s="113"/>
      <c r="F30" s="108"/>
      <c r="G30" s="114"/>
    </row>
    <row r="31" spans="1:7" ht="14.15" customHeight="1" x14ac:dyDescent="0.25">
      <c r="B31" s="136" t="s">
        <v>19</v>
      </c>
      <c r="C31" s="137"/>
      <c r="D31" s="140" t="s">
        <v>20</v>
      </c>
      <c r="E31" s="142" t="s">
        <v>21</v>
      </c>
    </row>
    <row r="32" spans="1:7" x14ac:dyDescent="0.25">
      <c r="B32" s="138"/>
      <c r="C32" s="139"/>
      <c r="D32" s="141"/>
      <c r="E32" s="143"/>
    </row>
    <row r="33" spans="1:7" ht="14.15" customHeight="1" x14ac:dyDescent="0.25">
      <c r="B33" s="144" t="s">
        <v>22</v>
      </c>
      <c r="C33" s="145"/>
      <c r="D33" s="115">
        <v>1503</v>
      </c>
      <c r="E33" s="116" t="s">
        <v>23</v>
      </c>
    </row>
    <row r="34" spans="1:7" ht="15" thickBot="1" x14ac:dyDescent="0.3">
      <c r="B34" s="146" t="s">
        <v>24</v>
      </c>
      <c r="C34" s="147"/>
      <c r="D34" s="117">
        <v>1506</v>
      </c>
      <c r="E34" s="118" t="s">
        <v>25</v>
      </c>
    </row>
    <row r="36" spans="1:7" ht="14.15" customHeight="1" x14ac:dyDescent="0.35">
      <c r="A36" s="108"/>
      <c r="B36" s="119"/>
      <c r="C36" s="119"/>
      <c r="E36" s="119"/>
      <c r="F36" s="119"/>
    </row>
    <row r="37" spans="1:7" ht="15.65" customHeight="1" x14ac:dyDescent="0.35">
      <c r="A37" s="148" t="s">
        <v>26</v>
      </c>
      <c r="B37" s="148"/>
      <c r="C37" s="148"/>
      <c r="D37" s="148"/>
      <c r="E37" s="148"/>
      <c r="F37" s="148"/>
    </row>
    <row r="38" spans="1:7" ht="67.5" customHeight="1" x14ac:dyDescent="0.35">
      <c r="A38" s="108"/>
      <c r="B38" s="149" t="s">
        <v>27</v>
      </c>
      <c r="C38" s="149"/>
      <c r="D38" s="149"/>
      <c r="E38" s="149"/>
      <c r="F38" s="149"/>
    </row>
    <row r="39" spans="1:7" ht="14.25" customHeight="1" x14ac:dyDescent="0.35">
      <c r="A39" s="108"/>
      <c r="B39" s="120"/>
      <c r="C39" s="120"/>
      <c r="D39" s="120"/>
      <c r="E39" s="120"/>
      <c r="F39" s="120"/>
    </row>
    <row r="40" spans="1:7" ht="30" customHeight="1" x14ac:dyDescent="0.25">
      <c r="A40" s="109"/>
      <c r="B40" s="111"/>
      <c r="C40" s="150" t="s">
        <v>28</v>
      </c>
      <c r="D40" s="150"/>
      <c r="E40" s="150"/>
      <c r="F40" s="150"/>
    </row>
    <row r="41" spans="1:7" ht="9" customHeight="1" x14ac:dyDescent="0.25">
      <c r="A41" s="109"/>
      <c r="B41" s="109"/>
      <c r="C41" s="112"/>
      <c r="D41" s="112"/>
      <c r="E41" s="112"/>
      <c r="F41" s="112"/>
    </row>
    <row r="42" spans="1:7" ht="31.5" customHeight="1" x14ac:dyDescent="0.25">
      <c r="A42" s="109"/>
      <c r="B42" s="111"/>
      <c r="C42" s="150" t="s">
        <v>29</v>
      </c>
      <c r="D42" s="150"/>
      <c r="E42" s="150"/>
      <c r="F42" s="150"/>
    </row>
    <row r="43" spans="1:7" ht="13" x14ac:dyDescent="0.25">
      <c r="A43" s="109"/>
      <c r="B43" s="112"/>
      <c r="C43" s="151" t="s">
        <v>16</v>
      </c>
      <c r="D43" s="151"/>
      <c r="E43" s="151"/>
      <c r="F43" s="151"/>
    </row>
    <row r="44" spans="1:7" ht="31.5" customHeight="1" x14ac:dyDescent="0.25">
      <c r="A44" s="109"/>
      <c r="B44" s="112"/>
      <c r="C44" s="152"/>
      <c r="D44" s="152"/>
      <c r="E44" s="152"/>
      <c r="F44" s="152"/>
    </row>
    <row r="45" spans="1:7" ht="14.25" customHeight="1" x14ac:dyDescent="0.25">
      <c r="A45" s="109"/>
      <c r="B45" s="112"/>
      <c r="C45" s="112"/>
      <c r="D45" s="112"/>
      <c r="E45" s="112"/>
      <c r="F45" s="112"/>
    </row>
    <row r="46" spans="1:7" ht="32.15" customHeight="1" x14ac:dyDescent="0.35">
      <c r="A46" s="108"/>
      <c r="B46" s="135"/>
      <c r="C46" s="135"/>
      <c r="E46" s="135"/>
      <c r="F46" s="135"/>
    </row>
    <row r="47" spans="1:7" ht="14.15" customHeight="1" x14ac:dyDescent="0.35">
      <c r="A47" s="108"/>
      <c r="B47" s="124" t="s">
        <v>17</v>
      </c>
      <c r="C47" s="124"/>
      <c r="E47" s="125" t="s">
        <v>18</v>
      </c>
      <c r="F47" s="125"/>
    </row>
    <row r="48" spans="1:7" ht="14.15" customHeight="1" x14ac:dyDescent="0.35">
      <c r="A48" s="113"/>
      <c r="B48" s="113"/>
      <c r="C48" s="113"/>
      <c r="D48" s="113"/>
      <c r="E48" s="113"/>
      <c r="F48" s="108"/>
      <c r="G48" s="114"/>
    </row>
    <row r="49" spans="1:7" ht="14.15" customHeight="1" x14ac:dyDescent="0.35">
      <c r="A49" s="113"/>
      <c r="B49" s="113"/>
      <c r="C49" s="113"/>
      <c r="D49" s="113"/>
      <c r="E49" s="113"/>
      <c r="F49" s="108"/>
      <c r="G49" s="114"/>
    </row>
    <row r="50" spans="1:7" ht="14.15" customHeight="1" x14ac:dyDescent="0.35">
      <c r="A50" s="113"/>
      <c r="B50" s="113"/>
      <c r="C50" s="113"/>
      <c r="D50" s="113"/>
      <c r="E50" s="113"/>
      <c r="F50" s="108"/>
      <c r="G50" s="114"/>
    </row>
    <row r="51" spans="1:7" ht="14.15" customHeight="1" x14ac:dyDescent="0.35">
      <c r="A51" s="113"/>
      <c r="B51" s="113"/>
      <c r="C51" s="113"/>
      <c r="D51" s="113"/>
      <c r="E51" s="113"/>
      <c r="F51" s="108"/>
      <c r="G51" s="114"/>
    </row>
    <row r="52" spans="1:7" ht="27" customHeight="1" x14ac:dyDescent="0.25">
      <c r="A52" s="126" t="s">
        <v>30</v>
      </c>
      <c r="B52" s="127"/>
      <c r="C52" s="127"/>
      <c r="D52" s="127"/>
      <c r="E52" s="127"/>
      <c r="F52" s="128"/>
      <c r="G52" s="114"/>
    </row>
    <row r="53" spans="1:7" x14ac:dyDescent="0.25">
      <c r="A53" s="129" t="s">
        <v>31</v>
      </c>
      <c r="B53" s="130"/>
      <c r="C53" s="130"/>
      <c r="D53" s="130"/>
      <c r="E53" s="130"/>
      <c r="F53" s="131"/>
    </row>
    <row r="54" spans="1:7" x14ac:dyDescent="0.25">
      <c r="A54" s="132" t="s">
        <v>32</v>
      </c>
      <c r="B54" s="133"/>
      <c r="C54" s="133"/>
      <c r="D54" s="133"/>
      <c r="E54" s="133"/>
      <c r="F54" s="134"/>
    </row>
    <row r="55" spans="1:7" ht="18.649999999999999" customHeight="1" x14ac:dyDescent="0.25">
      <c r="A55" s="121"/>
      <c r="B55" s="120"/>
      <c r="C55" s="120"/>
      <c r="D55" s="120"/>
      <c r="E55" s="120"/>
      <c r="F55" s="120"/>
    </row>
    <row r="56" spans="1:7" ht="15" customHeight="1" x14ac:dyDescent="0.25">
      <c r="A56" s="121"/>
      <c r="B56" s="120"/>
      <c r="C56" s="120"/>
      <c r="D56" s="120"/>
      <c r="E56" s="120"/>
      <c r="F56" s="120"/>
    </row>
    <row r="57" spans="1:7" ht="15" customHeight="1" x14ac:dyDescent="0.25">
      <c r="A57" s="121"/>
      <c r="B57" s="120"/>
      <c r="C57" s="120"/>
      <c r="D57" s="120"/>
      <c r="E57" s="120"/>
      <c r="F57" s="120"/>
    </row>
    <row r="58" spans="1:7" ht="13.4" customHeight="1" x14ac:dyDescent="0.25">
      <c r="A58" s="122"/>
      <c r="F58" s="123"/>
    </row>
    <row r="59" spans="1:7" ht="14.15" customHeight="1" x14ac:dyDescent="0.25">
      <c r="A59" s="122"/>
    </row>
  </sheetData>
  <mergeCells count="43">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C22:F22"/>
    <mergeCell ref="C25:F25"/>
    <mergeCell ref="C26:F26"/>
    <mergeCell ref="B28:C28"/>
    <mergeCell ref="E28:F28"/>
    <mergeCell ref="B29:C29"/>
    <mergeCell ref="E29:F29"/>
    <mergeCell ref="B46:C46"/>
    <mergeCell ref="E46:F46"/>
    <mergeCell ref="B31:C32"/>
    <mergeCell ref="D31:D32"/>
    <mergeCell ref="E31:E32"/>
    <mergeCell ref="B33:C33"/>
    <mergeCell ref="B34:C34"/>
    <mergeCell ref="A37:F37"/>
    <mergeCell ref="B38:F38"/>
    <mergeCell ref="C40:F40"/>
    <mergeCell ref="C42:F42"/>
    <mergeCell ref="C43:F43"/>
    <mergeCell ref="C44:F44"/>
    <mergeCell ref="B47:C47"/>
    <mergeCell ref="E47:F47"/>
    <mergeCell ref="A52:F52"/>
    <mergeCell ref="A53:F53"/>
    <mergeCell ref="A54:F54"/>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2"/>
  <sheetViews>
    <sheetView showGridLines="0" topLeftCell="A93" zoomScale="130" zoomScaleNormal="130" workbookViewId="0"/>
  </sheetViews>
  <sheetFormatPr defaultRowHeight="10" x14ac:dyDescent="0.2"/>
  <cols>
    <col min="1" max="3" width="3.77734375" customWidth="1"/>
    <col min="4" max="4" width="14.77734375" customWidth="1"/>
    <col min="5" max="5" width="50.33203125" customWidth="1"/>
    <col min="6" max="6" width="7" customWidth="1"/>
    <col min="7" max="7" width="6.44140625" bestFit="1" customWidth="1"/>
    <col min="8" max="8" width="15.109375" bestFit="1" customWidth="1"/>
    <col min="9" max="9" width="4.77734375" customWidth="1"/>
    <col min="10" max="10" width="15.109375" bestFit="1" customWidth="1"/>
    <col min="11" max="11" width="4.77734375" customWidth="1"/>
    <col min="12" max="12" width="12.77734375" customWidth="1"/>
    <col min="13" max="13" width="4.77734375" customWidth="1"/>
    <col min="14" max="14" width="12.77734375" customWidth="1"/>
    <col min="15" max="15" width="4.77734375" customWidth="1"/>
    <col min="16" max="16" width="12.77734375" customWidth="1"/>
    <col min="17" max="17" width="4.77734375" customWidth="1"/>
    <col min="18" max="18" width="12.77734375" customWidth="1"/>
  </cols>
  <sheetData>
    <row r="1" spans="1:14" x14ac:dyDescent="0.2">
      <c r="A1" s="17" t="s">
        <v>33</v>
      </c>
      <c r="B1" s="17"/>
    </row>
    <row r="2" spans="1:14" x14ac:dyDescent="0.2">
      <c r="A2" s="17"/>
      <c r="B2" s="17"/>
    </row>
    <row r="3" spans="1:14" ht="13" x14ac:dyDescent="0.2">
      <c r="A3" s="20" t="s">
        <v>34</v>
      </c>
      <c r="B3" s="20"/>
    </row>
    <row r="5" spans="1:14" ht="10.5" x14ac:dyDescent="0.2">
      <c r="A5" s="15" t="s">
        <v>35</v>
      </c>
      <c r="B5" s="15"/>
    </row>
    <row r="7" spans="1:14" ht="13" x14ac:dyDescent="0.2">
      <c r="A7" s="2" t="s">
        <v>36</v>
      </c>
      <c r="B7" s="2"/>
    </row>
    <row r="8" spans="1:14" ht="36" customHeight="1" x14ac:dyDescent="0.2">
      <c r="G8" s="156" t="s">
        <v>37</v>
      </c>
      <c r="H8" s="156"/>
      <c r="I8" s="156" t="s">
        <v>38</v>
      </c>
      <c r="J8" s="156"/>
    </row>
    <row r="9" spans="1:14" x14ac:dyDescent="0.2">
      <c r="B9" s="29" t="s">
        <v>39</v>
      </c>
      <c r="C9" s="18"/>
      <c r="D9" s="18"/>
      <c r="E9" s="18"/>
      <c r="F9" s="18"/>
      <c r="G9" s="18"/>
      <c r="H9" s="18"/>
      <c r="I9" s="18"/>
      <c r="J9" s="32"/>
    </row>
    <row r="10" spans="1:14" x14ac:dyDescent="0.2">
      <c r="B10" s="26"/>
      <c r="C10" s="18" t="s">
        <v>40</v>
      </c>
      <c r="D10" s="18"/>
      <c r="E10" s="18"/>
      <c r="F10" s="32"/>
      <c r="G10" s="1">
        <v>1101</v>
      </c>
      <c r="H10" s="34"/>
      <c r="I10" s="1">
        <v>1108</v>
      </c>
      <c r="J10" s="68"/>
      <c r="L10" s="24"/>
    </row>
    <row r="11" spans="1:14" x14ac:dyDescent="0.2">
      <c r="B11" s="4"/>
      <c r="C11" s="18" t="s">
        <v>41</v>
      </c>
      <c r="D11" s="18"/>
      <c r="E11" s="18"/>
      <c r="F11" s="32"/>
      <c r="G11" s="1">
        <v>1102</v>
      </c>
      <c r="H11" s="34"/>
      <c r="I11" s="1">
        <v>1109</v>
      </c>
      <c r="J11" s="68"/>
    </row>
    <row r="12" spans="1:14" x14ac:dyDescent="0.2">
      <c r="B12" s="4"/>
      <c r="C12" s="18" t="s">
        <v>42</v>
      </c>
      <c r="D12" s="18"/>
      <c r="E12" s="18"/>
      <c r="F12" s="32"/>
      <c r="G12" s="1">
        <v>1103</v>
      </c>
      <c r="H12" s="23"/>
      <c r="I12" s="1">
        <v>1110</v>
      </c>
      <c r="J12" s="68"/>
      <c r="L12" s="24"/>
    </row>
    <row r="13" spans="1:14" x14ac:dyDescent="0.2">
      <c r="B13" s="4"/>
      <c r="C13" s="18" t="s">
        <v>43</v>
      </c>
      <c r="D13" s="18"/>
      <c r="E13" s="18"/>
      <c r="F13" s="32"/>
      <c r="G13" s="19"/>
      <c r="H13" s="33"/>
      <c r="I13" s="1">
        <v>1112</v>
      </c>
      <c r="J13" s="68"/>
      <c r="K13" s="24"/>
      <c r="N13" s="24"/>
    </row>
    <row r="14" spans="1:14" x14ac:dyDescent="0.2">
      <c r="B14" s="4"/>
      <c r="C14" s="18" t="s">
        <v>44</v>
      </c>
      <c r="D14" s="18"/>
      <c r="E14" s="18"/>
      <c r="F14" s="32"/>
      <c r="G14" s="19"/>
      <c r="H14" s="33"/>
      <c r="I14" s="1">
        <v>1113</v>
      </c>
      <c r="J14" s="68"/>
      <c r="N14" s="24"/>
    </row>
    <row r="15" spans="1:14" x14ac:dyDescent="0.2">
      <c r="B15" s="4"/>
      <c r="C15" s="18" t="s">
        <v>45</v>
      </c>
      <c r="D15" s="18"/>
      <c r="E15" s="18"/>
      <c r="F15" s="32"/>
      <c r="G15" s="19"/>
      <c r="H15" s="33"/>
      <c r="I15" s="1">
        <v>1114</v>
      </c>
      <c r="J15" s="68"/>
    </row>
    <row r="16" spans="1:14" x14ac:dyDescent="0.2">
      <c r="B16" s="4"/>
      <c r="C16" s="59" t="s">
        <v>46</v>
      </c>
      <c r="D16" s="8"/>
      <c r="E16" s="8"/>
      <c r="F16" s="57"/>
      <c r="G16" s="1">
        <v>1104</v>
      </c>
      <c r="H16" s="67"/>
      <c r="I16" s="1">
        <v>1115</v>
      </c>
      <c r="J16" s="60"/>
      <c r="L16" s="24"/>
    </row>
    <row r="17" spans="2:16" x14ac:dyDescent="0.2">
      <c r="B17" s="4"/>
      <c r="C17" s="77" t="s">
        <v>47</v>
      </c>
      <c r="D17" s="77"/>
      <c r="E17" s="77"/>
      <c r="F17" s="78"/>
      <c r="G17" s="1">
        <v>1106</v>
      </c>
      <c r="H17" s="68"/>
      <c r="I17" s="1">
        <v>1117</v>
      </c>
      <c r="J17" s="68"/>
    </row>
    <row r="18" spans="2:16" ht="10.5" x14ac:dyDescent="0.2">
      <c r="B18" s="4"/>
      <c r="C18" s="30" t="s">
        <v>48</v>
      </c>
      <c r="D18" s="8"/>
      <c r="E18" s="8"/>
      <c r="F18" s="57"/>
      <c r="G18" s="1">
        <v>1107</v>
      </c>
      <c r="H18" s="25">
        <f>DPA_1101-DPA_1102-DPA_1103-DPA_1104-DPA_1106</f>
        <v>0</v>
      </c>
      <c r="I18" s="1">
        <v>1118</v>
      </c>
      <c r="J18" s="25">
        <f>DPA_1108-DPA_1109-DPA_1110-DPA_1112-DPA_1113-DPA_1114-DPA_1115-DPA_1117</f>
        <v>0</v>
      </c>
      <c r="L18" s="24"/>
    </row>
    <row r="19" spans="2:16" ht="11.25" customHeight="1" x14ac:dyDescent="0.2">
      <c r="B19" s="5"/>
      <c r="C19" s="31" t="s">
        <v>49</v>
      </c>
      <c r="D19" s="66"/>
      <c r="E19" s="18"/>
      <c r="F19" s="21"/>
      <c r="G19" s="19"/>
      <c r="H19" s="19"/>
      <c r="I19" s="1">
        <v>1119</v>
      </c>
      <c r="J19" s="69"/>
    </row>
    <row r="20" spans="2:16" x14ac:dyDescent="0.2">
      <c r="C20" s="65"/>
      <c r="D20" s="65"/>
      <c r="J20" s="64"/>
    </row>
    <row r="22" spans="2:16" x14ac:dyDescent="0.2">
      <c r="B22" s="31" t="s">
        <v>50</v>
      </c>
      <c r="C22" s="18"/>
      <c r="D22" s="18"/>
      <c r="E22" s="18"/>
      <c r="F22" s="18"/>
      <c r="G22" s="18"/>
      <c r="H22" s="32"/>
    </row>
    <row r="23" spans="2:16" x14ac:dyDescent="0.2">
      <c r="B23" s="4"/>
      <c r="C23" s="9" t="s">
        <v>51</v>
      </c>
      <c r="D23" s="6"/>
      <c r="E23" s="6"/>
      <c r="F23" s="55" t="s">
        <v>52</v>
      </c>
      <c r="G23" s="1">
        <v>1201</v>
      </c>
      <c r="H23" s="22">
        <f>DPA_2110</f>
        <v>0</v>
      </c>
    </row>
    <row r="24" spans="2:16" x14ac:dyDescent="0.2">
      <c r="B24" s="4"/>
      <c r="C24" s="31" t="s">
        <v>53</v>
      </c>
      <c r="D24" s="18"/>
      <c r="E24" s="18"/>
      <c r="F24" s="58" t="s">
        <v>54</v>
      </c>
      <c r="G24" s="1">
        <v>1202</v>
      </c>
      <c r="H24" s="22">
        <f>DPA_2129</f>
        <v>0</v>
      </c>
    </row>
    <row r="25" spans="2:16" x14ac:dyDescent="0.2">
      <c r="B25" s="4"/>
      <c r="C25" s="31" t="s">
        <v>55</v>
      </c>
      <c r="D25" s="18"/>
      <c r="E25" s="18"/>
      <c r="F25" s="18"/>
      <c r="G25" s="1">
        <v>1203</v>
      </c>
      <c r="H25" s="22"/>
    </row>
    <row r="26" spans="2:16" x14ac:dyDescent="0.2">
      <c r="B26" s="4"/>
      <c r="C26" s="31" t="s">
        <v>56</v>
      </c>
      <c r="D26" s="18"/>
      <c r="E26" s="18"/>
      <c r="F26" s="18"/>
      <c r="G26" s="1">
        <v>1204</v>
      </c>
      <c r="H26" s="22"/>
    </row>
    <row r="27" spans="2:16" x14ac:dyDescent="0.2">
      <c r="B27" s="4"/>
      <c r="C27" s="61" t="s">
        <v>57</v>
      </c>
      <c r="D27" s="18"/>
      <c r="E27" s="18"/>
      <c r="F27" s="18"/>
      <c r="G27" s="1">
        <v>1205</v>
      </c>
      <c r="H27" s="22"/>
    </row>
    <row r="28" spans="2:16" x14ac:dyDescent="0.2">
      <c r="B28" s="4"/>
      <c r="C28" s="31" t="s">
        <v>58</v>
      </c>
      <c r="E28" s="18"/>
      <c r="F28" s="58" t="s">
        <v>59</v>
      </c>
      <c r="G28" s="1">
        <v>1206</v>
      </c>
      <c r="H28" s="23">
        <f>DPA_2224</f>
        <v>0</v>
      </c>
    </row>
    <row r="29" spans="2:16" ht="10.5" x14ac:dyDescent="0.2">
      <c r="B29" s="5"/>
      <c r="C29" s="16" t="s">
        <v>60</v>
      </c>
      <c r="D29" s="18"/>
      <c r="E29" s="18"/>
      <c r="F29" s="18"/>
      <c r="G29" s="1">
        <v>1207</v>
      </c>
      <c r="H29" s="25">
        <f>DPA_1201+DPA_1202-DPA_1203-DPA_1204+DPA_1205+DPA_1206</f>
        <v>0</v>
      </c>
    </row>
    <row r="31" spans="2:16" ht="45" customHeight="1" x14ac:dyDescent="0.2">
      <c r="C31" s="15"/>
      <c r="G31" s="157" t="s">
        <v>61</v>
      </c>
      <c r="H31" s="158"/>
      <c r="I31" s="156" t="s">
        <v>37</v>
      </c>
      <c r="J31" s="156"/>
      <c r="K31" s="156" t="s">
        <v>38</v>
      </c>
      <c r="L31" s="156"/>
      <c r="M31" s="156" t="s">
        <v>62</v>
      </c>
      <c r="N31" s="156"/>
      <c r="O31" s="156" t="s">
        <v>63</v>
      </c>
      <c r="P31" s="156"/>
    </row>
    <row r="32" spans="2:16" x14ac:dyDescent="0.2">
      <c r="B32" s="31" t="s">
        <v>64</v>
      </c>
      <c r="C32" s="18"/>
      <c r="D32" s="18"/>
      <c r="E32" s="18"/>
      <c r="F32" s="18"/>
      <c r="G32" s="18"/>
      <c r="H32" s="18"/>
      <c r="I32" s="18"/>
      <c r="J32" s="18"/>
      <c r="K32" s="18"/>
      <c r="L32" s="18"/>
      <c r="M32" s="18"/>
      <c r="N32" s="18"/>
      <c r="O32" s="8"/>
      <c r="P32" s="32"/>
    </row>
    <row r="33" spans="2:16" x14ac:dyDescent="0.2">
      <c r="B33" s="4"/>
      <c r="C33" s="31" t="s">
        <v>65</v>
      </c>
      <c r="D33" s="18"/>
      <c r="E33" s="18"/>
      <c r="F33" s="18"/>
      <c r="G33" s="1">
        <v>1301</v>
      </c>
      <c r="H33" s="22"/>
      <c r="I33" s="14"/>
      <c r="J33" s="19"/>
      <c r="K33" s="27"/>
      <c r="L33" s="19"/>
      <c r="M33" s="27"/>
      <c r="N33" s="12"/>
      <c r="O33" s="1">
        <v>1311</v>
      </c>
      <c r="P33" s="22"/>
    </row>
    <row r="34" spans="2:16" x14ac:dyDescent="0.2">
      <c r="B34" s="4"/>
      <c r="C34" s="31" t="s">
        <v>66</v>
      </c>
      <c r="D34" s="18"/>
      <c r="E34" s="18"/>
      <c r="F34" s="18"/>
      <c r="G34" s="27"/>
      <c r="H34" s="12"/>
      <c r="I34" s="1">
        <v>1303</v>
      </c>
      <c r="J34" s="23"/>
      <c r="K34" s="10">
        <v>1305</v>
      </c>
      <c r="L34" s="23"/>
      <c r="M34" s="10">
        <v>1307</v>
      </c>
      <c r="N34" s="62"/>
      <c r="O34" s="1">
        <v>1312</v>
      </c>
      <c r="P34" s="23"/>
    </row>
    <row r="35" spans="2:16" x14ac:dyDescent="0.2">
      <c r="B35" s="4"/>
      <c r="C35" s="61" t="s">
        <v>57</v>
      </c>
      <c r="D35" s="18"/>
      <c r="E35" s="18"/>
      <c r="F35" s="18"/>
      <c r="G35" s="1">
        <v>1302</v>
      </c>
      <c r="H35" s="22"/>
      <c r="I35" s="10">
        <v>1304</v>
      </c>
      <c r="J35" s="22"/>
      <c r="K35" s="10">
        <v>1306</v>
      </c>
      <c r="L35" s="22"/>
      <c r="M35" s="10">
        <v>1308</v>
      </c>
      <c r="N35" s="63"/>
      <c r="O35" s="1">
        <v>1313</v>
      </c>
      <c r="P35" s="22"/>
    </row>
    <row r="36" spans="2:16" ht="10.5" x14ac:dyDescent="0.2">
      <c r="B36" s="5"/>
      <c r="C36" s="53" t="s">
        <v>67</v>
      </c>
      <c r="D36" s="8"/>
      <c r="E36" s="8"/>
      <c r="F36" s="8"/>
      <c r="G36" s="19"/>
      <c r="H36" s="13"/>
      <c r="I36" s="13"/>
      <c r="J36" s="13"/>
      <c r="K36" s="13"/>
      <c r="L36" s="13"/>
      <c r="M36" s="10">
        <v>1309</v>
      </c>
      <c r="N36" s="25">
        <f>DPA_1307+DPA_1308</f>
        <v>0</v>
      </c>
      <c r="O36" s="1">
        <v>1314</v>
      </c>
      <c r="P36" s="25">
        <f>DPA_1311+DPA_1312+DPA_1313</f>
        <v>0</v>
      </c>
    </row>
    <row r="37" spans="2:16" x14ac:dyDescent="0.2">
      <c r="B37" s="31"/>
      <c r="C37" s="31" t="s">
        <v>68</v>
      </c>
      <c r="D37" s="18"/>
      <c r="E37" s="18"/>
      <c r="F37" s="32"/>
      <c r="G37" s="13"/>
      <c r="H37" s="19"/>
      <c r="I37" s="19"/>
      <c r="J37" s="19"/>
      <c r="K37" s="19"/>
      <c r="L37" s="19"/>
      <c r="M37" s="1">
        <v>1310</v>
      </c>
      <c r="N37" s="63"/>
      <c r="O37" s="1">
        <v>1315</v>
      </c>
      <c r="P37" s="22"/>
    </row>
    <row r="39" spans="2:16" ht="33.75" customHeight="1" x14ac:dyDescent="0.2">
      <c r="G39" s="156" t="s">
        <v>61</v>
      </c>
      <c r="H39" s="156"/>
      <c r="I39" s="156" t="s">
        <v>69</v>
      </c>
      <c r="J39" s="156"/>
      <c r="K39" s="156" t="s">
        <v>70</v>
      </c>
      <c r="L39" s="156"/>
    </row>
    <row r="40" spans="2:16" ht="11.25" customHeight="1" x14ac:dyDescent="0.2">
      <c r="B40" s="31" t="s">
        <v>71</v>
      </c>
      <c r="C40" s="18"/>
      <c r="D40" s="18"/>
      <c r="E40" s="18"/>
      <c r="F40" s="18"/>
      <c r="G40" s="18"/>
      <c r="H40" s="18"/>
      <c r="I40" s="18"/>
      <c r="J40" s="18"/>
      <c r="K40" s="18"/>
      <c r="L40" s="32"/>
    </row>
    <row r="41" spans="2:16" x14ac:dyDescent="0.2">
      <c r="B41" s="4"/>
      <c r="C41" s="31" t="s">
        <v>72</v>
      </c>
      <c r="D41" s="18"/>
      <c r="E41" s="18"/>
      <c r="F41" s="32"/>
      <c r="G41" s="1">
        <v>1401</v>
      </c>
      <c r="H41" s="22"/>
      <c r="I41" s="159">
        <v>10</v>
      </c>
      <c r="J41" s="159"/>
      <c r="K41" s="1">
        <v>1416</v>
      </c>
      <c r="L41" s="25">
        <f>DPA_1401*I41/100</f>
        <v>0</v>
      </c>
    </row>
    <row r="42" spans="2:16" s="84" customFormat="1" x14ac:dyDescent="0.2">
      <c r="B42" s="88"/>
      <c r="C42" s="89" t="s">
        <v>73</v>
      </c>
      <c r="D42" s="90"/>
      <c r="E42" s="90"/>
      <c r="F42" s="91"/>
      <c r="G42" s="85">
        <v>1402</v>
      </c>
      <c r="H42" s="83"/>
      <c r="I42" s="160">
        <v>40</v>
      </c>
      <c r="J42" s="160"/>
      <c r="K42" s="85">
        <v>1417</v>
      </c>
      <c r="L42" s="87">
        <f>DPA_1402*I42/100</f>
        <v>0</v>
      </c>
    </row>
    <row r="43" spans="2:16" s="84" customFormat="1" x14ac:dyDescent="0.2">
      <c r="B43" s="88"/>
      <c r="C43" s="61" t="s">
        <v>74</v>
      </c>
      <c r="D43" s="77"/>
      <c r="E43" s="77"/>
      <c r="F43" s="78"/>
      <c r="G43" s="85">
        <v>1404</v>
      </c>
      <c r="H43" s="83"/>
      <c r="I43" s="160">
        <v>10</v>
      </c>
      <c r="J43" s="160"/>
      <c r="K43" s="85">
        <v>1419</v>
      </c>
      <c r="L43" s="87">
        <f>DPA_1404*I43/100</f>
        <v>0</v>
      </c>
    </row>
    <row r="44" spans="2:16" s="84" customFormat="1" x14ac:dyDescent="0.2">
      <c r="B44" s="88"/>
      <c r="C44" s="61" t="s">
        <v>75</v>
      </c>
      <c r="D44" s="77"/>
      <c r="E44" s="77"/>
      <c r="F44" s="78"/>
      <c r="G44" s="85">
        <v>1405</v>
      </c>
      <c r="H44" s="83"/>
      <c r="I44" s="160">
        <v>100</v>
      </c>
      <c r="J44" s="160"/>
      <c r="K44" s="85">
        <v>1420</v>
      </c>
      <c r="L44" s="87">
        <f>DPA_1405*I44/100</f>
        <v>0</v>
      </c>
    </row>
    <row r="45" spans="2:16" s="84" customFormat="1" x14ac:dyDescent="0.2">
      <c r="B45" s="88"/>
      <c r="C45" s="61" t="s">
        <v>76</v>
      </c>
      <c r="D45" s="77"/>
      <c r="E45" s="77"/>
      <c r="F45" s="78"/>
      <c r="G45" s="85">
        <v>1432</v>
      </c>
      <c r="H45" s="83"/>
      <c r="I45" s="161">
        <v>40</v>
      </c>
      <c r="J45" s="162"/>
      <c r="K45" s="85">
        <v>1433</v>
      </c>
      <c r="L45" s="87">
        <f>H45*I45/100</f>
        <v>0</v>
      </c>
    </row>
    <row r="46" spans="2:16" s="84" customFormat="1" x14ac:dyDescent="0.2">
      <c r="B46" s="88"/>
      <c r="C46" s="61" t="s">
        <v>77</v>
      </c>
      <c r="D46" s="77"/>
      <c r="E46" s="77"/>
      <c r="F46" s="78"/>
      <c r="G46" s="85">
        <v>1434</v>
      </c>
      <c r="H46" s="83"/>
      <c r="I46" s="161">
        <v>25</v>
      </c>
      <c r="J46" s="162"/>
      <c r="K46" s="85">
        <v>1435</v>
      </c>
      <c r="L46" s="87">
        <f>H46*I46/100</f>
        <v>0</v>
      </c>
    </row>
    <row r="47" spans="2:16" x14ac:dyDescent="0.2">
      <c r="B47" s="4"/>
      <c r="C47" s="31" t="s">
        <v>78</v>
      </c>
      <c r="D47" s="18"/>
      <c r="E47" s="18"/>
      <c r="F47" s="32"/>
      <c r="G47" s="1">
        <v>1406</v>
      </c>
      <c r="H47" s="22"/>
      <c r="I47" s="159">
        <v>100</v>
      </c>
      <c r="J47" s="159"/>
      <c r="K47" s="1">
        <v>1421</v>
      </c>
      <c r="L47" s="25">
        <f>DPA_1406*I47/100</f>
        <v>0</v>
      </c>
    </row>
    <row r="48" spans="2:16" x14ac:dyDescent="0.2">
      <c r="B48" s="4"/>
      <c r="C48" s="31" t="s">
        <v>79</v>
      </c>
      <c r="D48" s="18"/>
      <c r="E48" s="18"/>
      <c r="F48" s="32"/>
      <c r="G48" s="1">
        <v>1407</v>
      </c>
      <c r="H48" s="22"/>
      <c r="I48" s="159">
        <v>100</v>
      </c>
      <c r="J48" s="159"/>
      <c r="K48" s="1">
        <v>1422</v>
      </c>
      <c r="L48" s="25">
        <f>DPA_1407*I48/100</f>
        <v>0</v>
      </c>
    </row>
    <row r="49" spans="2:12" x14ac:dyDescent="0.2">
      <c r="B49" s="4"/>
      <c r="C49" s="31" t="s">
        <v>80</v>
      </c>
      <c r="D49" s="18"/>
      <c r="E49" s="18"/>
      <c r="F49" s="32"/>
      <c r="G49" s="1">
        <v>1408</v>
      </c>
      <c r="H49" s="22"/>
      <c r="I49" s="159">
        <v>100</v>
      </c>
      <c r="J49" s="159"/>
      <c r="K49" s="1">
        <v>1423</v>
      </c>
      <c r="L49" s="25">
        <f>DPA_1408*I49/100</f>
        <v>0</v>
      </c>
    </row>
    <row r="50" spans="2:12" x14ac:dyDescent="0.2">
      <c r="B50" s="4"/>
      <c r="C50" s="31" t="s">
        <v>81</v>
      </c>
      <c r="D50" s="18"/>
      <c r="E50" s="18"/>
      <c r="F50" s="32"/>
      <c r="G50" s="1">
        <v>1409</v>
      </c>
      <c r="H50" s="22"/>
      <c r="I50" s="159">
        <v>100</v>
      </c>
      <c r="J50" s="159"/>
      <c r="K50" s="1">
        <v>1424</v>
      </c>
      <c r="L50" s="25">
        <f>DPA_1409*I50/100</f>
        <v>0</v>
      </c>
    </row>
    <row r="51" spans="2:12" x14ac:dyDescent="0.2">
      <c r="B51" s="4"/>
      <c r="C51" s="31" t="s">
        <v>82</v>
      </c>
      <c r="D51" s="18"/>
      <c r="E51" s="18"/>
      <c r="F51" s="32"/>
      <c r="G51" s="1">
        <v>1410</v>
      </c>
      <c r="H51" s="22"/>
      <c r="I51" s="159">
        <v>100</v>
      </c>
      <c r="J51" s="159"/>
      <c r="K51" s="1">
        <v>1425</v>
      </c>
      <c r="L51" s="25">
        <f>DPA_1410*I51/100</f>
        <v>0</v>
      </c>
    </row>
    <row r="52" spans="2:12" x14ac:dyDescent="0.2">
      <c r="B52" s="4"/>
      <c r="C52" s="31" t="s">
        <v>83</v>
      </c>
      <c r="D52" s="18"/>
      <c r="E52" s="18"/>
      <c r="F52" s="32"/>
      <c r="G52" s="1">
        <v>1411</v>
      </c>
      <c r="H52" s="22"/>
      <c r="I52" s="159">
        <v>50</v>
      </c>
      <c r="J52" s="159"/>
      <c r="K52" s="1">
        <v>1426</v>
      </c>
      <c r="L52" s="25">
        <f>DPA_1411*I52/100</f>
        <v>0</v>
      </c>
    </row>
    <row r="53" spans="2:12" s="84" customFormat="1" x14ac:dyDescent="0.2">
      <c r="B53" s="88"/>
      <c r="C53" s="61" t="s">
        <v>84</v>
      </c>
      <c r="D53" s="77"/>
      <c r="E53" s="77"/>
      <c r="F53" s="78"/>
      <c r="G53" s="85">
        <v>1412</v>
      </c>
      <c r="H53" s="83"/>
      <c r="I53" s="160">
        <v>50</v>
      </c>
      <c r="J53" s="160"/>
      <c r="K53" s="85">
        <v>1427</v>
      </c>
      <c r="L53" s="87">
        <f>DPA_1412*I53/100</f>
        <v>0</v>
      </c>
    </row>
    <row r="54" spans="2:12" s="84" customFormat="1" x14ac:dyDescent="0.2">
      <c r="B54" s="88"/>
      <c r="C54" s="61" t="s">
        <v>85</v>
      </c>
      <c r="D54" s="77"/>
      <c r="E54" s="77"/>
      <c r="F54" s="78"/>
      <c r="G54" s="85">
        <v>1413</v>
      </c>
      <c r="H54" s="83"/>
      <c r="I54" s="160">
        <v>20</v>
      </c>
      <c r="J54" s="160"/>
      <c r="K54" s="85">
        <v>1428</v>
      </c>
      <c r="L54" s="87">
        <f>DPA_1413*I54/100</f>
        <v>0</v>
      </c>
    </row>
    <row r="55" spans="2:12" s="84" customFormat="1" x14ac:dyDescent="0.2">
      <c r="B55" s="88"/>
      <c r="C55" s="61" t="s">
        <v>86</v>
      </c>
      <c r="D55" s="77"/>
      <c r="E55" s="77"/>
      <c r="F55" s="78"/>
      <c r="G55" s="85">
        <v>1414</v>
      </c>
      <c r="H55" s="83"/>
      <c r="I55" s="164">
        <v>100</v>
      </c>
      <c r="J55" s="164"/>
      <c r="K55" s="85">
        <v>1429</v>
      </c>
      <c r="L55" s="87">
        <f>DPA_1414*I55/100</f>
        <v>0</v>
      </c>
    </row>
    <row r="56" spans="2:12" s="84" customFormat="1" ht="10.5" x14ac:dyDescent="0.2">
      <c r="B56" s="92"/>
      <c r="C56" s="93" t="s">
        <v>87</v>
      </c>
      <c r="D56" s="77"/>
      <c r="E56" s="77"/>
      <c r="F56" s="78"/>
      <c r="G56" s="85">
        <v>1415</v>
      </c>
      <c r="H56" s="25">
        <f>DPA_1401+DPA_1402+DPA_1404+DPA_1405+DPA_1406+DPA_1407+DPA_1408+DPA_1409+DPA_1410+DPA_1411+DPA_1412+DPA_1413+DPA_1414+H45+H46</f>
        <v>0</v>
      </c>
      <c r="I56" s="12"/>
      <c r="J56" s="13"/>
      <c r="K56" s="94">
        <v>1431</v>
      </c>
      <c r="L56" s="25">
        <f>DPA_1416+DPA_1417+DPA_1419+DPA_1420+DPA_1421+DPA_1422+DPA_1423+DPA_1424+DPA_1425+DPA_1426+DPA_1427+DPA_1428+DPA_1429+L46+L45</f>
        <v>0</v>
      </c>
    </row>
    <row r="57" spans="2:12" s="84" customFormat="1" x14ac:dyDescent="0.2"/>
    <row r="58" spans="2:12" s="84" customFormat="1" x14ac:dyDescent="0.2">
      <c r="B58" s="95" t="s">
        <v>88</v>
      </c>
      <c r="C58" s="77"/>
      <c r="D58" s="77"/>
      <c r="E58" s="77"/>
      <c r="F58" s="77"/>
      <c r="G58" s="77"/>
      <c r="H58" s="78"/>
    </row>
    <row r="59" spans="2:12" s="84" customFormat="1" ht="11.25" customHeight="1" x14ac:dyDescent="0.2">
      <c r="B59" s="96"/>
      <c r="C59" s="77" t="s">
        <v>89</v>
      </c>
      <c r="D59" s="77"/>
      <c r="E59" s="77"/>
      <c r="F59" s="78"/>
      <c r="G59" s="85">
        <v>1501</v>
      </c>
      <c r="H59" s="25">
        <f>DPA_1118+DPA_1207+DPA_1309+DPA_1314+DPA_1431</f>
        <v>0</v>
      </c>
    </row>
    <row r="60" spans="2:12" s="84" customFormat="1" ht="11.25" customHeight="1" x14ac:dyDescent="0.2">
      <c r="B60" s="97"/>
      <c r="C60" s="84" t="s">
        <v>90</v>
      </c>
      <c r="F60" s="98"/>
      <c r="G60" s="85">
        <v>1502</v>
      </c>
      <c r="H60" s="99"/>
    </row>
    <row r="61" spans="2:12" s="84" customFormat="1" ht="11.25" customHeight="1" x14ac:dyDescent="0.2">
      <c r="B61" s="97"/>
      <c r="C61" s="77" t="s">
        <v>91</v>
      </c>
      <c r="D61" s="77"/>
      <c r="E61" s="77"/>
      <c r="F61" s="78"/>
      <c r="G61" s="85">
        <v>1503</v>
      </c>
      <c r="H61" s="25" t="e">
        <f>H60/H59*100</f>
        <v>#DIV/0!</v>
      </c>
    </row>
    <row r="62" spans="2:12" s="84" customFormat="1" ht="11.25" customHeight="1" x14ac:dyDescent="0.2">
      <c r="B62" s="97"/>
      <c r="C62" s="90" t="s">
        <v>92</v>
      </c>
      <c r="D62" s="90"/>
      <c r="E62" s="90"/>
      <c r="F62" s="91"/>
      <c r="G62" s="85">
        <v>1509</v>
      </c>
      <c r="H62" s="25"/>
    </row>
    <row r="63" spans="2:12" ht="11.25" customHeight="1" x14ac:dyDescent="0.2">
      <c r="B63" s="3"/>
      <c r="C63" s="6" t="s">
        <v>93</v>
      </c>
      <c r="D63" s="6"/>
      <c r="E63" s="6"/>
      <c r="F63" s="73"/>
      <c r="G63" s="1">
        <v>1504</v>
      </c>
      <c r="H63" s="22"/>
    </row>
    <row r="64" spans="2:12" ht="11.25" customHeight="1" x14ac:dyDescent="0.2">
      <c r="B64" s="3"/>
      <c r="C64" s="90" t="s">
        <v>94</v>
      </c>
      <c r="D64" s="6"/>
      <c r="E64" s="6"/>
      <c r="F64" s="73"/>
      <c r="G64" s="1">
        <v>1508</v>
      </c>
      <c r="H64" s="76"/>
    </row>
    <row r="65" spans="2:8" ht="11.25" customHeight="1" x14ac:dyDescent="0.2">
      <c r="B65" s="3"/>
      <c r="C65" s="6" t="s">
        <v>95</v>
      </c>
      <c r="D65" s="6"/>
      <c r="E65" s="6"/>
      <c r="F65" s="73"/>
      <c r="G65" s="1">
        <v>1511</v>
      </c>
      <c r="H65" s="76"/>
    </row>
    <row r="66" spans="2:8" ht="11.25" customHeight="1" x14ac:dyDescent="0.2">
      <c r="B66" s="3"/>
      <c r="C66" s="31" t="s">
        <v>96</v>
      </c>
      <c r="D66" s="18"/>
      <c r="E66" s="18"/>
      <c r="F66" s="32"/>
      <c r="G66" s="1">
        <v>1505</v>
      </c>
      <c r="H66" s="76"/>
    </row>
    <row r="67" spans="2:8" ht="11.25" customHeight="1" x14ac:dyDescent="0.2">
      <c r="B67" s="3"/>
      <c r="C67" s="31" t="s">
        <v>97</v>
      </c>
      <c r="D67" s="18"/>
      <c r="E67" s="18"/>
      <c r="F67" s="32"/>
      <c r="G67" s="74">
        <v>1506</v>
      </c>
      <c r="H67" s="72" t="e">
        <f>H66/DPA_1501*100</f>
        <v>#DIV/0!</v>
      </c>
    </row>
    <row r="68" spans="2:8" ht="11.25" customHeight="1" x14ac:dyDescent="0.2">
      <c r="B68" s="3"/>
      <c r="C68" s="31" t="s">
        <v>98</v>
      </c>
      <c r="D68" s="18"/>
      <c r="E68" s="18"/>
      <c r="F68" s="32"/>
      <c r="G68" s="1">
        <v>1507</v>
      </c>
      <c r="H68" s="76"/>
    </row>
    <row r="69" spans="2:8" ht="11.25" customHeight="1" x14ac:dyDescent="0.2">
      <c r="B69" s="3"/>
      <c r="C69" s="6" t="s">
        <v>99</v>
      </c>
      <c r="D69" s="18"/>
      <c r="E69" s="18"/>
      <c r="F69" s="32"/>
      <c r="G69" s="1">
        <v>1512</v>
      </c>
      <c r="H69" s="76"/>
    </row>
    <row r="70" spans="2:8" ht="11.25" customHeight="1" x14ac:dyDescent="0.2">
      <c r="B70" s="75"/>
      <c r="C70" s="6" t="s">
        <v>100</v>
      </c>
      <c r="D70" s="18"/>
      <c r="E70" s="18"/>
      <c r="F70" s="32"/>
      <c r="G70" s="1">
        <v>1513</v>
      </c>
      <c r="H70" s="76"/>
    </row>
    <row r="71" spans="2:8" ht="11.25" customHeight="1" x14ac:dyDescent="0.2">
      <c r="B71" s="70"/>
      <c r="G71" s="71"/>
      <c r="H71" s="64"/>
    </row>
    <row r="72" spans="2:8" ht="11.25" customHeight="1" x14ac:dyDescent="0.2">
      <c r="B72" s="70"/>
      <c r="G72" s="71"/>
      <c r="H72" s="64"/>
    </row>
    <row r="74" spans="2:8" x14ac:dyDescent="0.2">
      <c r="B74" s="31" t="s">
        <v>101</v>
      </c>
      <c r="C74" s="18"/>
      <c r="D74" s="18"/>
      <c r="E74" s="18"/>
      <c r="F74" s="18"/>
      <c r="G74" s="18"/>
      <c r="H74" s="32"/>
    </row>
    <row r="75" spans="2:8" ht="13" x14ac:dyDescent="0.2">
      <c r="B75" s="28"/>
      <c r="C75" t="s">
        <v>102</v>
      </c>
      <c r="D75" s="18"/>
      <c r="E75" s="18"/>
      <c r="F75" s="32"/>
      <c r="G75" s="1">
        <v>1601</v>
      </c>
      <c r="H75" s="23"/>
    </row>
    <row r="76" spans="2:8" ht="13" x14ac:dyDescent="0.2">
      <c r="B76" s="3"/>
      <c r="C76" s="31" t="s">
        <v>103</v>
      </c>
      <c r="D76" s="18"/>
      <c r="E76" s="18"/>
      <c r="F76" s="32"/>
      <c r="G76" s="1">
        <v>1602</v>
      </c>
      <c r="H76" s="23"/>
    </row>
    <row r="77" spans="2:8" ht="13" x14ac:dyDescent="0.2">
      <c r="B77" s="3"/>
      <c r="C77" s="31" t="s">
        <v>104</v>
      </c>
      <c r="D77" s="18"/>
      <c r="E77" s="18"/>
      <c r="F77" s="32"/>
      <c r="G77" s="10">
        <v>1603</v>
      </c>
      <c r="H77" s="23"/>
    </row>
    <row r="78" spans="2:8" x14ac:dyDescent="0.2">
      <c r="B78" s="4"/>
      <c r="C78" s="31" t="s">
        <v>105</v>
      </c>
      <c r="D78" s="18"/>
      <c r="E78" s="18"/>
      <c r="F78" s="32"/>
      <c r="G78" s="10">
        <v>1604</v>
      </c>
      <c r="H78" s="23"/>
    </row>
    <row r="79" spans="2:8" x14ac:dyDescent="0.2">
      <c r="B79" s="4"/>
      <c r="C79" s="100" t="s">
        <v>106</v>
      </c>
      <c r="D79" s="18"/>
      <c r="E79" s="18"/>
      <c r="F79" s="32"/>
      <c r="G79" s="10">
        <v>1607</v>
      </c>
      <c r="H79" s="101"/>
    </row>
    <row r="80" spans="2:8" x14ac:dyDescent="0.2">
      <c r="B80" s="4"/>
      <c r="C80" s="84" t="s">
        <v>57</v>
      </c>
      <c r="D80" s="18"/>
      <c r="E80" s="18"/>
      <c r="F80" s="32"/>
      <c r="G80" s="10">
        <v>1605</v>
      </c>
      <c r="H80" s="101"/>
    </row>
    <row r="81" spans="1:12" x14ac:dyDescent="0.2">
      <c r="B81" s="5"/>
      <c r="C81" s="31" t="s">
        <v>107</v>
      </c>
      <c r="D81" s="18"/>
      <c r="E81" s="18"/>
      <c r="F81" s="32"/>
      <c r="G81" s="1">
        <v>1606</v>
      </c>
      <c r="H81" s="87">
        <f>DPA_1601-DPA_1602+DPA_1603+DPA_1604+DPA_1605-H79</f>
        <v>0</v>
      </c>
    </row>
    <row r="84" spans="1:12" ht="13" x14ac:dyDescent="0.2">
      <c r="A84" s="44" t="s">
        <v>108</v>
      </c>
    </row>
    <row r="85" spans="1:12" x14ac:dyDescent="0.2">
      <c r="A85" s="43" t="s">
        <v>109</v>
      </c>
    </row>
    <row r="87" spans="1:12" x14ac:dyDescent="0.2">
      <c r="B87" s="38" t="s">
        <v>110</v>
      </c>
      <c r="C87" s="36"/>
      <c r="D87" s="36"/>
      <c r="E87" s="36"/>
      <c r="F87" s="36"/>
      <c r="G87" s="18"/>
      <c r="H87" s="18"/>
      <c r="I87" s="18"/>
      <c r="J87" s="18"/>
      <c r="K87" s="18"/>
      <c r="L87" s="32"/>
    </row>
    <row r="88" spans="1:12" x14ac:dyDescent="0.2">
      <c r="B88" s="40"/>
      <c r="C88" s="48"/>
      <c r="D88" s="48"/>
      <c r="E88" s="48"/>
      <c r="G88" s="163" t="s">
        <v>111</v>
      </c>
      <c r="H88" s="163"/>
      <c r="I88" s="163" t="s">
        <v>112</v>
      </c>
      <c r="J88" s="163"/>
      <c r="K88" s="163" t="s">
        <v>113</v>
      </c>
      <c r="L88" s="163"/>
    </row>
    <row r="89" spans="1:12" x14ac:dyDescent="0.2">
      <c r="B89" s="41"/>
      <c r="C89" s="38" t="s">
        <v>114</v>
      </c>
      <c r="D89" s="36"/>
      <c r="E89" s="36"/>
      <c r="F89" s="36"/>
      <c r="G89" s="18"/>
      <c r="H89" s="18"/>
      <c r="I89" s="18"/>
      <c r="J89" s="18"/>
      <c r="K89" s="18"/>
      <c r="L89" s="32"/>
    </row>
    <row r="90" spans="1:12" x14ac:dyDescent="0.2">
      <c r="B90" s="41"/>
      <c r="C90" s="45"/>
      <c r="D90" s="38" t="s">
        <v>115</v>
      </c>
      <c r="E90" s="36"/>
      <c r="F90" s="36"/>
      <c r="G90" s="7">
        <v>2101</v>
      </c>
      <c r="H90" s="79"/>
      <c r="I90" s="7">
        <v>2104</v>
      </c>
      <c r="J90" s="80"/>
      <c r="K90" s="7">
        <v>2107</v>
      </c>
      <c r="L90" s="25">
        <f>DPA_2101+DPA_2104</f>
        <v>0</v>
      </c>
    </row>
    <row r="91" spans="1:12" x14ac:dyDescent="0.2">
      <c r="B91" s="41"/>
      <c r="C91" s="45"/>
      <c r="D91" s="47" t="s">
        <v>116</v>
      </c>
      <c r="E91" s="43"/>
      <c r="G91" s="7">
        <v>2102</v>
      </c>
      <c r="H91" s="18"/>
      <c r="I91" s="7">
        <v>2105</v>
      </c>
      <c r="J91" s="18"/>
      <c r="K91" s="7">
        <v>2108</v>
      </c>
      <c r="L91" s="25">
        <f>DPA_2102+DPA_2105</f>
        <v>0</v>
      </c>
    </row>
    <row r="92" spans="1:12" x14ac:dyDescent="0.2">
      <c r="B92" s="41"/>
      <c r="C92" s="45"/>
      <c r="D92" s="29"/>
      <c r="E92" s="81" t="s">
        <v>117</v>
      </c>
      <c r="F92" s="82"/>
      <c r="G92" s="56">
        <v>2103</v>
      </c>
      <c r="H92" s="25">
        <f>DPA_2205+DPA_2210</f>
        <v>0</v>
      </c>
      <c r="I92" s="56">
        <v>2106</v>
      </c>
      <c r="J92" s="8"/>
      <c r="K92" s="7">
        <v>2109</v>
      </c>
      <c r="L92" s="25">
        <f>DPA_2103+DPA_2106</f>
        <v>0</v>
      </c>
    </row>
    <row r="93" spans="1:12" x14ac:dyDescent="0.2">
      <c r="B93" s="41"/>
      <c r="C93" s="46"/>
      <c r="D93" s="38" t="s">
        <v>118</v>
      </c>
      <c r="E93" s="36"/>
      <c r="F93" s="18"/>
      <c r="G93" s="35"/>
      <c r="H93" s="36"/>
      <c r="I93" s="35"/>
      <c r="J93" s="50" t="s">
        <v>119</v>
      </c>
      <c r="K93" s="7">
        <v>2110</v>
      </c>
      <c r="L93" s="25">
        <f>DPA_2107+DPA_2109</f>
        <v>0</v>
      </c>
    </row>
    <row r="94" spans="1:12" x14ac:dyDescent="0.2">
      <c r="B94" s="41"/>
      <c r="C94" s="38" t="s">
        <v>120</v>
      </c>
      <c r="D94" s="36"/>
      <c r="E94" s="36"/>
      <c r="F94" s="18"/>
      <c r="G94" s="35"/>
      <c r="H94" s="36"/>
      <c r="I94" s="35"/>
      <c r="J94" s="36"/>
      <c r="K94" s="35"/>
      <c r="L94" s="39"/>
    </row>
    <row r="95" spans="1:12" x14ac:dyDescent="0.2">
      <c r="B95" s="41"/>
      <c r="C95" s="45"/>
      <c r="D95" s="52" t="s">
        <v>115</v>
      </c>
      <c r="E95" s="43"/>
      <c r="G95" s="1">
        <v>2130</v>
      </c>
      <c r="H95" s="83"/>
      <c r="I95" s="1">
        <v>2131</v>
      </c>
      <c r="J95" s="83"/>
      <c r="K95" s="10">
        <v>2125</v>
      </c>
      <c r="L95" s="25">
        <f>DPA_2130+DPA_2131</f>
        <v>0</v>
      </c>
    </row>
    <row r="96" spans="1:12" x14ac:dyDescent="0.2">
      <c r="B96" s="41"/>
      <c r="C96" s="45"/>
      <c r="D96" s="38" t="s">
        <v>121</v>
      </c>
      <c r="E96" s="36"/>
      <c r="F96" s="32"/>
      <c r="G96" s="7">
        <v>2114</v>
      </c>
      <c r="H96" s="6"/>
      <c r="I96" s="7">
        <v>2119</v>
      </c>
      <c r="J96" s="6"/>
      <c r="K96" s="1">
        <v>2126</v>
      </c>
      <c r="L96" s="25">
        <f>DPA_2114+DPA_2119</f>
        <v>0</v>
      </c>
    </row>
    <row r="97" spans="2:14" x14ac:dyDescent="0.2">
      <c r="B97" s="41"/>
      <c r="C97" s="45"/>
      <c r="E97" s="84" t="s">
        <v>117</v>
      </c>
      <c r="F97" s="84"/>
      <c r="G97" s="56">
        <v>2115</v>
      </c>
      <c r="H97" s="25">
        <f>DPA_2215+DPA_2220</f>
        <v>0</v>
      </c>
      <c r="I97" s="56">
        <v>2120</v>
      </c>
      <c r="J97" s="8"/>
      <c r="K97" s="1">
        <v>2127</v>
      </c>
      <c r="L97" s="25">
        <f>DPA_2115+DPA_2120</f>
        <v>0</v>
      </c>
    </row>
    <row r="98" spans="2:14" x14ac:dyDescent="0.2">
      <c r="B98" s="42"/>
      <c r="C98" s="46"/>
      <c r="D98" s="31" t="s">
        <v>122</v>
      </c>
      <c r="E98" s="18"/>
      <c r="F98" s="18"/>
      <c r="G98" s="36"/>
      <c r="H98" s="36"/>
      <c r="I98" s="36"/>
      <c r="J98" s="37" t="s">
        <v>123</v>
      </c>
      <c r="K98" s="1">
        <v>2129</v>
      </c>
      <c r="L98" s="25">
        <f>DPA_2125+DPA_2127</f>
        <v>0</v>
      </c>
    </row>
    <row r="100" spans="2:14" x14ac:dyDescent="0.2">
      <c r="B100" s="38" t="s">
        <v>124</v>
      </c>
      <c r="C100" s="36"/>
      <c r="D100" s="36"/>
      <c r="E100" s="36"/>
      <c r="F100" s="36"/>
      <c r="G100" s="35"/>
      <c r="H100" s="36"/>
      <c r="I100" s="18"/>
      <c r="J100" s="18"/>
      <c r="K100" s="18"/>
      <c r="L100" s="18"/>
      <c r="M100" s="18"/>
      <c r="N100" s="32"/>
    </row>
    <row r="101" spans="2:14" x14ac:dyDescent="0.2">
      <c r="B101" s="41"/>
      <c r="C101" s="61" t="s">
        <v>125</v>
      </c>
      <c r="D101" s="77"/>
      <c r="E101" s="77"/>
      <c r="F101" s="77"/>
      <c r="G101" s="36"/>
      <c r="H101" s="36"/>
      <c r="I101" s="18"/>
      <c r="J101" s="18"/>
      <c r="K101" s="18"/>
      <c r="L101" s="18"/>
      <c r="M101" s="18"/>
      <c r="N101" s="32"/>
    </row>
    <row r="102" spans="2:14" x14ac:dyDescent="0.2">
      <c r="B102" s="41"/>
      <c r="C102" s="45"/>
      <c r="D102" s="43"/>
      <c r="E102" s="43"/>
      <c r="G102" s="165" t="s">
        <v>126</v>
      </c>
      <c r="H102" s="165"/>
      <c r="I102" s="165"/>
      <c r="J102" s="165"/>
      <c r="K102" s="159" t="s">
        <v>127</v>
      </c>
      <c r="L102" s="159"/>
      <c r="M102" s="159"/>
      <c r="N102" s="159"/>
    </row>
    <row r="103" spans="2:14" x14ac:dyDescent="0.2">
      <c r="B103" s="41"/>
      <c r="C103" s="45"/>
      <c r="D103" s="43"/>
      <c r="E103" s="43"/>
      <c r="G103" s="166" t="s">
        <v>128</v>
      </c>
      <c r="H103" s="166"/>
      <c r="I103" s="167" t="s">
        <v>129</v>
      </c>
      <c r="J103" s="166"/>
      <c r="K103" s="166" t="s">
        <v>128</v>
      </c>
      <c r="L103" s="166"/>
      <c r="M103" s="166" t="s">
        <v>129</v>
      </c>
      <c r="N103" s="166"/>
    </row>
    <row r="104" spans="2:14" x14ac:dyDescent="0.2">
      <c r="B104" s="41"/>
      <c r="C104" s="45"/>
      <c r="D104" s="38" t="s">
        <v>130</v>
      </c>
      <c r="E104" s="51"/>
      <c r="F104" s="51"/>
      <c r="G104" s="1">
        <v>2201</v>
      </c>
      <c r="H104" s="76"/>
      <c r="I104" s="1">
        <v>2206</v>
      </c>
      <c r="J104" s="76"/>
      <c r="K104" s="1">
        <v>2211</v>
      </c>
      <c r="L104" s="76"/>
      <c r="M104" s="1">
        <v>2216</v>
      </c>
      <c r="N104" s="76"/>
    </row>
    <row r="105" spans="2:14" x14ac:dyDescent="0.2">
      <c r="B105" s="41"/>
      <c r="C105" s="45"/>
      <c r="D105" s="61" t="s">
        <v>131</v>
      </c>
      <c r="E105" s="77"/>
      <c r="F105" s="77"/>
      <c r="G105" s="85">
        <v>2203</v>
      </c>
      <c r="H105" s="76"/>
      <c r="I105" s="1">
        <v>2208</v>
      </c>
      <c r="J105" s="76"/>
      <c r="K105" s="1">
        <v>2213</v>
      </c>
      <c r="L105" s="76"/>
      <c r="M105" s="1">
        <v>2218</v>
      </c>
      <c r="N105" s="76"/>
    </row>
    <row r="106" spans="2:14" x14ac:dyDescent="0.2">
      <c r="B106" s="41"/>
      <c r="C106" s="45"/>
      <c r="D106" s="61" t="s">
        <v>132</v>
      </c>
      <c r="E106" s="77"/>
      <c r="F106" s="78"/>
      <c r="G106" s="86">
        <v>2205</v>
      </c>
      <c r="H106" s="25">
        <f>DPA_2201+DPA_2203</f>
        <v>0</v>
      </c>
      <c r="I106" s="7">
        <v>2210</v>
      </c>
      <c r="J106" s="25">
        <f>DPA_2206+DPA_2208</f>
        <v>0</v>
      </c>
      <c r="K106" s="7">
        <v>2215</v>
      </c>
      <c r="L106" s="25">
        <f>DPA_2211+DPA_2213</f>
        <v>0</v>
      </c>
      <c r="M106" s="7">
        <v>2220</v>
      </c>
      <c r="N106" s="25">
        <f>DPA_2216+DPA_2218</f>
        <v>0</v>
      </c>
    </row>
    <row r="107" spans="2:14" x14ac:dyDescent="0.2">
      <c r="B107" s="41"/>
      <c r="C107" s="38" t="s">
        <v>133</v>
      </c>
      <c r="D107" s="36"/>
      <c r="E107" s="36"/>
      <c r="F107" s="18"/>
      <c r="G107" s="35"/>
      <c r="H107" s="36"/>
      <c r="I107" s="36"/>
      <c r="J107" s="36"/>
      <c r="K107" s="36"/>
      <c r="L107" s="36"/>
      <c r="M107" s="36"/>
      <c r="N107" s="39"/>
    </row>
    <row r="108" spans="2:14" x14ac:dyDescent="0.2">
      <c r="B108" s="41"/>
      <c r="C108" s="41"/>
      <c r="D108" s="38" t="s">
        <v>134</v>
      </c>
      <c r="E108" s="36"/>
      <c r="F108" s="18"/>
      <c r="G108" s="36"/>
      <c r="H108" s="36"/>
      <c r="I108" s="36"/>
      <c r="J108" s="36"/>
      <c r="K108" s="36"/>
      <c r="L108" s="39"/>
      <c r="M108" s="56">
        <v>2221</v>
      </c>
      <c r="N108" s="41"/>
    </row>
    <row r="109" spans="2:14" x14ac:dyDescent="0.2">
      <c r="B109" s="41"/>
      <c r="C109" s="41"/>
      <c r="D109" s="52" t="s">
        <v>135</v>
      </c>
      <c r="E109" s="43"/>
      <c r="G109" s="43"/>
      <c r="H109" s="43"/>
      <c r="I109" s="43"/>
      <c r="J109" s="43"/>
      <c r="K109" s="43"/>
      <c r="L109" s="43"/>
      <c r="M109" s="11"/>
      <c r="N109" s="39"/>
    </row>
    <row r="110" spans="2:14" x14ac:dyDescent="0.2">
      <c r="B110" s="41"/>
      <c r="C110" s="41"/>
      <c r="D110" s="49"/>
      <c r="E110" s="38" t="s">
        <v>136</v>
      </c>
      <c r="F110" s="18"/>
      <c r="G110" s="36"/>
      <c r="H110" s="36"/>
      <c r="I110" s="36"/>
      <c r="J110" s="36"/>
      <c r="K110" s="36"/>
      <c r="L110" s="39"/>
      <c r="M110" s="7">
        <v>2222</v>
      </c>
      <c r="N110" s="41"/>
    </row>
    <row r="111" spans="2:14" x14ac:dyDescent="0.2">
      <c r="B111" s="41"/>
      <c r="C111" s="41"/>
      <c r="D111" s="49"/>
      <c r="E111" s="38" t="s">
        <v>137</v>
      </c>
      <c r="F111" s="18"/>
      <c r="G111" s="36"/>
      <c r="H111" s="36"/>
      <c r="I111" s="36"/>
      <c r="J111" s="36"/>
      <c r="K111" s="36"/>
      <c r="L111" s="39"/>
      <c r="M111" s="1">
        <v>2223</v>
      </c>
      <c r="N111" s="54"/>
    </row>
    <row r="112" spans="2:14" x14ac:dyDescent="0.2">
      <c r="B112" s="42"/>
      <c r="C112" s="42"/>
      <c r="D112" s="38" t="s">
        <v>138</v>
      </c>
      <c r="E112" s="36"/>
      <c r="F112" s="18"/>
      <c r="G112" s="36"/>
      <c r="H112" s="36"/>
      <c r="I112" s="36"/>
      <c r="J112" s="36"/>
      <c r="K112" s="36"/>
      <c r="L112" s="50" t="s">
        <v>139</v>
      </c>
      <c r="M112" s="1">
        <v>2224</v>
      </c>
      <c r="N112" s="25">
        <f>DPA_2221-DPA_2222-DPA_2223</f>
        <v>0</v>
      </c>
    </row>
  </sheetData>
  <mergeCells count="34">
    <mergeCell ref="G102:J102"/>
    <mergeCell ref="K102:N102"/>
    <mergeCell ref="G103:H103"/>
    <mergeCell ref="I103:J103"/>
    <mergeCell ref="K103:L103"/>
    <mergeCell ref="M103:N103"/>
    <mergeCell ref="G88:H88"/>
    <mergeCell ref="I88:J88"/>
    <mergeCell ref="K88:L88"/>
    <mergeCell ref="I55:J55"/>
    <mergeCell ref="I49:J49"/>
    <mergeCell ref="I50:J50"/>
    <mergeCell ref="I51:J51"/>
    <mergeCell ref="I52:J52"/>
    <mergeCell ref="I53:J53"/>
    <mergeCell ref="I54:J54"/>
    <mergeCell ref="M31:N31"/>
    <mergeCell ref="O31:P31"/>
    <mergeCell ref="G39:H39"/>
    <mergeCell ref="I39:J39"/>
    <mergeCell ref="K39:L39"/>
    <mergeCell ref="K31:L31"/>
    <mergeCell ref="G8:H8"/>
    <mergeCell ref="I8:J8"/>
    <mergeCell ref="G31:H31"/>
    <mergeCell ref="I31:J31"/>
    <mergeCell ref="I48:J48"/>
    <mergeCell ref="I41:J41"/>
    <mergeCell ref="I42:J42"/>
    <mergeCell ref="I43:J43"/>
    <mergeCell ref="I44:J44"/>
    <mergeCell ref="I47:J47"/>
    <mergeCell ref="I45:J45"/>
    <mergeCell ref="I46:J46"/>
  </mergeCells>
  <pageMargins left="0.25" right="0.25" top="0.75" bottom="0.75" header="0.3" footer="0.3"/>
  <pageSetup paperSize="5"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Unclassified</OsfiSensitivity>
    <OsfiSent xmlns="fecb3a15-ec4f-4650-8ab4-18722f579a21" xsi:nil="true"/>
    <TaxCatchAll xmlns="fecb3a15-ec4f-4650-8ab4-18722f579a21">
      <Value>764</Value>
      <Value>12</Value>
      <Value>139</Value>
      <Value>799</Value>
      <Value>765</Value>
      <Value>803</Value>
      <Value>818</Value>
      <Value>120</Value>
      <Value>16</Value>
    </TaxCatchAll>
    <OsfiAuthor xmlns="fecb3a15-ec4f-4650-8ab4-18722f579a21">
      <UserInfo>
        <DisplayName/>
        <AccountId xsi:nil="true"/>
        <AccountType/>
      </UserInfo>
    </OsfiAuthor>
    <OsfiLanguage xmlns="fecb3a15-ec4f-4650-8ab4-18722f579a21">English</OsfiLanguage>
    <OsfiLivelinkID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Leverage Requirements (LR)</TermName>
          <TermId xmlns="http://schemas.microsoft.com/office/infopath/2007/PartnerControls">21183f72-07da-49a7-be96-681536994812</TermId>
        </TermInfo>
      </Terms>
    </o57c2d1722274f07a03b231252c868e4>
    <OsfiCc xmlns="fecb3a15-ec4f-4650-8ab4-18722f579a21" xsi:nil="true"/>
    <OsfiEmailFrom xmlns="fecb3a15-ec4f-4650-8ab4-18722f579a21" xsi:nil="true"/>
    <OsfiEffectiveYear xmlns="10d8d364-9265-4608-b1fe-b0d4f3e4d437">2023</OsfiEffectiveYear>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MostCurrent xmlns="10d8d364-9265-4608-b1fe-b0d4f3e4d437">true</OsfiMostCurrent>
    <OsfiGuideSection xmlns="10d8d364-9265-4608-b1fe-b0d4f3e4d437" xsi:nil="true"/>
    <OsfiTo xmlns="fecb3a15-ec4f-4650-8ab4-18722f579a21" xsi:nil="true"/>
    <OsfiReceived xmlns="fecb3a15-ec4f-4650-8ab4-18722f579a21" xsi:nil="true"/>
    <OsfiGuidancePhase xmlns="10d8d364-9265-4608-b1fe-b0d4f3e4d437">External Consultation</OsfiGuidancePhas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Banking Risk and Capital (330200)</TermName>
          <TermId xmlns="http://schemas.microsoft.com/office/infopath/2007/PartnerControls">78bf67a6-4fea-41b5-bced-5c286e5a4521</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Guidelines</TermName>
          <TermId xmlns="http://schemas.microsoft.com/office/infopath/2007/PartnerControls">596ad060-e780-4e1d-97cf-696e73bd2136</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10d8d364-9265-4608-b1fe-b0d4f3e4d437" xsi:nil="true"/>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OsfiProvision xmlns="10d8d364-9265-4608-b1fe-b0d4f3e4d437" xsi:nil="true"/>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72f247c7-eb42-4521-b320-dfd959ca75b6</TermId>
        </TermInfo>
      </Terms>
    </ja696665130841b683d84761908559f5>
    <i4a82951b3ab490b851755ba3e25ca9e xmlns="10d8d364-9265-4608-b1fe-b0d4f3e4d437">
      <Terms xmlns="http://schemas.microsoft.com/office/infopath/2007/PartnerControls"/>
    </i4a82951b3ab490b851755ba3e25ca9e>
    <_dlc_DocId xmlns="fecb3a15-ec4f-4650-8ab4-18722f579a21">F2000-786772880-26027</_dlc_DocId>
    <_dlc_DocIdUrl xmlns="fecb3a15-ec4f-4650-8ab4-18722f579a21">
      <Url>https://011gc.sharepoint.com/sites/eSpace-FICore/_layouts/15/DocIdRedir.aspx?ID=F2000-786772880-26027</Url>
      <Description>F2000-786772880-26027</Description>
    </_dlc_DocIdUrl>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68256F-AFFC-4690-8C17-878DA615C258}">
  <ds:schemaRefs>
    <ds:schemaRef ds:uri="http://schemas.microsoft.com/sharepoint/events"/>
  </ds:schemaRefs>
</ds:datastoreItem>
</file>

<file path=customXml/itemProps2.xml><?xml version="1.0" encoding="utf-8"?>
<ds:datastoreItem xmlns:ds="http://schemas.openxmlformats.org/officeDocument/2006/customXml" ds:itemID="{028E2CB3-0AAF-4F83-A989-73E0F7D10C2D}">
  <ds:schemaRefs>
    <ds:schemaRef ds:uri="http://www.w3.org/XML/1998/namespace"/>
    <ds:schemaRef ds:uri="http://schemas.microsoft.com/office/2006/documentManagement/types"/>
    <ds:schemaRef ds:uri="http://purl.org/dc/terms/"/>
    <ds:schemaRef ds:uri="f5a7e35f-036f-43ba-9bd6-dfccb735f6f0"/>
    <ds:schemaRef ds:uri="http://schemas.microsoft.com/office/infopath/2007/PartnerControls"/>
    <ds:schemaRef ds:uri="http://schemas.microsoft.com/sharepoint/v3"/>
    <ds:schemaRef ds:uri="http://schemas.openxmlformats.org/package/2006/metadata/core-properties"/>
    <ds:schemaRef ds:uri="http://purl.org/dc/elements/1.1/"/>
    <ds:schemaRef ds:uri="http://schemas.microsoft.com/office/2006/metadata/properties"/>
    <ds:schemaRef ds:uri="10d8d364-9265-4608-b1fe-b0d4f3e4d437"/>
    <ds:schemaRef ds:uri="fecb3a15-ec4f-4650-8ab4-18722f579a21"/>
    <ds:schemaRef ds:uri="http://purl.org/dc/dcmitype/"/>
  </ds:schemaRefs>
</ds:datastoreItem>
</file>

<file path=customXml/itemProps3.xml><?xml version="1.0" encoding="utf-8"?>
<ds:datastoreItem xmlns:ds="http://schemas.openxmlformats.org/officeDocument/2006/customXml" ds:itemID="{12D63FB5-75AE-43D7-9FF8-9B4A625B7ADC}">
  <ds:schemaRefs>
    <ds:schemaRef ds:uri="http://schemas.microsoft.com/sharepoint/v3/contenttype/forms"/>
  </ds:schemaRefs>
</ds:datastoreItem>
</file>

<file path=customXml/itemProps4.xml><?xml version="1.0" encoding="utf-8"?>
<ds:datastoreItem xmlns:ds="http://schemas.openxmlformats.org/officeDocument/2006/customXml" ds:itemID="{4EFE3671-208D-46F0-BCCD-6B2D47CCC97F}">
  <ds:schemaRefs>
    <ds:schemaRef ds:uri="Microsoft.SharePoint.Taxonomy.ContentTypeSync"/>
  </ds:schemaRefs>
</ds:datastoreItem>
</file>

<file path=customXml/itemProps5.xml><?xml version="1.0" encoding="utf-8"?>
<ds:datastoreItem xmlns:ds="http://schemas.openxmlformats.org/officeDocument/2006/customXml" ds:itemID="{72A9FD1E-F7EE-40D8-9BD3-58C350441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cdca88-7cf3-4ff5-864c-b09160e6ff37}" enabled="1" method="Privileged" siteId="{43ee04cb-3f72-4918-b460-c51afaa294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112</vt:i4>
      </vt:variant>
    </vt:vector>
  </HeadingPairs>
  <TitlesOfParts>
    <vt:vector size="114" baseType="lpstr">
      <vt:lpstr>Attestation</vt:lpstr>
      <vt:lpstr>Leverage &amp; TLAC Leverage Ratios</vt:lpstr>
      <vt:lpstr>DPA_1101</vt:lpstr>
      <vt:lpstr>DPA_1102</vt:lpstr>
      <vt:lpstr>DPA_1103</vt:lpstr>
      <vt:lpstr>DPA_1104</vt:lpstr>
      <vt:lpstr>DPA_1106</vt:lpstr>
      <vt:lpstr>DPA_1107</vt:lpstr>
      <vt:lpstr>DPA_1108</vt:lpstr>
      <vt:lpstr>DPA_1109</vt:lpstr>
      <vt:lpstr>DPA_1110</vt:lpstr>
      <vt:lpstr>DPA_1112</vt:lpstr>
      <vt:lpstr>DPA_1113</vt:lpstr>
      <vt:lpstr>DPA_1114</vt:lpstr>
      <vt:lpstr>DPA_1115</vt:lpstr>
      <vt:lpstr>DPA_1117</vt:lpstr>
      <vt:lpstr>DPA_1118</vt:lpstr>
      <vt:lpstr>DPA_1119</vt:lpstr>
      <vt:lpstr>DPA_1201</vt:lpstr>
      <vt:lpstr>DPA_1202</vt:lpstr>
      <vt:lpstr>DPA_1203</vt:lpstr>
      <vt:lpstr>DPA_1204</vt:lpstr>
      <vt:lpstr>DPA_1205</vt:lpstr>
      <vt:lpstr>DPA_1206</vt:lpstr>
      <vt:lpstr>DPA_1207</vt:lpstr>
      <vt:lpstr>DPA_1301</vt:lpstr>
      <vt:lpstr>DPA_1302</vt:lpstr>
      <vt:lpstr>DPA_1303</vt:lpstr>
      <vt:lpstr>DPA_1304</vt:lpstr>
      <vt:lpstr>DPA_1305</vt:lpstr>
      <vt:lpstr>DPA_1306</vt:lpstr>
      <vt:lpstr>DPA_1307</vt:lpstr>
      <vt:lpstr>DPA_1308</vt:lpstr>
      <vt:lpstr>DPA_1309</vt:lpstr>
      <vt:lpstr>DPA_1310</vt:lpstr>
      <vt:lpstr>DPA_1311</vt:lpstr>
      <vt:lpstr>DPA_1312</vt:lpstr>
      <vt:lpstr>DPA_1313</vt:lpstr>
      <vt:lpstr>DPA_1314</vt:lpstr>
      <vt:lpstr>DPA_1315</vt:lpstr>
      <vt:lpstr>DPA_1401</vt:lpstr>
      <vt:lpstr>DPA_1402</vt:lpstr>
      <vt:lpstr>DPA_1404</vt:lpstr>
      <vt:lpstr>DPA_1405</vt:lpstr>
      <vt:lpstr>DPA_1406</vt:lpstr>
      <vt:lpstr>DPA_1407</vt:lpstr>
      <vt:lpstr>DPA_1408</vt:lpstr>
      <vt:lpstr>DPA_1409</vt:lpstr>
      <vt:lpstr>DPA_1410</vt:lpstr>
      <vt:lpstr>DPA_1411</vt:lpstr>
      <vt:lpstr>DPA_1412</vt:lpstr>
      <vt:lpstr>DPA_1413</vt:lpstr>
      <vt:lpstr>DPA_1414</vt:lpstr>
      <vt:lpstr>DPA_1415</vt:lpstr>
      <vt:lpstr>DPA_1416</vt:lpstr>
      <vt:lpstr>DPA_1417</vt:lpstr>
      <vt:lpstr>DPA_1419</vt:lpstr>
      <vt:lpstr>DPA_1420</vt:lpstr>
      <vt:lpstr>DPA_1421</vt:lpstr>
      <vt:lpstr>DPA_1422</vt:lpstr>
      <vt:lpstr>DPA_1423</vt:lpstr>
      <vt:lpstr>DPA_1424</vt:lpstr>
      <vt:lpstr>DPA_1425</vt:lpstr>
      <vt:lpstr>DPA_1426</vt:lpstr>
      <vt:lpstr>DPA_1427</vt:lpstr>
      <vt:lpstr>DPA_1428</vt:lpstr>
      <vt:lpstr>DPA_1429</vt:lpstr>
      <vt:lpstr>DPA_1431</vt:lpstr>
      <vt:lpstr>DPA_1501</vt:lpstr>
      <vt:lpstr>DPA_1502</vt:lpstr>
      <vt:lpstr>DPA_1503</vt:lpstr>
      <vt:lpstr>DPA_1504</vt:lpstr>
      <vt:lpstr>DPA_1601</vt:lpstr>
      <vt:lpstr>DPA_1602</vt:lpstr>
      <vt:lpstr>DPA_1603</vt:lpstr>
      <vt:lpstr>DPA_1604</vt:lpstr>
      <vt:lpstr>DPA_1605</vt:lpstr>
      <vt:lpstr>DPA_1606</vt:lpstr>
      <vt:lpstr>DPA_2101</vt:lpstr>
      <vt:lpstr>DPA_2102</vt:lpstr>
      <vt:lpstr>DPA_2103</vt:lpstr>
      <vt:lpstr>DPA_2104</vt:lpstr>
      <vt:lpstr>DPA_2105</vt:lpstr>
      <vt:lpstr>DPA_2106</vt:lpstr>
      <vt:lpstr>DPA_2107</vt:lpstr>
      <vt:lpstr>DPA_2108</vt:lpstr>
      <vt:lpstr>DPA_2109</vt:lpstr>
      <vt:lpstr>DPA_2110</vt:lpstr>
      <vt:lpstr>DPA_2114</vt:lpstr>
      <vt:lpstr>DPA_2115</vt:lpstr>
      <vt:lpstr>DPA_2119</vt:lpstr>
      <vt:lpstr>DPA_2120</vt:lpstr>
      <vt:lpstr>DPA_2125</vt:lpstr>
      <vt:lpstr>DPA_2126</vt:lpstr>
      <vt:lpstr>DPA_2127</vt:lpstr>
      <vt:lpstr>DPA_2129</vt:lpstr>
      <vt:lpstr>DPA_2130</vt:lpstr>
      <vt:lpstr>DPA_2131</vt:lpstr>
      <vt:lpstr>DPA_2201</vt:lpstr>
      <vt:lpstr>DPA_2203</vt:lpstr>
      <vt:lpstr>DPA_2205</vt:lpstr>
      <vt:lpstr>DPA_2206</vt:lpstr>
      <vt:lpstr>DPA_2208</vt:lpstr>
      <vt:lpstr>DPA_2210</vt:lpstr>
      <vt:lpstr>DPA_2211</vt:lpstr>
      <vt:lpstr>DPA_2213</vt:lpstr>
      <vt:lpstr>DPA_2215</vt:lpstr>
      <vt:lpstr>DPA_2216</vt:lpstr>
      <vt:lpstr>DPA_2218</vt:lpstr>
      <vt:lpstr>DPA_2220</vt:lpstr>
      <vt:lpstr>DPA_2221</vt:lpstr>
      <vt:lpstr>DPA_2222</vt:lpstr>
      <vt:lpstr>DPA_2223</vt:lpstr>
      <vt:lpstr>DPA_2224</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Leverage Requirements Return (LRR) Quarterly Return (Assurance Attestation)</dc:title>
  <dc:subject/>
  <dc:creator>re-webmaster@osfi-bsif.gc.ca</dc:creator>
  <cp:keywords/>
  <dc:description/>
  <cp:lastModifiedBy>Szeto, Lily</cp:lastModifiedBy>
  <cp:revision/>
  <dcterms:created xsi:type="dcterms:W3CDTF">2014-04-02T18:19:15Z</dcterms:created>
  <dcterms:modified xsi:type="dcterms:W3CDTF">2025-09-10T17:50:53Z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_dlc_DocIdItemGuid">
    <vt:lpwstr>37c15a68-a80e-4ebb-9eef-a24624531bd8</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765</vt:lpwstr>
  </property>
  <property fmtid="{D5CDD505-2E9C-101B-9397-08002B2CF9AE}" pid="10" name="OsfiFIInformationSystem">
    <vt:lpwstr>1028;#Regulatory Returns System (RRS)|6aa423d8-75f5-4e3d-9be9-a0233e2ca8da</vt:lpwstr>
  </property>
  <property fmtid="{D5CDD505-2E9C-101B-9397-08002B2CF9AE}" pid="11" name="OsfiPAA">
    <vt:lpwstr>16</vt:lpwstr>
  </property>
  <property fmtid="{D5CDD505-2E9C-101B-9397-08002B2CF9AE}" pid="12" name="OsfiFunction">
    <vt:lpwstr>12</vt:lpwstr>
  </property>
  <property fmtid="{D5CDD505-2E9C-101B-9397-08002B2CF9AE}" pid="13" name="OsfiSubFunction">
    <vt:lpwstr>764</vt:lpwstr>
  </property>
  <property fmtid="{D5CDD505-2E9C-101B-9397-08002B2CF9AE}" pid="14" name="OsfiFiscalPeriod">
    <vt:lpwstr/>
  </property>
  <property fmtid="{D5CDD505-2E9C-101B-9397-08002B2CF9AE}" pid="15" name="OsfiMeetingDate">
    <vt:filetime>2017-04-13T13:23:53Z</vt:filetime>
  </property>
  <property fmtid="{D5CDD505-2E9C-101B-9397-08002B2CF9AE}" pid="16" name="OsfiCostCentre">
    <vt:lpwstr>139;#Banking Risk and Capital (330200)|78bf67a6-4fea-41b5-bced-5c286e5a4521</vt:lpwstr>
  </property>
  <property fmtid="{D5CDD505-2E9C-101B-9397-08002B2CF9AE}" pid="17" name="b68f0f40a9244f46b7ca0f5019c2a784">
    <vt:lpwstr>1.1.2 Regulation and Guidance|8aba70de-c32e-44b3-b2d7-271b49c214a9</vt:lpwstr>
  </property>
  <property fmtid="{D5CDD505-2E9C-101B-9397-08002B2CF9AE}" pid="18" name="OsfiCheckedOutDate">
    <vt:filetime>2017-06-07T17:35:44Z</vt:filetime>
  </property>
  <property fmtid="{D5CDD505-2E9C-101B-9397-08002B2CF9AE}" pid="19" name="OsfiIndustryType">
    <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818</vt:lpwstr>
  </property>
  <property fmtid="{D5CDD505-2E9C-101B-9397-08002B2CF9AE}" pid="23" name="OsfiInstrumentType">
    <vt:lpwstr>803</vt:lpwstr>
  </property>
  <property fmtid="{D5CDD505-2E9C-101B-9397-08002B2CF9AE}" pid="24" name="OsfiOSFIGuidance">
    <vt:lpwstr>799</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120;#1.1.2 Regulation and Guidance|8aba70de-c32e-44b3-b2d7-271b49c214a9</vt:lpwstr>
  </property>
  <property fmtid="{D5CDD505-2E9C-101B-9397-08002B2CF9AE}" pid="28" name="OsfiFITopics">
    <vt:lpwstr/>
  </property>
  <property fmtid="{D5CDD505-2E9C-101B-9397-08002B2CF9AE}" pid="29" name="Order">
    <vt:r8>654700</vt:r8>
  </property>
  <property fmtid="{D5CDD505-2E9C-101B-9397-08002B2CF9AE}" pid="30" name="VariationsItemGroupID">
    <vt:lpwstr>d09a9a3b-e166-4c75-b8de-3091aad40c1b</vt:lpwstr>
  </property>
  <property fmtid="{D5CDD505-2E9C-101B-9397-08002B2CF9AE}" pid="31" name="_docset_NoMedatataSyncRequired">
    <vt:lpwstr>False</vt:lpwstr>
  </property>
  <property fmtid="{D5CDD505-2E9C-101B-9397-08002B2CF9AE}" pid="32" name="p213ed7f1c384e76b1e6db419627f072">
    <vt:lpwstr/>
  </property>
  <property fmtid="{D5CDD505-2E9C-101B-9397-08002B2CF9AE}" pid="33" name="MediaServiceImageTags">
    <vt:lpwstr/>
  </property>
  <property fmtid="{D5CDD505-2E9C-101B-9397-08002B2CF9AE}" pid="34" name="jb5a842e1dfd44529b364c4fbcf68b48">
    <vt:lpwstr/>
  </property>
  <property fmtid="{D5CDD505-2E9C-101B-9397-08002B2CF9AE}" pid="35" name="OsfiSupervisoryAreaMM">
    <vt:lpwstr/>
  </property>
  <property fmtid="{D5CDD505-2E9C-101B-9397-08002B2CF9AE}" pid="36" name="lcf76f155ced4ddcb4097134ff3c332f">
    <vt:lpwstr/>
  </property>
</Properties>
</file>