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psemaan\Documents\projects\Attestation\LRR\"/>
    </mc:Choice>
  </mc:AlternateContent>
  <xr:revisionPtr revIDLastSave="0" documentId="13_ncr:1_{E37832D2-FA41-48BF-9D4D-D311E025F376}" xr6:coauthVersionLast="47" xr6:coauthVersionMax="47" xr10:uidLastSave="{00000000-0000-0000-0000-000000000000}"/>
  <bookViews>
    <workbookView xWindow="11040" yWindow="-14952" windowWidth="30960" windowHeight="11868" xr2:uid="{00000000-000D-0000-FFFF-FFFF00000000}"/>
  </bookViews>
  <sheets>
    <sheet name="Attestation" sheetId="5" r:id="rId1"/>
    <sheet name="Leverage &amp; TLAC Leverage Ratios" sheetId="3" r:id="rId2"/>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#REF!</definedName>
    <definedName name="ads">#REF!</definedName>
    <definedName name="ALL_PAGES">#REF!</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#REF!</definedName>
    <definedName name="Derivatives">#REF!</definedName>
    <definedName name="DPA_1101">'Leverage &amp; TLAC Leverage Ratios'!$H$10</definedName>
    <definedName name="DPA_1102">'Leverage &amp; TLAC Leverage Ratios'!$H$11</definedName>
    <definedName name="DPA_1103">'Leverage &amp; TLAC Leverage Ratios'!$H$12</definedName>
    <definedName name="DPA_1104">'Leverage &amp; TLAC Leverage Ratios'!$H$16</definedName>
    <definedName name="DPA_1105">'Leverage &amp; TLAC Leverage Ratios'!#REF!</definedName>
    <definedName name="DPA_1106">'Leverage &amp; TLAC Leverage Ratios'!$H$17</definedName>
    <definedName name="DPA_1107">'Leverage &amp; TLAC Leverage Ratios'!$H$18</definedName>
    <definedName name="DPA_1108">'Leverage &amp; TLAC Leverage Ratios'!$J$10</definedName>
    <definedName name="DPA_1109">'Leverage &amp; TLAC Leverage Ratios'!$J$11</definedName>
    <definedName name="DPA_1110">'Leverage &amp; TLAC Leverage Ratios'!$J$12</definedName>
    <definedName name="DPA_1111">'Leverage &amp; TLAC Leverage Ratios'!#REF!</definedName>
    <definedName name="DPA_1112">'Leverage &amp; TLAC Leverage Ratios'!$J$13</definedName>
    <definedName name="DPA_1113">'Leverage &amp; TLAC Leverage Ratios'!$J$14</definedName>
    <definedName name="DPA_1114">'Leverage &amp; TLAC Leverage Ratios'!$J$15</definedName>
    <definedName name="DPA_1115">'Leverage &amp; TLAC Leverage Ratios'!$J$16</definedName>
    <definedName name="DPA_1116">'Leverage &amp; TLAC Leverage Ratios'!#REF!</definedName>
    <definedName name="DPA_1117">'Leverage &amp; TLAC Leverage Ratios'!$J$17</definedName>
    <definedName name="DPA_1118">'Leverage &amp; TLAC Leverage Ratios'!$J$18</definedName>
    <definedName name="DPA_1119">'Leverage &amp; TLAC Leverage Ratios'!$J$19</definedName>
    <definedName name="DPA_1201">'Leverage &amp; TLAC Leverage Ratios'!$H$23</definedName>
    <definedName name="DPA_1202">'Leverage &amp; TLAC Leverage Ratios'!$H$24</definedName>
    <definedName name="DPA_1203">'Leverage &amp; TLAC Leverage Ratios'!$H$25</definedName>
    <definedName name="DPA_1204">'Leverage &amp; TLAC Leverage Ratios'!$H$26</definedName>
    <definedName name="DPA_1205">'Leverage &amp; TLAC Leverage Ratios'!$H$27</definedName>
    <definedName name="DPA_1206">'Leverage &amp; TLAC Leverage Ratios'!$H$28</definedName>
    <definedName name="DPA_1207">'Leverage &amp; TLAC Leverage Ratios'!$H$29</definedName>
    <definedName name="DPA_1301">'Leverage &amp; TLAC Leverage Ratios'!$H$33</definedName>
    <definedName name="DPA_1302">'Leverage &amp; TLAC Leverage Ratios'!$H$35</definedName>
    <definedName name="DPA_1303">'Leverage &amp; TLAC Leverage Ratios'!$J$34</definedName>
    <definedName name="DPA_1304">'Leverage &amp; TLAC Leverage Ratios'!$J$35</definedName>
    <definedName name="DPA_1305">'Leverage &amp; TLAC Leverage Ratios'!$L$34</definedName>
    <definedName name="DPA_1306">'Leverage &amp; TLAC Leverage Ratios'!$L$35</definedName>
    <definedName name="DPA_1307">'Leverage &amp; TLAC Leverage Ratios'!$N$34</definedName>
    <definedName name="DPA_1308">'Leverage &amp; TLAC Leverage Ratios'!$N$35</definedName>
    <definedName name="DPA_1309">'Leverage &amp; TLAC Leverage Ratios'!$N$36</definedName>
    <definedName name="DPA_1310">'Leverage &amp; TLAC Leverage Ratios'!$N$37</definedName>
    <definedName name="DPA_1311">'Leverage &amp; TLAC Leverage Ratios'!$P$33</definedName>
    <definedName name="DPA_1312">'Leverage &amp; TLAC Leverage Ratios'!$P$34</definedName>
    <definedName name="DPA_1313">'Leverage &amp; TLAC Leverage Ratios'!$P$35</definedName>
    <definedName name="DPA_1314">'Leverage &amp; TLAC Leverage Ratios'!$P$36</definedName>
    <definedName name="DPA_1315">'Leverage &amp; TLAC Leverage Ratios'!$P$37</definedName>
    <definedName name="DPA_1401">'Leverage &amp; TLAC Leverage Ratios'!$H$41</definedName>
    <definedName name="DPA_1402">'Leverage &amp; TLAC Leverage Ratios'!$H$42</definedName>
    <definedName name="DPA_1403">'Leverage &amp; TLAC Leverage Ratios'!#REF!</definedName>
    <definedName name="DPA_1404">'Leverage &amp; TLAC Leverage Ratios'!$H$43</definedName>
    <definedName name="DPA_1405">'Leverage &amp; TLAC Leverage Ratios'!$H$44</definedName>
    <definedName name="DPA_1406">'Leverage &amp; TLAC Leverage Ratios'!$H$47</definedName>
    <definedName name="DPA_1407">'Leverage &amp; TLAC Leverage Ratios'!$H$48</definedName>
    <definedName name="DPA_1408">'Leverage &amp; TLAC Leverage Ratios'!$H$49</definedName>
    <definedName name="DPA_1409">'Leverage &amp; TLAC Leverage Ratios'!$H$50</definedName>
    <definedName name="DPA_1410">'Leverage &amp; TLAC Leverage Ratios'!$H$51</definedName>
    <definedName name="DPA_1411">'Leverage &amp; TLAC Leverage Ratios'!$H$52</definedName>
    <definedName name="DPA_1412">'Leverage &amp; TLAC Leverage Ratios'!$H$53</definedName>
    <definedName name="DPA_1413">'Leverage &amp; TLAC Leverage Ratios'!$H$54</definedName>
    <definedName name="DPA_1414">'Leverage &amp; TLAC Leverage Ratios'!$H$55</definedName>
    <definedName name="DPA_1415">'Leverage &amp; TLAC Leverage Ratios'!$H$56</definedName>
    <definedName name="DPA_1416">'Leverage &amp; TLAC Leverage Ratios'!$L$41</definedName>
    <definedName name="DPA_1417">'Leverage &amp; TLAC Leverage Ratios'!$L$42</definedName>
    <definedName name="DPA_1418">'Leverage &amp; TLAC Leverage Ratios'!#REF!</definedName>
    <definedName name="DPA_1419">'Leverage &amp; TLAC Leverage Ratios'!$L$43</definedName>
    <definedName name="DPA_1420">'Leverage &amp; TLAC Leverage Ratios'!$L$44</definedName>
    <definedName name="DPA_1421">'Leverage &amp; TLAC Leverage Ratios'!$L$47</definedName>
    <definedName name="DPA_1422">'Leverage &amp; TLAC Leverage Ratios'!$L$48</definedName>
    <definedName name="DPA_1423">'Leverage &amp; TLAC Leverage Ratios'!$L$49</definedName>
    <definedName name="DPA_1424">'Leverage &amp; TLAC Leverage Ratios'!$L$50</definedName>
    <definedName name="DPA_1425">'Leverage &amp; TLAC Leverage Ratios'!$L$51</definedName>
    <definedName name="DPA_1426">'Leverage &amp; TLAC Leverage Ratios'!$L$52</definedName>
    <definedName name="DPA_1427">'Leverage &amp; TLAC Leverage Ratios'!$L$53</definedName>
    <definedName name="DPA_1428">'Leverage &amp; TLAC Leverage Ratios'!$L$54</definedName>
    <definedName name="DPA_1429">'Leverage &amp; TLAC Leverage Ratios'!$L$55</definedName>
    <definedName name="DPA_1430">'Leverage &amp; TLAC Leverage Ratios'!#REF!</definedName>
    <definedName name="DPA_1431">'Leverage &amp; TLAC Leverage Ratios'!$L$56</definedName>
    <definedName name="DPA_1501">'Leverage &amp; TLAC Leverage Ratios'!$H$59</definedName>
    <definedName name="DPA_1502">'Leverage &amp; TLAC Leverage Ratios'!$H$60</definedName>
    <definedName name="DPA_1503">'Leverage &amp; TLAC Leverage Ratios'!$H$61</definedName>
    <definedName name="DPA_1504">'Leverage &amp; TLAC Leverage Ratios'!$H$63</definedName>
    <definedName name="DPA_1601">'Leverage &amp; TLAC Leverage Ratios'!$H$72</definedName>
    <definedName name="DPA_1602">'Leverage &amp; TLAC Leverage Ratios'!$H$73</definedName>
    <definedName name="DPA_1603">'Leverage &amp; TLAC Leverage Ratios'!$H$74</definedName>
    <definedName name="DPA_1604">'Leverage &amp; TLAC Leverage Ratios'!$H$75</definedName>
    <definedName name="DPA_1605">'Leverage &amp; TLAC Leverage Ratios'!$H$77</definedName>
    <definedName name="DPA_1606">'Leverage &amp; TLAC Leverage Ratios'!$H$78</definedName>
    <definedName name="DPA_2101">'Leverage &amp; TLAC Leverage Ratios'!$H$87</definedName>
    <definedName name="DPA_2102">'Leverage &amp; TLAC Leverage Ratios'!$H$88</definedName>
    <definedName name="DPA_2103">'Leverage &amp; TLAC Leverage Ratios'!$H$89</definedName>
    <definedName name="DPA_2104">'Leverage &amp; TLAC Leverage Ratios'!$J$87</definedName>
    <definedName name="DPA_2105">'Leverage &amp; TLAC Leverage Ratios'!$J$88</definedName>
    <definedName name="DPA_2106">'Leverage &amp; TLAC Leverage Ratios'!$J$89</definedName>
    <definedName name="DPA_2107">'Leverage &amp; TLAC Leverage Ratios'!$L$87</definedName>
    <definedName name="DPA_2108">'Leverage &amp; TLAC Leverage Ratios'!$L$88</definedName>
    <definedName name="DPA_2109">'Leverage &amp; TLAC Leverage Ratios'!$L$89</definedName>
    <definedName name="DPA_2110">'Leverage &amp; TLAC Leverage Ratios'!$L$90</definedName>
    <definedName name="DPA_2111">'Leverage &amp; TLAC Leverage Ratios'!#REF!</definedName>
    <definedName name="DPA_2112">'Leverage &amp; TLAC Leverage Ratios'!#REF!</definedName>
    <definedName name="DPA_2113">'Leverage &amp; TLAC Leverage Ratios'!#REF!</definedName>
    <definedName name="DPA_2114">'Leverage &amp; TLAC Leverage Ratios'!$H$93</definedName>
    <definedName name="DPA_2115">'Leverage &amp; TLAC Leverage Ratios'!$H$94</definedName>
    <definedName name="DPA_2116">'Leverage &amp; TLAC Leverage Ratios'!#REF!</definedName>
    <definedName name="DPA_2117">'Leverage &amp; TLAC Leverage Ratios'!#REF!</definedName>
    <definedName name="DPA_2118">'Leverage &amp; TLAC Leverage Ratios'!#REF!</definedName>
    <definedName name="DPA_2119">'Leverage &amp; TLAC Leverage Ratios'!$J$93</definedName>
    <definedName name="DPA_2120">'Leverage &amp; TLAC Leverage Ratios'!$J$94</definedName>
    <definedName name="DPA_2121">'Leverage &amp; TLAC Leverage Ratios'!#REF!</definedName>
    <definedName name="DPA_2122">'Leverage &amp; TLAC Leverage Ratios'!#REF!</definedName>
    <definedName name="DPA_2123">'Leverage &amp; TLAC Leverage Ratios'!#REF!</definedName>
    <definedName name="DPA_2124">'Leverage &amp; TLAC Leverage Ratios'!#REF!</definedName>
    <definedName name="DPA_2125">'Leverage &amp; TLAC Leverage Ratios'!$L$92</definedName>
    <definedName name="DPA_2126">'Leverage &amp; TLAC Leverage Ratios'!$L$93</definedName>
    <definedName name="DPA_2127">'Leverage &amp; TLAC Leverage Ratios'!$L$94</definedName>
    <definedName name="DPA_2128">'Leverage &amp; TLAC Leverage Ratios'!#REF!</definedName>
    <definedName name="DPA_2129">'Leverage &amp; TLAC Leverage Ratios'!$L$95</definedName>
    <definedName name="DPA_2130">'Leverage &amp; TLAC Leverage Ratios'!$H$92</definedName>
    <definedName name="DPA_2131">'Leverage &amp; TLAC Leverage Ratios'!$J$92</definedName>
    <definedName name="DPA_2201">'Leverage &amp; TLAC Leverage Ratios'!$H$101</definedName>
    <definedName name="DPA_2202">'Leverage &amp; TLAC Leverage Ratios'!#REF!</definedName>
    <definedName name="DPA_2203">'Leverage &amp; TLAC Leverage Ratios'!$H$102</definedName>
    <definedName name="DPA_2204">'Leverage &amp; TLAC Leverage Ratios'!#REF!</definedName>
    <definedName name="DPA_2205">'Leverage &amp; TLAC Leverage Ratios'!$H$103</definedName>
    <definedName name="DPA_2206">'Leverage &amp; TLAC Leverage Ratios'!$J$101</definedName>
    <definedName name="DPA_2207">'Leverage &amp; TLAC Leverage Ratios'!#REF!</definedName>
    <definedName name="DPA_2208">'Leverage &amp; TLAC Leverage Ratios'!$J$102</definedName>
    <definedName name="DPA_2209">'Leverage &amp; TLAC Leverage Ratios'!#REF!</definedName>
    <definedName name="DPA_2210">'Leverage &amp; TLAC Leverage Ratios'!$J$103</definedName>
    <definedName name="DPA_2211">'Leverage &amp; TLAC Leverage Ratios'!$L$101</definedName>
    <definedName name="DPA_2212">'Leverage &amp; TLAC Leverage Ratios'!#REF!</definedName>
    <definedName name="DPA_2213">'Leverage &amp; TLAC Leverage Ratios'!$L$102</definedName>
    <definedName name="DPA_2214">'Leverage &amp; TLAC Leverage Ratios'!#REF!</definedName>
    <definedName name="DPA_2215">'Leverage &amp; TLAC Leverage Ratios'!$L$103</definedName>
    <definedName name="DPA_2216">'Leverage &amp; TLAC Leverage Ratios'!$N$101</definedName>
    <definedName name="DPA_2217">'Leverage &amp; TLAC Leverage Ratios'!#REF!</definedName>
    <definedName name="DPA_2218">'Leverage &amp; TLAC Leverage Ratios'!$N$102</definedName>
    <definedName name="DPA_2219">'Leverage &amp; TLAC Leverage Ratios'!#REF!</definedName>
    <definedName name="DPA_2220">'Leverage &amp; TLAC Leverage Ratios'!$N$103</definedName>
    <definedName name="DPA_2221">'Leverage &amp; TLAC Leverage Ratios'!$N$105</definedName>
    <definedName name="DPA_2222">'Leverage &amp; TLAC Leverage Ratios'!$N$107</definedName>
    <definedName name="DPA_22222222">#REF!</definedName>
    <definedName name="DPA_2223">'Leverage &amp; TLAC Leverage Ratios'!$N$108</definedName>
    <definedName name="DPA_2224">'Leverage &amp; TLAC Leverage Ratios'!$N$109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#N/A</definedName>
    <definedName name="hj">#REF!</definedName>
    <definedName name="ICS.Market.Corr">#REF!</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MATCH(#REF!,#REF!,1)</definedName>
    <definedName name="morb_req_comp">#REF!</definedName>
    <definedName name="mort_index">MATCH(#REF!,#REF!,1)</definedName>
    <definedName name="mort_req_comp">#REF!+#REF!</definedName>
    <definedName name="MortalityNP">#REF!</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PriorLinks">#REF!</definedName>
    <definedName name="Quarter">#REF!</definedName>
    <definedName name="Ratio_and_ACM_Calculation">#REF!</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#REF!</definedName>
    <definedName name="Version">#REF!</definedName>
    <definedName name="ww">#REF!</definedName>
    <definedName name="Year">#REF!</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8" i="3" l="1"/>
  <c r="H56" i="3"/>
  <c r="L45" i="3"/>
  <c r="L46" i="3"/>
  <c r="J18" i="3"/>
  <c r="H18" i="3"/>
  <c r="L87" i="3" l="1"/>
  <c r="L92" i="3" l="1"/>
  <c r="N103" i="3" l="1"/>
  <c r="L103" i="3"/>
  <c r="J103" i="3"/>
  <c r="H103" i="3"/>
  <c r="L93" i="3" l="1"/>
  <c r="L88" i="3"/>
  <c r="N109" i="3"/>
  <c r="H28" i="3" s="1"/>
  <c r="L55" i="3"/>
  <c r="L54" i="3"/>
  <c r="L53" i="3"/>
  <c r="L52" i="3"/>
  <c r="L51" i="3"/>
  <c r="L50" i="3"/>
  <c r="L49" i="3"/>
  <c r="L48" i="3"/>
  <c r="L47" i="3"/>
  <c r="L44" i="3"/>
  <c r="L43" i="3"/>
  <c r="L42" i="3"/>
  <c r="L41" i="3"/>
  <c r="P36" i="3"/>
  <c r="N36" i="3"/>
  <c r="L56" i="3" l="1"/>
  <c r="H94" i="3"/>
  <c r="L94" i="3" s="1"/>
  <c r="L95" i="3" s="1"/>
  <c r="H24" i="3" s="1"/>
  <c r="H89" i="3"/>
  <c r="L89" i="3" s="1"/>
  <c r="L90" i="3" s="1"/>
  <c r="H23" i="3" s="1"/>
  <c r="H29" i="3" l="1"/>
  <c r="H59" i="3" s="1"/>
  <c r="H66" i="3" l="1"/>
  <c r="H61" i="3"/>
</calcChain>
</file>

<file path=xl/sharedStrings.xml><?xml version="1.0" encoding="utf-8"?>
<sst xmlns="http://schemas.openxmlformats.org/spreadsheetml/2006/main" count="163" uniqueCount="145">
  <si>
    <t xml:space="preserve">Total Exposures </t>
  </si>
  <si>
    <t>Tier 1 Capital</t>
  </si>
  <si>
    <t>Leverage Ratio (%)</t>
  </si>
  <si>
    <t>Assets related to deconsolidated subsidiaries</t>
  </si>
  <si>
    <t>Investment in deconsolidated subsidiaries</t>
  </si>
  <si>
    <t>On-balance sheet assets - for purposes of the Leverage Ratio</t>
  </si>
  <si>
    <t>Receivables for cash variation margin provided in derivatives transactions</t>
  </si>
  <si>
    <t>Exempted CCP leg of client-cleared trade exposures (initial margin)</t>
  </si>
  <si>
    <t>Securities received in a SFT that are recognized as an asset</t>
  </si>
  <si>
    <t>Derivatives not covered by an eligible bilateral netting contract</t>
  </si>
  <si>
    <t>RC of exempted leg of client-cleared trade exposure</t>
  </si>
  <si>
    <t>PFE of exempted leg of client-cleared trade exposure</t>
  </si>
  <si>
    <t>Total Derivative Exposures</t>
  </si>
  <si>
    <t>Accounting balance sheet value</t>
  </si>
  <si>
    <t>Gross value (assuming no netting or CRM)</t>
  </si>
  <si>
    <t>Adjusted gross SFT assets (after permissible netting)</t>
  </si>
  <si>
    <t>Counterparty exposure</t>
  </si>
  <si>
    <t>SFT agent transactions</t>
  </si>
  <si>
    <t>Memo Item: SFT exposures to QCCPs from client-cleared transactions</t>
  </si>
  <si>
    <t>Total SFT Exposure</t>
  </si>
  <si>
    <t>Notional Amount</t>
  </si>
  <si>
    <t>Credit Conversion Factor (CCF)</t>
  </si>
  <si>
    <t>Exposure after CCF</t>
  </si>
  <si>
    <t>Other off balance sheet securitization exposures - 100% CCF</t>
  </si>
  <si>
    <t>Direct credit substitutes - 100% CCF</t>
  </si>
  <si>
    <t>Forward asset purchases - 100% CCF</t>
  </si>
  <si>
    <t>Forward forward deposits - 100% CCF</t>
  </si>
  <si>
    <t>Transaction-related contingent items - 50% CCF</t>
  </si>
  <si>
    <t>Short-term self-liquidating trade letters of credit - 20% CCF</t>
  </si>
  <si>
    <t>Total Off Balance Sheet exposures</t>
  </si>
  <si>
    <t>Office of the Superintendent of Financial Institutions Canada</t>
  </si>
  <si>
    <t>Replacement cost, notional amounts, and add-on for potential future exposure (PFE)</t>
  </si>
  <si>
    <t>Credit Derivative Contracts</t>
  </si>
  <si>
    <t>Total Contracts</t>
  </si>
  <si>
    <t>(A) Single derivative exposure not covered by an eligible netting contract</t>
  </si>
  <si>
    <t>(i) Replacement cost</t>
  </si>
  <si>
    <t xml:space="preserve">(ii) Notional amounts </t>
  </si>
  <si>
    <t>(iv) Single derivative exposure</t>
  </si>
  <si>
    <t>(ii) Notional amounts</t>
  </si>
  <si>
    <t>(v) Exposure for netted derivatives</t>
  </si>
  <si>
    <t>Fair value adjustment to Tier 1</t>
  </si>
  <si>
    <t>Eligible purchased credit derivatives</t>
  </si>
  <si>
    <t>Single Derivatives</t>
  </si>
  <si>
    <t>Derivatives Eligible for Netting</t>
  </si>
  <si>
    <t>Protection Buyer</t>
  </si>
  <si>
    <t>Protection Seller</t>
  </si>
  <si>
    <t>(i) Total return swaps</t>
  </si>
  <si>
    <t>(i) Total written credit derivatives - notional</t>
  </si>
  <si>
    <t>(ii) Eligible offsets:</t>
  </si>
  <si>
    <t>(iii) Net notional exposure for written credit derivative</t>
  </si>
  <si>
    <t>2. Additional information and treatment for credit derivatives</t>
  </si>
  <si>
    <t>1. Financial and credit derivatives</t>
  </si>
  <si>
    <t>Net notional exposure for written credit derivatives</t>
  </si>
  <si>
    <t>(Canadian Dollars in thousands)</t>
  </si>
  <si>
    <t>Placeholder</t>
  </si>
  <si>
    <t>Balances due from deconsolidated subsidiaries</t>
  </si>
  <si>
    <r>
      <t>Unconditionally cancellable commitments</t>
    </r>
    <r>
      <rPr>
        <sz val="8"/>
        <color rgb="FFFF0000"/>
        <rFont val="Arial"/>
        <family val="2"/>
      </rPr>
      <t xml:space="preserve"> </t>
    </r>
    <r>
      <rPr>
        <sz val="8"/>
        <color theme="1"/>
        <rFont val="Arial"/>
        <family val="2"/>
      </rPr>
      <t>- 10% CCF</t>
    </r>
  </si>
  <si>
    <t>Section 1 - Leverage Ratio calculation</t>
  </si>
  <si>
    <t>Section 2 - Derivative Exposure Calculation</t>
  </si>
  <si>
    <t>2. Derivatives Exposure</t>
  </si>
  <si>
    <t>3. Securities Financing Transactions</t>
  </si>
  <si>
    <t>4. Off Balance Sheet Items</t>
  </si>
  <si>
    <t>(B) Cash instrument equivalency</t>
  </si>
  <si>
    <t>On-balance sheet assets - excluding derivatives and SFTs</t>
  </si>
  <si>
    <t>On-balance sheet assets - for purposes of the Leverage Ratio - Accounting value</t>
  </si>
  <si>
    <t>AA - Report in Section 1</t>
  </si>
  <si>
    <t>BB - Report in Section 1</t>
  </si>
  <si>
    <t>CC - Report in Section 1</t>
  </si>
  <si>
    <t>On-balance sheet assets - as per consolidated balance sheet for accounting purposes</t>
  </si>
  <si>
    <t>All other SFTs  (after adjusting for sale accounting transactions)</t>
  </si>
  <si>
    <t xml:space="preserve">Derivatives </t>
  </si>
  <si>
    <t xml:space="preserve">Securities financing transactions </t>
  </si>
  <si>
    <t>Derivatives covered by an eligible bilateral netting contract</t>
  </si>
  <si>
    <t>Asset amounts deducted in determining Basel III “all-in” Tier 1 capital</t>
  </si>
  <si>
    <t>1. On-balance Sheet Assets</t>
  </si>
  <si>
    <t>Authorized Leverage Ratio (%)</t>
  </si>
  <si>
    <t>Financial Derivative Contracts</t>
  </si>
  <si>
    <t xml:space="preserve">(B) Derivative exposure covered by an eligible netting contract </t>
  </si>
  <si>
    <t>6. Reconcilation to the accounting balance sheet</t>
  </si>
  <si>
    <t>AA from Section 2</t>
  </si>
  <si>
    <t>BB from Section 2</t>
  </si>
  <si>
    <t>CC from Section 2</t>
  </si>
  <si>
    <t>Memo Items: Adjustment  for SFT sale accounting transactions</t>
  </si>
  <si>
    <t>5. Leverage Ratio and TLAC Leverage Ratio</t>
  </si>
  <si>
    <t>TLAC Available</t>
  </si>
  <si>
    <t>TLAC Leverage Ratio (%)</t>
  </si>
  <si>
    <t>Minimum TLAC Leverage Ratio  (%)</t>
  </si>
  <si>
    <t>PFE</t>
  </si>
  <si>
    <t>Target Leverage Ratio (%)</t>
  </si>
  <si>
    <t>Securitized assets meeting SRT criteria</t>
  </si>
  <si>
    <t>(A) PFE calculation for all credit derivatives</t>
  </si>
  <si>
    <t>(ii) Total Credit default swaps</t>
  </si>
  <si>
    <t>(iii) Total PFE</t>
  </si>
  <si>
    <t>LR DSIB Buffer (%)</t>
  </si>
  <si>
    <t>Partly paid shares and securities - 100% CCF</t>
  </si>
  <si>
    <t>Undrawn securitization commitments to fund acquisition of assets - 40% CCF</t>
  </si>
  <si>
    <t>LEVERAGE REQUIREMENTS RETURN</t>
  </si>
  <si>
    <t>Unsettled financial asset purchases</t>
  </si>
  <si>
    <t>Eligible servicer cash advances or facilities - 10% CCF</t>
  </si>
  <si>
    <t xml:space="preserve">Securitization liquidity facilities (externally rated) - 100% CCF </t>
  </si>
  <si>
    <t>Note issuance facilities and revolving underwriting facilities - 50% CCF</t>
  </si>
  <si>
    <t>Undrawn balances of credit card and charge card exposures - 25% CCF</t>
  </si>
  <si>
    <t xml:space="preserve">Commitments (regardless of the maturity of the underlying facility) - 40% CCF </t>
  </si>
  <si>
    <t>Cash payables/receivables not offset for trade date accounting</t>
  </si>
  <si>
    <r>
      <t xml:space="preserve">Protected B                                               </t>
    </r>
    <r>
      <rPr>
        <sz val="10"/>
        <rFont val="Arial"/>
        <family val="2"/>
      </rPr>
      <t>when completed</t>
    </r>
  </si>
  <si>
    <t>Leverage Requirements Return (LRR)</t>
  </si>
  <si>
    <t>Quarterly Return (Assurance Attestation)</t>
  </si>
  <si>
    <t>Identification</t>
  </si>
  <si>
    <t>Financial Institution Name:</t>
  </si>
  <si>
    <t>OSFI Identification Code:</t>
  </si>
  <si>
    <t>Period Ending Date:</t>
  </si>
  <si>
    <t>Contact person</t>
  </si>
  <si>
    <t xml:space="preserve">Name: </t>
  </si>
  <si>
    <t>Title:</t>
  </si>
  <si>
    <t xml:space="preserve">Telephone: </t>
  </si>
  <si>
    <t xml:space="preserve">Email: </t>
  </si>
  <si>
    <t>i) accurate and complete, and have been prepared in accordance with the LR and related instructions.</t>
  </si>
  <si>
    <t>Explanation if (ii) is selected:</t>
  </si>
  <si>
    <t>Name (Please Print)</t>
  </si>
  <si>
    <t>Signature</t>
  </si>
  <si>
    <t xml:space="preserve">Attestation for: </t>
  </si>
  <si>
    <t>Line</t>
  </si>
  <si>
    <t>Attestation Requirement</t>
  </si>
  <si>
    <t>Leverage Ratio</t>
  </si>
  <si>
    <t>All except CAT III</t>
  </si>
  <si>
    <t>TLAC Leverage Ratio</t>
  </si>
  <si>
    <t>D-SIBs</t>
  </si>
  <si>
    <t>i) operating as designed and are effective in ensuring the completeness and accuracy of the report.</t>
  </si>
  <si>
    <t>ii) not operating as designed and/or are not effective in ensuring the completeness and accuracy of the report.</t>
  </si>
  <si>
    <t xml:space="preserve">This form serves as a Leverage Requirement return for all federally regulated deposit-taking institutions except Category III institutions.  </t>
  </si>
  <si>
    <t>For more information see www.osfi-bsif.gc.ca or the Leverage Requirements Return guideline.</t>
  </si>
  <si>
    <t>Submit the completed return to OSFI via the Regulatory Reporting System Secure Site.</t>
  </si>
  <si>
    <t>I hereby confirm that I have read and understand the Leverage Requirements (LR) and related instructions issued by the Office of the Superintendent of Financial Institutions.  I confirm that this report together with the ratios checked in the table below are:</t>
  </si>
  <si>
    <t xml:space="preserve"> </t>
  </si>
  <si>
    <t>iii) as indicated above, and submitted to OSFI including an attachment (for example, signature, summary of unadjusted errors).</t>
  </si>
  <si>
    <t>iii) as indicated above, and submitted to OSFI including an attachment (for example, signature, auditor's report).</t>
  </si>
  <si>
    <t>Opinion of External Auditor (OSFI1024)</t>
  </si>
  <si>
    <t>i) prepared, in all material respects, in accordance with applicable criteria.</t>
  </si>
  <si>
    <t>ii) not prepared, in all material respects, in accordance with applicable criteria.</t>
  </si>
  <si>
    <t>(Please insert an 'X' in the cell to the left of the statement(s) you are attesting below. Select either (i) or (ii), and (iii).)</t>
  </si>
  <si>
    <t>Senior Management Attestation (OSFI996)</t>
  </si>
  <si>
    <r>
      <t>Opinion of Internal Auditor</t>
    </r>
    <r>
      <rPr>
        <sz val="8"/>
        <rFont val="Arial"/>
        <family val="2"/>
      </rPr>
      <t xml:space="preserve"> </t>
    </r>
    <r>
      <rPr>
        <b/>
        <sz val="7"/>
        <rFont val="Arial"/>
        <family val="2"/>
      </rPr>
      <t>(to be signed at a minimum once every three years)</t>
    </r>
    <r>
      <rPr>
        <b/>
        <sz val="12"/>
        <rFont val="Arial"/>
        <family val="2"/>
      </rPr>
      <t xml:space="preserve"> (OSFI976)</t>
    </r>
  </si>
  <si>
    <t>Internal Audit or their delegate have reviewed the effectiveness of the processes and internal controls in place for the Leverage Requirements Return including the related systems and models. Based on that review, the processes and internal controls as at ___________are:</t>
  </si>
  <si>
    <r>
      <t xml:space="preserve">Reasonable assurance was obtained as to whether the subject matter information is free from material misstatement. In the external auditor's opinion, the subject matter information as at _____ is:
</t>
    </r>
    <r>
      <rPr>
        <i/>
        <sz val="9"/>
        <rFont val="Arial"/>
        <family val="2"/>
      </rPr>
      <t xml:space="preserve">
</t>
    </r>
  </si>
  <si>
    <t xml:space="preserve">ii) submitted to OSFI but I am unable to attest that they are prepared in accordance with the LR and related 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</si>
</sst>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
    <numFmt numFmtId="166" formatCode="_-* #,##0_-;\-* #,##0_-;_-* &quot;-&quot;??_-;_-@_-"/>
  </numFmts>
  <fonts count="26" x14ac:knownFonts="1">
    <font>
      <sz val="8"/>
      <color theme="1"/>
      <name val="Arial"/>
      <family val="2"/>
    </font>
    <font>
      <sz val="11"/>
      <color theme="1"/>
      <name val="Calibri"/>
      <family val="2"/>
      <scheme val="minor"/>
    </font>
    <font>
      <sz val="10"/>
      <name val="Arial"/>
      <family val="2"/>
    </font>
    <font>
      <sz val="8"/>
      <color theme="1"/>
      <name val="Arial"/>
      <family val="2"/>
    </font>
    <font>
      <sz val="7"/>
      <color theme="1"/>
      <name val="Arial"/>
      <family val="2"/>
    </font>
    <font>
      <sz val="8"/>
      <name val="Arial"/>
      <family val="2"/>
    </font>
    <font>
      <b/>
      <sz val="10"/>
      <color theme="1"/>
      <name val="Arial"/>
      <family val="2"/>
    </font>
    <font>
      <b/>
      <sz val="8"/>
      <color theme="1"/>
      <name val="Arial"/>
      <family val="2"/>
    </font>
    <font>
      <b/>
      <sz val="7"/>
      <color theme="1"/>
      <name val="Arial"/>
      <family val="2"/>
    </font>
    <font>
      <sz val="6"/>
      <color theme="1"/>
      <name val="Arial"/>
      <family val="2"/>
    </font>
    <font>
      <sz val="8"/>
      <color rgb="FFFF0000"/>
      <name val="Arial"/>
      <family val="2"/>
    </font>
    <font>
      <b/>
      <sz val="10"/>
      <name val="Arial"/>
      <family val="2"/>
    </font>
    <font>
      <strike/>
      <sz val="8"/>
      <color theme="1"/>
      <name val="Arial"/>
      <family val="2"/>
    </font>
    <font>
      <sz val="8"/>
      <color rgb="FF000000"/>
      <name val="Arial"/>
      <family val="2"/>
    </font>
    <font>
      <b/>
      <sz val="7"/>
      <name val="Arial"/>
      <family val="2"/>
    </font>
    <font>
      <sz val="7"/>
      <name val="Arial"/>
      <family val="2"/>
    </font>
    <font>
      <b/>
      <sz val="8"/>
      <name val="Arial"/>
      <family val="2"/>
    </font>
    <font>
      <sz val="10"/>
      <name val="Helv"/>
    </font>
    <font>
      <b/>
      <sz val="12"/>
      <name val="Arial"/>
      <family val="2"/>
    </font>
    <font>
      <b/>
      <sz val="18"/>
      <name val="Arial"/>
      <family val="2"/>
    </font>
    <font>
      <sz val="12"/>
      <name val="Arial"/>
      <family val="2"/>
    </font>
    <font>
      <sz val="11"/>
      <name val="Calibri"/>
      <family val="2"/>
      <scheme val="minor"/>
    </font>
    <font>
      <i/>
      <sz val="9"/>
      <name val="Arial"/>
      <family val="2"/>
    </font>
    <font>
      <i/>
      <sz val="10"/>
      <name val="Arial"/>
      <family val="2"/>
    </font>
    <font>
      <b/>
      <sz val="11"/>
      <name val="Calibri"/>
      <family val="2"/>
      <scheme val="minor"/>
    </font>
    <font>
      <b/>
      <i/>
      <sz val="10"/>
      <name val="Calibri"/>
      <family val="2"/>
      <scheme val="minor"/>
    </font>
  </fonts>
  <fills count="6">
    <fill>
      <patternFill patternType="none"/>
    </fill>
    <fill>
      <patternFill patternType="gray125"/>
    </fill>
    <fill>
      <patternFill patternType="solid">
        <fgColor theme="6" tint="0.59996337778862885"/>
        <bgColor indexed="64"/>
      </patternFill>
    </fill>
    <fill>
      <patternFill patternType="solid">
        <fgColor theme="0"/>
        <bgColor indexed="64"/>
      </patternFill>
    </fill>
    <fill>
      <patternFill patternType="solid">
        <fgColor theme="6" tint="0.59999389629810485"/>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8"/>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rgb="FF000000"/>
      </bottom>
      <diagonal/>
    </border>
    <border>
      <left/>
      <right/>
      <top style="thin">
        <color rgb="FF000000"/>
      </top>
      <bottom/>
      <diagonal/>
    </border>
  </borders>
  <cellStyleXfs count="12">
    <xf numFmtId="0" fontId="0" fillId="0" borderId="0">
      <alignment vertical="center"/>
    </xf>
    <xf numFmtId="165" fontId="2" fillId="0" borderId="0">
      <alignment vertical="center"/>
    </xf>
    <xf numFmtId="0" fontId="4" fillId="0" borderId="0">
      <alignment horizontal="center" vertical="center"/>
    </xf>
    <xf numFmtId="165" fontId="5" fillId="2" borderId="0">
      <alignment vertical="center"/>
    </xf>
    <xf numFmtId="0" fontId="3" fillId="1" borderId="0">
      <alignment vertical="center"/>
    </xf>
    <xf numFmtId="49" fontId="6" fillId="0" borderId="0">
      <alignment vertical="center"/>
    </xf>
    <xf numFmtId="0" fontId="8" fillId="0" borderId="0">
      <alignment horizontal="right" vertical="center"/>
    </xf>
    <xf numFmtId="0" fontId="7" fillId="0" borderId="0">
      <alignment vertical="center"/>
    </xf>
    <xf numFmtId="0" fontId="9" fillId="0" borderId="0">
      <alignment vertical="center"/>
    </xf>
    <xf numFmtId="164" fontId="3" fillId="0" borderId="0" applyFont="0" applyFill="0" applyBorder="0" applyAlignment="0" applyProtection="0"/>
    <xf numFmtId="0" fontId="17" fillId="0" borderId="0"/>
    <xf numFmtId="0" fontId="1" fillId="0" borderId="0"/>
  </cellStyleXfs>
  <cellXfs count="224">
    <xf numFmtId="0" fontId="0" fillId="0" borderId="0" xfId="0">
      <alignment vertical="center"/>
    </xf>
    <xf numFmtId="0" fontId="4" fillId="0" borderId="1" xfId="2" applyBorder="1">
      <alignment horizontal="center" vertical="center"/>
    </xf>
    <xf numFmtId="49" fontId="6" fillId="0" borderId="0" xfId="5">
      <alignment vertical="center"/>
    </xf>
    <xf numFmtId="49" fontId="6" fillId="0" borderId="3" xfId="5" applyBorder="1" applyAlignment="1">
      <alignment vertical="top"/>
    </xf>
    <xf numFmtId="0" fontId="0" fillId="0" borderId="3" xfId="0" applyBorder="1">
      <alignment vertical="center"/>
    </xf>
    <xf numFmtId="0" fontId="0" fillId="0" borderId="4" xfId="0" applyBorder="1">
      <alignment vertical="center"/>
    </xf>
    <xf numFmtId="0" fontId="0" fillId="0" borderId="13" xfId="0" applyBorder="1">
      <alignment vertical="center"/>
    </xf>
    <xf numFmtId="0" fontId="4" fillId="0" borderId="4" xfId="2" applyBorder="1">
      <alignment horizontal="center" vertical="center"/>
    </xf>
    <xf numFmtId="0" fontId="0" fillId="0" borderId="12" xfId="0" applyBorder="1">
      <alignment vertical="center"/>
    </xf>
    <xf numFmtId="0" fontId="0" fillId="0" borderId="14" xfId="0" applyBorder="1">
      <alignment vertical="center"/>
    </xf>
    <xf numFmtId="0" fontId="4" fillId="0" borderId="11" xfId="2" applyBorder="1">
      <alignment horizontal="center" vertical="center"/>
    </xf>
    <xf numFmtId="0" fontId="4" fillId="0" borderId="10" xfId="2" applyBorder="1">
      <alignment horizontal="center" vertical="center"/>
    </xf>
    <xf numFmtId="0" fontId="3" fillId="1" borderId="9" xfId="4" applyBorder="1">
      <alignment vertical="center"/>
    </xf>
    <xf numFmtId="0" fontId="3" fillId="1" borderId="11" xfId="4" applyBorder="1">
      <alignment vertical="center"/>
    </xf>
    <xf numFmtId="0" fontId="3" fillId="1" borderId="6" xfId="4" applyBorder="1">
      <alignment vertical="center"/>
    </xf>
    <xf numFmtId="0" fontId="7" fillId="0" borderId="0" xfId="7">
      <alignment vertical="center"/>
    </xf>
    <xf numFmtId="0" fontId="7" fillId="0" borderId="9" xfId="7" applyBorder="1">
      <alignment vertical="center"/>
    </xf>
    <xf numFmtId="0" fontId="9" fillId="0" borderId="0" xfId="8">
      <alignment vertical="center"/>
    </xf>
    <xf numFmtId="0" fontId="0" fillId="0" borderId="10" xfId="0" applyBorder="1" applyAlignment="1">
      <alignment vertical="center"/>
    </xf>
    <xf numFmtId="0" fontId="0" fillId="0" borderId="13" xfId="0" applyBorder="1" applyAlignment="1">
      <alignment vertical="center"/>
    </xf>
    <xf numFmtId="0" fontId="7" fillId="0" borderId="0" xfId="7" applyBorder="1">
      <alignment vertical="center"/>
    </xf>
    <xf numFmtId="0" fontId="0" fillId="0" borderId="0" xfId="0" applyFill="1">
      <alignment vertical="center"/>
    </xf>
    <xf numFmtId="0" fontId="3" fillId="1" borderId="1" xfId="4" applyBorder="1">
      <alignment vertical="center"/>
    </xf>
    <xf numFmtId="49" fontId="11" fillId="0" borderId="0" xfId="5" applyFont="1">
      <alignment vertical="center"/>
    </xf>
    <xf numFmtId="0" fontId="12" fillId="0" borderId="11" xfId="0" applyFont="1" applyBorder="1">
      <alignment vertical="center"/>
    </xf>
    <xf numFmtId="164" fontId="0" fillId="0" borderId="1" xfId="9" applyFont="1" applyBorder="1" applyAlignment="1">
      <alignment vertical="center"/>
    </xf>
    <xf numFmtId="166" fontId="0" fillId="0" borderId="1" xfId="9" applyNumberFormat="1" applyFont="1" applyBorder="1" applyAlignment="1">
      <alignment vertical="center"/>
    </xf>
    <xf numFmtId="166" fontId="0" fillId="0" borderId="0" xfId="0" applyNumberFormat="1">
      <alignment vertical="center"/>
    </xf>
    <xf numFmtId="166" fontId="5" fillId="2" borderId="11" xfId="9" applyNumberFormat="1" applyFont="1" applyFill="1" applyBorder="1" applyAlignment="1">
      <alignment vertical="center"/>
    </xf>
    <xf numFmtId="0" fontId="0" fillId="0" borderId="2" xfId="0" applyBorder="1">
      <alignment vertical="center"/>
    </xf>
    <xf numFmtId="0" fontId="3" fillId="1" borderId="2" xfId="4" applyBorder="1">
      <alignment vertical="center"/>
    </xf>
    <xf numFmtId="49" fontId="6" fillId="0" borderId="2" xfId="5" applyBorder="1" applyAlignment="1">
      <alignment vertical="top"/>
    </xf>
    <xf numFmtId="0" fontId="0" fillId="0" borderId="5" xfId="0" applyBorder="1">
      <alignment vertical="center"/>
    </xf>
    <xf numFmtId="0" fontId="7" fillId="0" borderId="12" xfId="7"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166" fontId="3" fillId="1" borderId="1" xfId="9" applyNumberFormat="1" applyFill="1" applyBorder="1" applyAlignment="1">
      <alignment vertical="center"/>
    </xf>
    <xf numFmtId="166" fontId="0" fillId="0" borderId="1" xfId="0" applyNumberFormat="1" applyBorder="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4" fillId="3" borderId="10" xfId="2" applyFill="1" applyBorder="1">
      <alignment horizontal="center" vertical="center"/>
    </xf>
    <xf numFmtId="0" fontId="0" fillId="3" borderId="10" xfId="0" applyFill="1" applyBorder="1">
      <alignment vertical="center"/>
    </xf>
    <xf numFmtId="0" fontId="8" fillId="3" borderId="10" xfId="6" applyFill="1" applyBorder="1">
      <alignment horizontal="right" vertical="center"/>
    </xf>
    <xf numFmtId="0" fontId="0" fillId="3" borderId="9" xfId="0" applyFill="1" applyBorder="1">
      <alignment vertical="center"/>
    </xf>
    <xf numFmtId="0" fontId="0" fillId="3" borderId="10" xfId="0" applyFill="1" applyBorder="1" applyAlignment="1">
      <alignment vertical="center"/>
    </xf>
    <xf numFmtId="0" fontId="0" fillId="3" borderId="11" xfId="0" applyFill="1" applyBorder="1">
      <alignment vertical="center"/>
    </xf>
    <xf numFmtId="0" fontId="0" fillId="3" borderId="9" xfId="0" applyFill="1" applyBorder="1" applyAlignment="1">
      <alignment vertical="center"/>
    </xf>
    <xf numFmtId="0" fontId="0" fillId="3" borderId="3" xfId="0" applyFill="1" applyBorder="1" applyAlignment="1">
      <alignment horizontal="center" vertical="center" wrapText="1"/>
    </xf>
    <xf numFmtId="0" fontId="0" fillId="3" borderId="3" xfId="0" applyFill="1" applyBorder="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0" xfId="0" applyFill="1">
      <alignment vertical="center"/>
    </xf>
    <xf numFmtId="49" fontId="6" fillId="3" borderId="0" xfId="5" applyFill="1">
      <alignment vertical="center"/>
    </xf>
    <xf numFmtId="0" fontId="0" fillId="3" borderId="7" xfId="0" applyFill="1" applyBorder="1">
      <alignment vertical="center"/>
    </xf>
    <xf numFmtId="0" fontId="0" fillId="3" borderId="8" xfId="0" applyFill="1" applyBorder="1">
      <alignment vertical="center"/>
    </xf>
    <xf numFmtId="0" fontId="0" fillId="3" borderId="7" xfId="0" applyFill="1" applyBorder="1" applyAlignment="1">
      <alignment vertical="center"/>
    </xf>
    <xf numFmtId="0" fontId="0" fillId="3" borderId="8" xfId="0" applyFill="1" applyBorder="1" applyAlignment="1">
      <alignment vertical="center"/>
    </xf>
    <xf numFmtId="0" fontId="0" fillId="3" borderId="11" xfId="0" applyFill="1" applyBorder="1" applyAlignment="1">
      <alignment vertical="center"/>
    </xf>
    <xf numFmtId="0" fontId="0" fillId="3" borderId="0" xfId="0" applyFill="1" applyBorder="1" applyAlignment="1">
      <alignment vertical="center"/>
    </xf>
    <xf numFmtId="0" fontId="0" fillId="3" borderId="5" xfId="0" applyFill="1" applyBorder="1" applyAlignment="1">
      <alignment vertical="center"/>
    </xf>
    <xf numFmtId="0" fontId="0" fillId="3" borderId="0" xfId="0" applyFill="1" applyBorder="1">
      <alignment vertical="center"/>
    </xf>
    <xf numFmtId="0" fontId="0" fillId="3" borderId="0" xfId="0" applyFill="1" applyBorder="1" applyAlignment="1">
      <alignment horizontal="center" vertical="center" wrapText="1"/>
    </xf>
    <xf numFmtId="0" fontId="0" fillId="3" borderId="15" xfId="0" applyFill="1" applyBorder="1" applyAlignment="1">
      <alignment vertical="center"/>
    </xf>
    <xf numFmtId="0" fontId="8" fillId="3" borderId="11" xfId="6" applyFill="1" applyBorder="1">
      <alignment horizontal="right" vertical="center"/>
    </xf>
    <xf numFmtId="0" fontId="0" fillId="3" borderId="12" xfId="0" applyFill="1" applyBorder="1">
      <alignment vertical="center"/>
    </xf>
    <xf numFmtId="0" fontId="0" fillId="3" borderId="14" xfId="0" applyFill="1" applyBorder="1" applyAlignment="1">
      <alignment vertical="center"/>
    </xf>
    <xf numFmtId="0" fontId="7" fillId="0" borderId="5" xfId="7" applyBorder="1">
      <alignment vertical="center"/>
    </xf>
    <xf numFmtId="0" fontId="0" fillId="3" borderId="1" xfId="0" applyFill="1" applyBorder="1" applyAlignment="1">
      <alignment vertical="center"/>
    </xf>
    <xf numFmtId="0" fontId="14" fillId="0" borderId="13" xfId="6" applyFont="1" applyBorder="1">
      <alignment horizontal="right" vertical="center"/>
    </xf>
    <xf numFmtId="0" fontId="0" fillId="0" borderId="9" xfId="0" applyBorder="1" applyAlignment="1">
      <alignment vertical="center"/>
    </xf>
    <xf numFmtId="0" fontId="4" fillId="0" borderId="3" xfId="2" applyBorder="1">
      <alignment horizontal="center" vertical="center"/>
    </xf>
    <xf numFmtId="0" fontId="0" fillId="0" borderId="6" xfId="0" applyBorder="1">
      <alignment vertical="center"/>
    </xf>
    <xf numFmtId="0" fontId="14" fillId="0" borderId="10" xfId="6" applyFont="1" applyBorder="1">
      <alignment horizontal="right" vertical="center"/>
    </xf>
    <xf numFmtId="0" fontId="13" fillId="0" borderId="0" xfId="0" applyFont="1" applyFill="1">
      <alignment vertical="center"/>
    </xf>
    <xf numFmtId="0" fontId="0" fillId="0" borderId="10" xfId="0" applyFill="1" applyBorder="1">
      <alignment vertical="center"/>
    </xf>
    <xf numFmtId="0" fontId="0" fillId="0" borderId="11" xfId="0" applyFill="1" applyBorder="1">
      <alignment vertical="center"/>
    </xf>
    <xf numFmtId="166" fontId="0" fillId="0" borderId="11" xfId="9" applyNumberFormat="1" applyFont="1" applyFill="1" applyBorder="1" applyAlignment="1">
      <alignment vertical="center"/>
    </xf>
    <xf numFmtId="0" fontId="5" fillId="0" borderId="9" xfId="0" applyFont="1" applyBorder="1">
      <alignment vertical="center"/>
    </xf>
    <xf numFmtId="166" fontId="0" fillId="0" borderId="9" xfId="9" applyNumberFormat="1" applyFont="1" applyBorder="1" applyAlignment="1">
      <alignment vertical="center"/>
    </xf>
    <xf numFmtId="164" fontId="0" fillId="0" borderId="9" xfId="9" applyFont="1" applyBorder="1" applyAlignment="1">
      <alignment vertical="center"/>
    </xf>
    <xf numFmtId="0" fontId="0" fillId="0" borderId="9" xfId="0" applyBorder="1">
      <alignment vertical="center"/>
    </xf>
    <xf numFmtId="0" fontId="0" fillId="0" borderId="10" xfId="0" applyBorder="1">
      <alignment vertical="center"/>
    </xf>
    <xf numFmtId="0" fontId="0" fillId="0" borderId="9" xfId="0" applyBorder="1">
      <alignment vertical="center"/>
    </xf>
    <xf numFmtId="0" fontId="0" fillId="0" borderId="10" xfId="0" applyBorder="1">
      <alignment vertical="center"/>
    </xf>
    <xf numFmtId="164" fontId="0" fillId="0" borderId="0" xfId="9" applyFont="1" applyBorder="1" applyAlignment="1">
      <alignment vertical="center"/>
    </xf>
    <xf numFmtId="0" fontId="0" fillId="0" borderId="0" xfId="0" applyBorder="1" applyAlignment="1">
      <alignment horizontal="center" vertical="center" wrapText="1"/>
    </xf>
    <xf numFmtId="0" fontId="0" fillId="0" borderId="10" xfId="0" applyBorder="1" applyAlignment="1">
      <alignment horizontal="center" vertical="center" wrapText="1"/>
    </xf>
    <xf numFmtId="166" fontId="3" fillId="0" borderId="11" xfId="9" applyNumberFormat="1" applyFill="1" applyBorder="1" applyAlignment="1">
      <alignment vertical="center"/>
    </xf>
    <xf numFmtId="166" fontId="0" fillId="0" borderId="11" xfId="9" applyNumberFormat="1" applyFont="1" applyBorder="1" applyAlignment="1">
      <alignment vertical="center"/>
    </xf>
    <xf numFmtId="164" fontId="0" fillId="0" borderId="11" xfId="9" applyFont="1" applyBorder="1" applyAlignment="1">
      <alignment vertical="center"/>
    </xf>
    <xf numFmtId="0" fontId="0" fillId="0" borderId="12" xfId="0" applyFill="1" applyBorder="1">
      <alignment vertical="center"/>
    </xf>
    <xf numFmtId="0" fontId="0" fillId="0" borderId="6" xfId="0" applyFill="1" applyBorder="1">
      <alignment vertical="center"/>
    </xf>
    <xf numFmtId="49" fontId="6" fillId="0" borderId="0" xfId="5" applyBorder="1" applyAlignment="1">
      <alignment vertical="top"/>
    </xf>
    <xf numFmtId="0" fontId="4" fillId="0" borderId="0" xfId="2" applyBorder="1">
      <alignment horizontal="center" vertical="center"/>
    </xf>
    <xf numFmtId="0" fontId="0" fillId="4" borderId="1" xfId="0" applyNumberFormat="1" applyFill="1" applyBorder="1">
      <alignment vertical="center"/>
    </xf>
    <xf numFmtId="0" fontId="4" fillId="0" borderId="1" xfId="2" applyFill="1" applyBorder="1">
      <alignment horizontal="center" vertical="center"/>
    </xf>
    <xf numFmtId="49" fontId="6" fillId="0" borderId="3" xfId="5" applyFill="1" applyBorder="1" applyAlignment="1">
      <alignment vertical="top"/>
    </xf>
    <xf numFmtId="0" fontId="0" fillId="0" borderId="13" xfId="0" applyFill="1" applyBorder="1">
      <alignment vertical="center"/>
    </xf>
    <xf numFmtId="0" fontId="0" fillId="0" borderId="8" xfId="0" applyFill="1" applyBorder="1">
      <alignment vertical="center"/>
    </xf>
    <xf numFmtId="0" fontId="0" fillId="0" borderId="9" xfId="0" applyFill="1" applyBorder="1">
      <alignment vertical="center"/>
    </xf>
    <xf numFmtId="0" fontId="4" fillId="0" borderId="1" xfId="2" applyFont="1" applyFill="1" applyBorder="1">
      <alignment horizontal="center" vertical="center"/>
    </xf>
    <xf numFmtId="0" fontId="4" fillId="0" borderId="1" xfId="0" applyFont="1" applyFill="1" applyBorder="1" applyAlignment="1">
      <alignment horizontal="center" vertical="center"/>
    </xf>
    <xf numFmtId="49" fontId="6" fillId="0" borderId="4" xfId="5" applyFill="1" applyBorder="1" applyAlignment="1">
      <alignment vertical="top"/>
    </xf>
    <xf numFmtId="164" fontId="0" fillId="0" borderId="1" xfId="9" applyFont="1" applyFill="1" applyBorder="1" applyAlignment="1">
      <alignment vertical="center"/>
    </xf>
    <xf numFmtId="0" fontId="5" fillId="0" borderId="10" xfId="0" applyFont="1" applyFill="1" applyBorder="1">
      <alignment vertical="center"/>
    </xf>
    <xf numFmtId="0" fontId="5" fillId="0" borderId="11" xfId="0" applyFont="1" applyFill="1" applyBorder="1">
      <alignment vertical="center"/>
    </xf>
    <xf numFmtId="0" fontId="5" fillId="0" borderId="9" xfId="0" applyFont="1" applyFill="1" applyBorder="1">
      <alignment vertical="center"/>
    </xf>
    <xf numFmtId="0" fontId="4" fillId="0" borderId="4" xfId="2" applyFill="1" applyBorder="1">
      <alignment horizontal="center" vertical="center"/>
    </xf>
    <xf numFmtId="164" fontId="0" fillId="0" borderId="4" xfId="9" applyFont="1" applyFill="1" applyBorder="1" applyAlignment="1">
      <alignment vertical="center"/>
    </xf>
    <xf numFmtId="164" fontId="0" fillId="0" borderId="14" xfId="9" applyFont="1" applyFill="1" applyBorder="1" applyAlignment="1">
      <alignment vertical="center"/>
    </xf>
    <xf numFmtId="0" fontId="0" fillId="0" borderId="5" xfId="0" applyFont="1" applyFill="1" applyBorder="1" applyAlignment="1">
      <alignment vertical="center"/>
    </xf>
    <xf numFmtId="0" fontId="5" fillId="0" borderId="12" xfId="0" applyFont="1" applyFill="1" applyBorder="1">
      <alignment vertical="center"/>
    </xf>
    <xf numFmtId="0" fontId="5" fillId="0" borderId="6" xfId="0" applyFont="1" applyFill="1" applyBorder="1">
      <alignment vertical="center"/>
    </xf>
    <xf numFmtId="164" fontId="5" fillId="0" borderId="1" xfId="9" applyFont="1" applyFill="1" applyBorder="1" applyAlignment="1">
      <alignment vertical="center"/>
    </xf>
    <xf numFmtId="0" fontId="4" fillId="0" borderId="11" xfId="2" applyFill="1" applyBorder="1">
      <alignment horizontal="center" vertical="center"/>
    </xf>
    <xf numFmtId="0" fontId="0" fillId="0" borderId="0" xfId="0" applyFont="1" applyFill="1" applyBorder="1" applyAlignment="1">
      <alignment vertical="center"/>
    </xf>
    <xf numFmtId="0" fontId="5" fillId="0" borderId="0" xfId="0" applyFont="1" applyFill="1" applyBorder="1">
      <alignment vertical="center"/>
    </xf>
    <xf numFmtId="0" fontId="5" fillId="0" borderId="0" xfId="0" applyFont="1" applyFill="1">
      <alignment vertical="center"/>
    </xf>
    <xf numFmtId="0" fontId="15" fillId="0" borderId="1" xfId="2" applyFont="1" applyFill="1" applyBorder="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5" fillId="0" borderId="4" xfId="2" applyFont="1" applyFill="1" applyBorder="1">
      <alignment horizontal="center" vertical="center"/>
    </xf>
    <xf numFmtId="166" fontId="5" fillId="0" borderId="11" xfId="9" applyNumberFormat="1" applyFont="1" applyFill="1" applyBorder="1" applyAlignment="1">
      <alignment vertical="center"/>
    </xf>
    <xf numFmtId="0" fontId="5" fillId="0" borderId="3" xfId="0" applyFont="1" applyFill="1" applyBorder="1">
      <alignment vertical="center"/>
    </xf>
    <xf numFmtId="0" fontId="5" fillId="0" borderId="14" xfId="0" applyFont="1" applyFill="1" applyBorder="1">
      <alignment vertical="center"/>
    </xf>
    <xf numFmtId="0" fontId="5" fillId="0" borderId="13" xfId="0" applyFont="1" applyFill="1" applyBorder="1">
      <alignment vertical="center"/>
    </xf>
    <xf numFmtId="0" fontId="5" fillId="0" borderId="8" xfId="0" applyFont="1" applyFill="1" applyBorder="1">
      <alignment vertical="center"/>
    </xf>
    <xf numFmtId="0" fontId="5" fillId="0" borderId="4" xfId="0" applyFont="1" applyFill="1" applyBorder="1">
      <alignment vertical="center"/>
    </xf>
    <xf numFmtId="0" fontId="16" fillId="0" borderId="9" xfId="7" applyFont="1" applyFill="1" applyBorder="1">
      <alignment vertical="center"/>
    </xf>
    <xf numFmtId="0" fontId="15" fillId="0" borderId="11" xfId="2" applyFont="1" applyFill="1" applyBorder="1">
      <alignment horizontal="center" vertical="center"/>
    </xf>
    <xf numFmtId="0" fontId="5" fillId="0" borderId="5" xfId="0" applyFont="1" applyFill="1" applyBorder="1">
      <alignment vertical="center"/>
    </xf>
    <xf numFmtId="49" fontId="11" fillId="0" borderId="2" xfId="5" applyFont="1" applyFill="1" applyBorder="1" applyAlignment="1">
      <alignment vertical="top"/>
    </xf>
    <xf numFmtId="49" fontId="11" fillId="0" borderId="3" xfId="5" applyFont="1" applyFill="1" applyBorder="1" applyAlignment="1">
      <alignment vertical="top"/>
    </xf>
    <xf numFmtId="0" fontId="5" fillId="0" borderId="7" xfId="0" applyFont="1" applyFill="1" applyBorder="1">
      <alignment vertical="center"/>
    </xf>
    <xf numFmtId="166" fontId="5" fillId="0" borderId="1" xfId="9" applyNumberFormat="1" applyFont="1" applyFill="1" applyBorder="1" applyAlignment="1">
      <alignment vertical="center"/>
    </xf>
    <xf numFmtId="0" fontId="0" fillId="0" borderId="1" xfId="0" applyFill="1" applyBorder="1">
      <alignment vertical="center"/>
    </xf>
    <xf numFmtId="166" fontId="0" fillId="0" borderId="1" xfId="9" applyNumberFormat="1" applyFont="1" applyFill="1" applyBorder="1" applyAlignment="1">
      <alignment vertical="center"/>
    </xf>
    <xf numFmtId="0" fontId="2" fillId="0" borderId="0" xfId="10" applyFont="1"/>
    <xf numFmtId="0" fontId="11" fillId="0" borderId="0" xfId="10" applyFont="1"/>
    <xf numFmtId="0" fontId="5" fillId="0" borderId="0" xfId="10" applyFont="1"/>
    <xf numFmtId="0" fontId="2" fillId="0" borderId="0" xfId="10" applyFont="1" applyAlignment="1">
      <alignment horizontal="left" vertical="top" wrapText="1"/>
    </xf>
    <xf numFmtId="0" fontId="2" fillId="0" borderId="0" xfId="10" applyFont="1" applyAlignment="1">
      <alignment horizontal="left" wrapText="1"/>
    </xf>
    <xf numFmtId="0" fontId="2" fillId="0" borderId="0" xfId="0" applyFont="1" applyAlignment="1"/>
    <xf numFmtId="0" fontId="18" fillId="0" borderId="0" xfId="0" applyFont="1" applyAlignment="1"/>
    <xf numFmtId="0" fontId="11" fillId="0" borderId="0" xfId="0" applyFont="1" applyAlignment="1">
      <alignment horizontal="right" vertical="center" wrapText="1"/>
    </xf>
    <xf numFmtId="0" fontId="20" fillId="0" borderId="0" xfId="0" applyFont="1" applyAlignment="1"/>
    <xf numFmtId="0" fontId="18" fillId="0" borderId="0" xfId="0" applyFont="1" applyAlignment="1">
      <alignment horizontal="left"/>
    </xf>
    <xf numFmtId="0" fontId="2" fillId="0" borderId="13" xfId="0" applyFont="1" applyBorder="1" applyAlignment="1">
      <alignment horizontal="center"/>
    </xf>
    <xf numFmtId="0" fontId="21" fillId="0" borderId="0" xfId="0" applyFont="1" applyAlignment="1"/>
    <xf numFmtId="0" fontId="2" fillId="0" borderId="0" xfId="0" applyFont="1" applyAlignment="1">
      <alignment wrapText="1"/>
    </xf>
    <xf numFmtId="0" fontId="2" fillId="0" borderId="0" xfId="0" applyFont="1" applyAlignment="1">
      <alignment horizontal="left" wrapText="1"/>
    </xf>
    <xf numFmtId="0" fontId="2" fillId="0" borderId="1" xfId="0" applyFont="1" applyBorder="1" applyAlignment="1">
      <alignment horizontal="left" wrapText="1"/>
    </xf>
    <xf numFmtId="0" fontId="2" fillId="0" borderId="0" xfId="0" applyFont="1" applyAlignment="1">
      <alignment horizontal="left" vertical="top" wrapText="1"/>
    </xf>
    <xf numFmtId="0" fontId="11" fillId="0" borderId="0" xfId="0" applyFont="1" applyAlignment="1"/>
    <xf numFmtId="0" fontId="5" fillId="0" borderId="0" xfId="0" applyFont="1" applyAlignment="1"/>
    <xf numFmtId="0" fontId="5" fillId="0" borderId="0" xfId="0" applyFont="1" applyAlignment="1">
      <alignment horizontal="center"/>
    </xf>
    <xf numFmtId="0" fontId="5" fillId="0" borderId="0" xfId="0" applyFont="1" applyAlignment="1">
      <alignment horizontal="left"/>
    </xf>
    <xf numFmtId="0" fontId="2" fillId="0" borderId="0" xfId="0" applyFont="1" applyAlignment="1">
      <alignment horizontal="left"/>
    </xf>
    <xf numFmtId="0" fontId="5" fillId="0" borderId="0" xfId="0" applyFont="1" applyAlignment="1">
      <alignment horizontal="right"/>
    </xf>
    <xf numFmtId="0" fontId="21" fillId="0" borderId="10"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 fillId="0" borderId="0" xfId="10" applyFont="1" applyAlignment="1">
      <alignment horizontal="left" vertical="top"/>
    </xf>
    <xf numFmtId="0" fontId="19" fillId="0" borderId="0" xfId="0" applyFont="1" applyAlignment="1">
      <alignment horizontal="center"/>
    </xf>
    <xf numFmtId="0" fontId="2" fillId="0" borderId="0" xfId="0" applyFont="1" applyAlignment="1">
      <alignment horizontal="left"/>
    </xf>
    <xf numFmtId="0" fontId="2" fillId="0" borderId="13" xfId="0" applyFont="1" applyBorder="1" applyAlignment="1">
      <alignment horizontal="center"/>
    </xf>
    <xf numFmtId="0" fontId="2" fillId="0" borderId="10" xfId="0" applyFont="1" applyBorder="1" applyAlignment="1">
      <alignment horizontal="center"/>
    </xf>
    <xf numFmtId="0" fontId="2" fillId="0" borderId="0" xfId="0" applyFont="1" applyAlignment="1"/>
    <xf numFmtId="0" fontId="5" fillId="0" borderId="0" xfId="0" applyFont="1" applyAlignment="1">
      <alignment horizontal="left" vertical="top" wrapText="1"/>
    </xf>
    <xf numFmtId="0" fontId="22" fillId="0" borderId="0" xfId="0" quotePrefix="1" applyFont="1" applyAlignment="1">
      <alignment horizontal="left" vertical="top" wrapText="1"/>
    </xf>
    <xf numFmtId="0" fontId="22" fillId="0" borderId="0" xfId="0" applyFont="1" applyAlignment="1">
      <alignment horizontal="left" vertical="top" wrapText="1"/>
    </xf>
    <xf numFmtId="0" fontId="2" fillId="0" borderId="0" xfId="0" applyFont="1" applyAlignment="1">
      <alignment horizontal="left" vertical="top" wrapText="1"/>
    </xf>
    <xf numFmtId="0" fontId="18" fillId="0" borderId="0" xfId="0" applyFont="1" applyAlignment="1">
      <alignment horizontal="left"/>
    </xf>
    <xf numFmtId="0" fontId="2" fillId="0" borderId="0" xfId="0" applyFont="1" applyAlignment="1">
      <alignment wrapText="1"/>
    </xf>
    <xf numFmtId="0" fontId="21" fillId="0" borderId="23" xfId="0" applyFont="1" applyBorder="1" applyAlignment="1">
      <alignment horizontal="center" vertical="center" wrapText="1"/>
    </xf>
    <xf numFmtId="0" fontId="21" fillId="0" borderId="10" xfId="0" applyFont="1" applyBorder="1" applyAlignment="1">
      <alignment horizontal="center" vertical="center" wrapText="1"/>
    </xf>
    <xf numFmtId="0" fontId="2" fillId="0" borderId="15" xfId="0" applyFont="1" applyBorder="1" applyAlignment="1">
      <alignment horizontal="left" vertical="top" wrapText="1"/>
    </xf>
    <xf numFmtId="0" fontId="23" fillId="0" borderId="0" xfId="0" applyFont="1" applyAlignment="1">
      <alignment horizontal="left" vertical="top"/>
    </xf>
    <xf numFmtId="0" fontId="2" fillId="0" borderId="13" xfId="0" applyFont="1" applyBorder="1" applyAlignment="1">
      <alignment horizontal="left" vertical="top" wrapText="1"/>
    </xf>
    <xf numFmtId="0" fontId="21" fillId="0" borderId="0" xfId="0" applyFont="1" applyAlignment="1">
      <alignment horizontal="left" vertical="top" wrapText="1"/>
    </xf>
    <xf numFmtId="0" fontId="5" fillId="0" borderId="0" xfId="0" applyFont="1" applyAlignment="1">
      <alignment wrapText="1"/>
    </xf>
    <xf numFmtId="0" fontId="2" fillId="0" borderId="28" xfId="0" applyFont="1" applyBorder="1" applyAlignment="1">
      <alignment horizontal="center"/>
    </xf>
    <xf numFmtId="0" fontId="5" fillId="0" borderId="29" xfId="0" applyFont="1" applyBorder="1" applyAlignment="1">
      <alignment horizontal="center"/>
    </xf>
    <xf numFmtId="0" fontId="5" fillId="0" borderId="12" xfId="0" applyFont="1" applyBorder="1" applyAlignment="1">
      <alignment horizont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8" xfId="0" applyFont="1" applyBorder="1" applyAlignment="1">
      <alignment horizontal="center" vertical="center" wrapText="1"/>
    </xf>
    <xf numFmtId="0" fontId="24" fillId="5" borderId="19"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5" fillId="0" borderId="20" xfId="0" applyFont="1" applyBorder="1" applyAlignment="1">
      <alignment horizontal="center" vertical="center" wrapText="1"/>
    </xf>
    <xf numFmtId="0" fontId="25" fillId="0" borderId="22"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0" xfId="0" applyFont="1" applyAlignment="1"/>
    <xf numFmtId="0" fontId="2" fillId="0" borderId="0" xfId="10" applyFont="1" applyAlignment="1">
      <alignment horizontal="left" vertical="top" wrapText="1"/>
    </xf>
    <xf numFmtId="0" fontId="2" fillId="0" borderId="5" xfId="0" applyFont="1" applyBorder="1" applyAlignment="1">
      <alignment horizontal="left" wrapText="1"/>
    </xf>
    <xf numFmtId="0" fontId="2" fillId="0" borderId="12" xfId="0" applyFont="1" applyBorder="1" applyAlignment="1">
      <alignment horizontal="left" wrapText="1"/>
    </xf>
    <xf numFmtId="0" fontId="2" fillId="0" borderId="6" xfId="0" applyFont="1" applyBorder="1" applyAlignment="1">
      <alignment horizontal="left" wrapText="1"/>
    </xf>
    <xf numFmtId="0" fontId="2" fillId="0" borderId="15"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8" xfId="0" applyFont="1" applyBorder="1" applyAlignment="1">
      <alignment horizontal="left" wrapText="1"/>
    </xf>
    <xf numFmtId="0" fontId="2" fillId="0" borderId="13" xfId="10" applyFont="1" applyBorder="1" applyAlignment="1">
      <alignment horizontal="center"/>
    </xf>
    <xf numFmtId="0" fontId="5" fillId="0" borderId="16" xfId="10" applyFont="1" applyBorder="1" applyAlignment="1">
      <alignment horizontal="center"/>
    </xf>
    <xf numFmtId="0" fontId="5" fillId="0" borderId="12" xfId="10" applyFont="1" applyBorder="1" applyAlignment="1">
      <alignment horizont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0" fillId="0" borderId="3" xfId="0" applyBorder="1" applyAlignment="1">
      <alignment horizontal="center" vertical="center" wrapText="1"/>
    </xf>
    <xf numFmtId="0" fontId="5" fillId="0" borderId="2" xfId="0" applyFont="1"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2">
    <cellStyle name="Calculated Cell" xfId="3" xr:uid="{00000000-0005-0000-0000-000000000000}"/>
    <cellStyle name="Calculation" xfId="1" builtinId="22" customBuiltin="1"/>
    <cellStyle name="Comma" xfId="9" builtinId="3"/>
    <cellStyle name="DPA" xfId="2" xr:uid="{00000000-0005-0000-0000-000003000000}"/>
    <cellStyle name="Greyed Out Cell" xfId="4" xr:uid="{00000000-0005-0000-0000-000004000000}"/>
    <cellStyle name="Heading Style 1" xfId="5" xr:uid="{00000000-0005-0000-0000-000005000000}"/>
    <cellStyle name="HStyle 2" xfId="6" xr:uid="{00000000-0005-0000-0000-000006000000}"/>
    <cellStyle name="HStyle 3" xfId="7" xr:uid="{00000000-0005-0000-0000-000007000000}"/>
    <cellStyle name="HStyle 4" xfId="8" xr:uid="{00000000-0005-0000-0000-000008000000}"/>
    <cellStyle name="Normal" xfId="0" builtinId="0" customBuiltin="1"/>
    <cellStyle name="Normal 2" xfId="11" xr:uid="{8FC88C7B-649E-40A7-8DD9-C35FE6D8E56A}"/>
    <cellStyle name="Normal_CCOVER" xfId="10" xr:uid="{073D4E6B-6AD2-4FDB-B184-42E90EB6BD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63C35F7A-11A6-461A-93E5-71E545A99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819"/>
          <a:ext cx="5226574" cy="237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8FADE-FA6F-444A-AC6A-AAA3EDFD9D49}">
  <dimension ref="A1:I92"/>
  <sheetViews>
    <sheetView tabSelected="1" workbookViewId="0">
      <selection activeCell="C27" sqref="C27:F27"/>
    </sheetView>
  </sheetViews>
  <sheetFormatPr defaultColWidth="12.265625" defaultRowHeight="12.3" x14ac:dyDescent="0.4"/>
  <cols>
    <col min="1" max="1" width="23" style="140" customWidth="1"/>
    <col min="2" max="2" width="20.59765625" style="140" bestFit="1" customWidth="1"/>
    <col min="3" max="3" width="18.86328125" style="140" customWidth="1"/>
    <col min="4" max="4" width="21.86328125" style="140" customWidth="1"/>
    <col min="5" max="5" width="22" style="140" customWidth="1"/>
    <col min="6" max="7" width="20.59765625" style="140" customWidth="1"/>
    <col min="8" max="8" width="29" style="140" customWidth="1"/>
    <col min="9" max="16384" width="12.265625" style="140"/>
  </cols>
  <sheetData>
    <row r="1" spans="1:7" ht="24.6" x14ac:dyDescent="0.5">
      <c r="A1" s="145"/>
      <c r="B1" s="146"/>
      <c r="C1" s="145"/>
      <c r="D1" s="145"/>
      <c r="E1" s="145"/>
      <c r="F1" s="147" t="s">
        <v>104</v>
      </c>
      <c r="G1" s="145"/>
    </row>
    <row r="2" spans="1:7" ht="15" x14ac:dyDescent="0.5">
      <c r="A2" s="145"/>
      <c r="B2" s="146"/>
      <c r="C2" s="145"/>
      <c r="D2" s="145"/>
      <c r="E2" s="145"/>
      <c r="F2" s="147"/>
      <c r="G2" s="145"/>
    </row>
    <row r="3" spans="1:7" ht="22.5" x14ac:dyDescent="0.75">
      <c r="A3" s="167" t="s">
        <v>105</v>
      </c>
      <c r="B3" s="167"/>
      <c r="C3" s="167"/>
      <c r="D3" s="167"/>
      <c r="E3" s="167"/>
      <c r="F3" s="167"/>
      <c r="G3" s="145"/>
    </row>
    <row r="4" spans="1:7" ht="22.5" x14ac:dyDescent="0.75">
      <c r="A4" s="167" t="s">
        <v>106</v>
      </c>
      <c r="B4" s="167"/>
      <c r="C4" s="167"/>
      <c r="D4" s="167"/>
      <c r="E4" s="167"/>
      <c r="F4" s="167"/>
      <c r="G4" s="145"/>
    </row>
    <row r="5" spans="1:7" x14ac:dyDescent="0.4">
      <c r="A5" s="145"/>
      <c r="B5" s="145"/>
      <c r="C5" s="145"/>
      <c r="D5" s="145"/>
      <c r="E5" s="145"/>
      <c r="F5" s="145"/>
      <c r="G5" s="145"/>
    </row>
    <row r="6" spans="1:7" ht="15" x14ac:dyDescent="0.5">
      <c r="A6" s="146" t="s">
        <v>107</v>
      </c>
      <c r="B6" s="145"/>
      <c r="C6" s="145"/>
      <c r="D6" s="145"/>
      <c r="E6" s="145"/>
      <c r="F6" s="145"/>
      <c r="G6" s="145"/>
    </row>
    <row r="7" spans="1:7" x14ac:dyDescent="0.4">
      <c r="A7" s="168" t="s">
        <v>108</v>
      </c>
      <c r="B7" s="168"/>
      <c r="C7" s="169"/>
      <c r="D7" s="169"/>
      <c r="E7" s="169"/>
      <c r="F7" s="169"/>
      <c r="G7" s="145"/>
    </row>
    <row r="8" spans="1:7" x14ac:dyDescent="0.4">
      <c r="A8" s="168" t="s">
        <v>109</v>
      </c>
      <c r="B8" s="168"/>
      <c r="C8" s="170"/>
      <c r="D8" s="170"/>
      <c r="E8" s="170"/>
      <c r="F8" s="170"/>
      <c r="G8" s="145"/>
    </row>
    <row r="9" spans="1:7" x14ac:dyDescent="0.4">
      <c r="A9" s="168" t="s">
        <v>110</v>
      </c>
      <c r="B9" s="168"/>
      <c r="C9" s="170"/>
      <c r="D9" s="170"/>
      <c r="E9" s="170"/>
      <c r="F9" s="170"/>
      <c r="G9" s="145"/>
    </row>
    <row r="10" spans="1:7" ht="15" x14ac:dyDescent="0.5">
      <c r="A10" s="148"/>
      <c r="B10" s="148"/>
      <c r="C10" s="148"/>
      <c r="D10" s="148"/>
      <c r="E10" s="148"/>
      <c r="F10" s="148"/>
      <c r="G10" s="145"/>
    </row>
    <row r="11" spans="1:7" ht="15" x14ac:dyDescent="0.5">
      <c r="A11" s="148"/>
      <c r="B11" s="148"/>
      <c r="C11" s="148"/>
      <c r="D11" s="148"/>
      <c r="E11" s="148"/>
      <c r="F11" s="148"/>
      <c r="G11" s="145"/>
    </row>
    <row r="12" spans="1:7" ht="15" x14ac:dyDescent="0.5">
      <c r="A12" s="149" t="s">
        <v>111</v>
      </c>
      <c r="B12" s="145"/>
      <c r="C12" s="145"/>
      <c r="D12" s="145"/>
      <c r="E12" s="145"/>
      <c r="F12" s="145"/>
      <c r="G12" s="145"/>
    </row>
    <row r="13" spans="1:7" x14ac:dyDescent="0.4">
      <c r="A13" s="168" t="s">
        <v>112</v>
      </c>
      <c r="B13" s="168"/>
      <c r="C13" s="169"/>
      <c r="D13" s="169"/>
      <c r="E13" s="169"/>
      <c r="F13" s="169"/>
      <c r="G13" s="145"/>
    </row>
    <row r="14" spans="1:7" x14ac:dyDescent="0.4">
      <c r="A14" s="168" t="s">
        <v>113</v>
      </c>
      <c r="B14" s="168"/>
      <c r="C14" s="150"/>
      <c r="D14" s="150"/>
      <c r="E14" s="150"/>
      <c r="F14" s="150"/>
      <c r="G14" s="145"/>
    </row>
    <row r="15" spans="1:7" x14ac:dyDescent="0.4">
      <c r="A15" s="168" t="s">
        <v>114</v>
      </c>
      <c r="B15" s="168"/>
      <c r="C15" s="170"/>
      <c r="D15" s="170"/>
      <c r="E15" s="170"/>
      <c r="F15" s="170"/>
      <c r="G15" s="145"/>
    </row>
    <row r="16" spans="1:7" x14ac:dyDescent="0.4">
      <c r="A16" s="168" t="s">
        <v>115</v>
      </c>
      <c r="B16" s="168"/>
      <c r="C16" s="170"/>
      <c r="D16" s="170"/>
      <c r="E16" s="170"/>
      <c r="F16" s="170"/>
      <c r="G16" s="145"/>
    </row>
    <row r="17" spans="1:9" ht="15" x14ac:dyDescent="0.5">
      <c r="A17" s="148"/>
      <c r="B17" s="148"/>
      <c r="C17" s="148"/>
      <c r="D17" s="148"/>
      <c r="E17" s="148"/>
      <c r="F17" s="148"/>
      <c r="G17" s="145"/>
    </row>
    <row r="18" spans="1:9" ht="14.4" x14ac:dyDescent="0.55000000000000004">
      <c r="A18" s="151"/>
      <c r="B18" s="151"/>
      <c r="C18" s="151"/>
      <c r="D18" s="151"/>
      <c r="E18" s="151"/>
      <c r="F18" s="151"/>
      <c r="G18" s="145"/>
    </row>
    <row r="19" spans="1:9" ht="15" x14ac:dyDescent="0.5">
      <c r="A19" s="176" t="s">
        <v>140</v>
      </c>
      <c r="B19" s="176"/>
      <c r="C19" s="176"/>
      <c r="D19" s="176"/>
      <c r="E19" s="176"/>
      <c r="F19" s="176"/>
      <c r="G19" s="145"/>
    </row>
    <row r="20" spans="1:9" x14ac:dyDescent="0.4">
      <c r="A20" s="177"/>
      <c r="B20" s="175" t="s">
        <v>132</v>
      </c>
      <c r="C20" s="175"/>
      <c r="D20" s="175"/>
      <c r="E20" s="175"/>
      <c r="F20" s="175"/>
      <c r="G20" s="171"/>
    </row>
    <row r="21" spans="1:9" x14ac:dyDescent="0.4">
      <c r="A21" s="177"/>
      <c r="B21" s="172"/>
      <c r="C21" s="172"/>
      <c r="D21" s="172"/>
      <c r="E21" s="172"/>
      <c r="F21" s="172"/>
      <c r="G21" s="171"/>
    </row>
    <row r="22" spans="1:9" ht="27.6" customHeight="1" x14ac:dyDescent="0.4">
      <c r="A22" s="177"/>
      <c r="B22" s="173" t="s">
        <v>139</v>
      </c>
      <c r="C22" s="174"/>
      <c r="D22" s="174"/>
      <c r="E22" s="174"/>
      <c r="F22" s="174"/>
      <c r="G22" s="171"/>
    </row>
    <row r="23" spans="1:9" x14ac:dyDescent="0.4">
      <c r="A23" s="177"/>
      <c r="B23" s="175" t="s">
        <v>133</v>
      </c>
      <c r="C23" s="175"/>
      <c r="D23" s="175"/>
      <c r="E23" s="175"/>
      <c r="F23" s="175"/>
      <c r="G23" s="171"/>
    </row>
    <row r="24" spans="1:9" x14ac:dyDescent="0.4">
      <c r="A24" s="152"/>
      <c r="B24" s="153"/>
      <c r="C24" s="153"/>
      <c r="D24" s="153"/>
      <c r="E24" s="153"/>
      <c r="F24" s="153"/>
      <c r="G24" s="145"/>
    </row>
    <row r="25" spans="1:9" ht="31.8" customHeight="1" x14ac:dyDescent="0.4">
      <c r="A25" s="152"/>
      <c r="B25" s="154"/>
      <c r="C25" s="180" t="s">
        <v>116</v>
      </c>
      <c r="D25" s="175"/>
      <c r="E25" s="175"/>
      <c r="F25" s="175"/>
      <c r="G25" s="145"/>
    </row>
    <row r="26" spans="1:9" x14ac:dyDescent="0.4">
      <c r="A26" s="152"/>
      <c r="B26" s="152"/>
      <c r="C26" s="155"/>
      <c r="D26" s="155"/>
      <c r="E26" s="155"/>
      <c r="F26" s="155"/>
      <c r="G26" s="145"/>
    </row>
    <row r="27" spans="1:9" ht="30.6" customHeight="1" x14ac:dyDescent="0.4">
      <c r="A27" s="152"/>
      <c r="B27" s="154"/>
      <c r="C27" s="180" t="s">
        <v>144</v>
      </c>
      <c r="D27" s="175"/>
      <c r="E27" s="175"/>
      <c r="F27" s="175"/>
      <c r="G27" s="145"/>
    </row>
    <row r="28" spans="1:9" ht="12.6" x14ac:dyDescent="0.4">
      <c r="A28" s="152"/>
      <c r="B28" s="155"/>
      <c r="C28" s="181" t="s">
        <v>117</v>
      </c>
      <c r="D28" s="181"/>
      <c r="E28" s="181"/>
      <c r="F28" s="181"/>
      <c r="G28" s="145"/>
    </row>
    <row r="29" spans="1:9" x14ac:dyDescent="0.4">
      <c r="A29" s="152"/>
      <c r="B29" s="155"/>
      <c r="C29" s="182"/>
      <c r="D29" s="182"/>
      <c r="E29" s="182"/>
      <c r="F29" s="182"/>
      <c r="G29" s="145"/>
    </row>
    <row r="30" spans="1:9" x14ac:dyDescent="0.4">
      <c r="A30" s="152"/>
      <c r="B30" s="155"/>
      <c r="C30" s="155"/>
      <c r="D30" s="155"/>
      <c r="E30" s="155"/>
      <c r="F30" s="155"/>
      <c r="G30" s="145"/>
    </row>
    <row r="31" spans="1:9" ht="28.2" customHeight="1" x14ac:dyDescent="0.4">
      <c r="A31" s="152"/>
      <c r="B31" s="154"/>
      <c r="C31" s="180" t="s">
        <v>134</v>
      </c>
      <c r="D31" s="183"/>
      <c r="E31" s="183"/>
      <c r="F31" s="183"/>
      <c r="G31" s="172"/>
      <c r="H31" s="184"/>
      <c r="I31" s="184"/>
    </row>
    <row r="32" spans="1:9" x14ac:dyDescent="0.4">
      <c r="A32" s="152"/>
      <c r="B32" s="155"/>
      <c r="C32" s="155"/>
      <c r="D32" s="155"/>
      <c r="E32" s="155"/>
      <c r="F32" s="155"/>
      <c r="G32" s="145"/>
    </row>
    <row r="33" spans="1:7" x14ac:dyDescent="0.4">
      <c r="A33" s="152"/>
      <c r="B33" s="155"/>
      <c r="C33" s="155"/>
      <c r="D33" s="155"/>
      <c r="E33" s="155"/>
      <c r="F33" s="155"/>
      <c r="G33" s="145"/>
    </row>
    <row r="34" spans="1:7" ht="21" customHeight="1" x14ac:dyDescent="0.4">
      <c r="A34" s="145"/>
      <c r="B34" s="185"/>
      <c r="C34" s="185"/>
      <c r="D34" s="145"/>
      <c r="E34" s="169"/>
      <c r="F34" s="169"/>
      <c r="G34" s="145"/>
    </row>
    <row r="35" spans="1:7" ht="14.4" x14ac:dyDescent="0.55000000000000004">
      <c r="A35" s="151"/>
      <c r="B35" s="186" t="s">
        <v>118</v>
      </c>
      <c r="C35" s="186"/>
      <c r="D35" s="145"/>
      <c r="E35" s="187" t="s">
        <v>119</v>
      </c>
      <c r="F35" s="187"/>
      <c r="G35" s="145"/>
    </row>
    <row r="36" spans="1:7" ht="14.7" thickBot="1" x14ac:dyDescent="0.6">
      <c r="A36" s="156"/>
      <c r="B36" s="156"/>
      <c r="C36" s="156"/>
      <c r="D36" s="156"/>
      <c r="E36" s="156"/>
      <c r="F36" s="151"/>
      <c r="G36" s="157"/>
    </row>
    <row r="37" spans="1:7" x14ac:dyDescent="0.4">
      <c r="A37" s="145"/>
      <c r="B37" s="188" t="s">
        <v>120</v>
      </c>
      <c r="C37" s="189"/>
      <c r="D37" s="192" t="s">
        <v>121</v>
      </c>
      <c r="E37" s="194" t="s">
        <v>122</v>
      </c>
      <c r="F37" s="145"/>
      <c r="G37" s="145"/>
    </row>
    <row r="38" spans="1:7" x14ac:dyDescent="0.4">
      <c r="A38" s="145"/>
      <c r="B38" s="190"/>
      <c r="C38" s="191"/>
      <c r="D38" s="193"/>
      <c r="E38" s="195"/>
      <c r="F38" s="145"/>
      <c r="G38" s="145"/>
    </row>
    <row r="39" spans="1:7" ht="14.4" x14ac:dyDescent="0.4">
      <c r="A39" s="145"/>
      <c r="B39" s="178" t="s">
        <v>123</v>
      </c>
      <c r="C39" s="179"/>
      <c r="D39" s="162">
        <v>1503</v>
      </c>
      <c r="E39" s="163" t="s">
        <v>124</v>
      </c>
      <c r="F39" s="145"/>
      <c r="G39" s="145"/>
    </row>
    <row r="40" spans="1:7" ht="14.7" thickBot="1" x14ac:dyDescent="0.45">
      <c r="A40" s="145"/>
      <c r="B40" s="196" t="s">
        <v>125</v>
      </c>
      <c r="C40" s="197"/>
      <c r="D40" s="164">
        <v>1506</v>
      </c>
      <c r="E40" s="165" t="s">
        <v>126</v>
      </c>
      <c r="F40" s="145"/>
      <c r="G40" s="145"/>
    </row>
    <row r="41" spans="1:7" x14ac:dyDescent="0.4">
      <c r="A41" s="145"/>
      <c r="B41" s="145"/>
      <c r="C41" s="145"/>
      <c r="D41" s="145"/>
      <c r="E41" s="145"/>
      <c r="F41" s="145"/>
      <c r="G41" s="145"/>
    </row>
    <row r="42" spans="1:7" ht="14.4" x14ac:dyDescent="0.55000000000000004">
      <c r="A42" s="151"/>
      <c r="B42" s="158"/>
      <c r="C42" s="158"/>
      <c r="D42" s="145"/>
      <c r="E42" s="158"/>
      <c r="F42" s="158"/>
      <c r="G42" s="145"/>
    </row>
    <row r="43" spans="1:7" ht="15" x14ac:dyDescent="0.5">
      <c r="A43" s="176" t="s">
        <v>141</v>
      </c>
      <c r="B43" s="176"/>
      <c r="C43" s="176"/>
      <c r="D43" s="176"/>
      <c r="E43" s="176"/>
      <c r="F43" s="176"/>
      <c r="G43" s="145"/>
    </row>
    <row r="44" spans="1:7" ht="46.2" customHeight="1" x14ac:dyDescent="0.4">
      <c r="A44" s="198"/>
      <c r="B44" s="175" t="s">
        <v>142</v>
      </c>
      <c r="C44" s="175"/>
      <c r="D44" s="175"/>
      <c r="E44" s="175"/>
      <c r="F44" s="175"/>
      <c r="G44" s="171"/>
    </row>
    <row r="45" spans="1:7" ht="27" customHeight="1" x14ac:dyDescent="0.4">
      <c r="A45" s="198"/>
      <c r="B45" s="173" t="s">
        <v>139</v>
      </c>
      <c r="C45" s="174"/>
      <c r="D45" s="174"/>
      <c r="E45" s="174"/>
      <c r="F45" s="174"/>
      <c r="G45" s="171"/>
    </row>
    <row r="46" spans="1:7" ht="14.4" x14ac:dyDescent="0.55000000000000004">
      <c r="A46" s="151"/>
      <c r="B46" s="153"/>
      <c r="C46" s="153"/>
      <c r="D46" s="153"/>
      <c r="E46" s="153"/>
      <c r="F46" s="153"/>
      <c r="G46" s="145"/>
    </row>
    <row r="47" spans="1:7" ht="33.6" customHeight="1" x14ac:dyDescent="0.4">
      <c r="A47" s="152"/>
      <c r="B47" s="154"/>
      <c r="C47" s="180" t="s">
        <v>127</v>
      </c>
      <c r="D47" s="175"/>
      <c r="E47" s="175"/>
      <c r="F47" s="175"/>
      <c r="G47" s="145"/>
    </row>
    <row r="48" spans="1:7" x14ac:dyDescent="0.4">
      <c r="A48" s="152"/>
      <c r="B48" s="152"/>
      <c r="C48" s="155"/>
      <c r="D48" s="155"/>
      <c r="E48" s="155"/>
      <c r="F48" s="155"/>
      <c r="G48" s="145"/>
    </row>
    <row r="49" spans="1:8" ht="30" customHeight="1" x14ac:dyDescent="0.4">
      <c r="A49" s="152"/>
      <c r="B49" s="154"/>
      <c r="C49" s="180" t="s">
        <v>128</v>
      </c>
      <c r="D49" s="175"/>
      <c r="E49" s="175"/>
      <c r="F49" s="175"/>
      <c r="G49" s="145"/>
    </row>
    <row r="50" spans="1:8" ht="12.6" x14ac:dyDescent="0.4">
      <c r="A50" s="152"/>
      <c r="B50" s="155"/>
      <c r="C50" s="181" t="s">
        <v>117</v>
      </c>
      <c r="D50" s="181"/>
      <c r="E50" s="181"/>
      <c r="F50" s="181"/>
      <c r="G50" s="145"/>
    </row>
    <row r="51" spans="1:8" x14ac:dyDescent="0.4">
      <c r="A51" s="152"/>
      <c r="B51" s="155"/>
      <c r="C51" s="182"/>
      <c r="D51" s="182"/>
      <c r="E51" s="182"/>
      <c r="F51" s="182"/>
      <c r="G51" s="145"/>
    </row>
    <row r="52" spans="1:8" x14ac:dyDescent="0.4">
      <c r="A52" s="152"/>
      <c r="B52" s="155"/>
      <c r="C52" s="155"/>
      <c r="D52" s="155"/>
      <c r="E52" s="155"/>
      <c r="F52" s="155"/>
      <c r="G52" s="145"/>
    </row>
    <row r="53" spans="1:8" ht="30.6" customHeight="1" x14ac:dyDescent="0.4">
      <c r="A53" s="152"/>
      <c r="B53" s="154"/>
      <c r="C53" s="180" t="s">
        <v>135</v>
      </c>
      <c r="D53" s="175"/>
      <c r="E53" s="175"/>
      <c r="F53" s="175"/>
      <c r="G53" s="175"/>
      <c r="H53" s="175"/>
    </row>
    <row r="54" spans="1:8" x14ac:dyDescent="0.4">
      <c r="A54" s="152"/>
      <c r="B54" s="155"/>
      <c r="C54" s="155"/>
      <c r="D54" s="155"/>
      <c r="E54" s="155"/>
      <c r="F54" s="155"/>
      <c r="G54" s="145"/>
    </row>
    <row r="55" spans="1:8" x14ac:dyDescent="0.4">
      <c r="A55" s="152"/>
      <c r="B55" s="155"/>
      <c r="C55" s="155"/>
      <c r="D55" s="155"/>
      <c r="E55" s="155"/>
      <c r="F55" s="155"/>
      <c r="G55" s="145"/>
    </row>
    <row r="56" spans="1:8" ht="22.2" customHeight="1" x14ac:dyDescent="0.55000000000000004">
      <c r="A56" s="151"/>
      <c r="B56" s="185"/>
      <c r="C56" s="185"/>
      <c r="D56" s="145"/>
      <c r="E56" s="169"/>
      <c r="F56" s="169"/>
      <c r="G56" s="145"/>
    </row>
    <row r="57" spans="1:8" ht="14.4" x14ac:dyDescent="0.55000000000000004">
      <c r="A57" s="151"/>
      <c r="B57" s="186" t="s">
        <v>118</v>
      </c>
      <c r="C57" s="186"/>
      <c r="D57" s="145"/>
      <c r="E57" s="187" t="s">
        <v>119</v>
      </c>
      <c r="F57" s="187"/>
      <c r="G57" s="145"/>
    </row>
    <row r="58" spans="1:8" ht="14.4" x14ac:dyDescent="0.55000000000000004">
      <c r="A58" s="156"/>
      <c r="B58" s="156"/>
      <c r="C58" s="156"/>
      <c r="D58" s="156"/>
      <c r="E58" s="156"/>
      <c r="F58" s="151"/>
      <c r="G58" s="157"/>
    </row>
    <row r="59" spans="1:8" ht="14.4" x14ac:dyDescent="0.55000000000000004">
      <c r="A59" s="156"/>
      <c r="B59" s="156"/>
      <c r="C59" s="156"/>
      <c r="D59" s="156"/>
      <c r="E59" s="156"/>
      <c r="F59" s="151"/>
      <c r="G59" s="157"/>
    </row>
    <row r="60" spans="1:8" ht="15" x14ac:dyDescent="0.5">
      <c r="A60" s="176" t="s">
        <v>136</v>
      </c>
      <c r="B60" s="176"/>
      <c r="C60" s="176"/>
      <c r="D60" s="176"/>
      <c r="E60" s="176"/>
      <c r="F60" s="176"/>
      <c r="G60" s="142"/>
    </row>
    <row r="61" spans="1:8" ht="46.8" customHeight="1" x14ac:dyDescent="0.55000000000000004">
      <c r="A61" s="151"/>
      <c r="B61" s="199" t="s">
        <v>143</v>
      </c>
      <c r="C61" s="199"/>
      <c r="D61" s="199"/>
      <c r="E61" s="199"/>
      <c r="F61" s="199"/>
      <c r="G61" s="142"/>
    </row>
    <row r="62" spans="1:8" ht="20.399999999999999" customHeight="1" x14ac:dyDescent="0.55000000000000004">
      <c r="A62" s="151"/>
      <c r="B62" s="166" t="s">
        <v>139</v>
      </c>
      <c r="C62" s="143"/>
      <c r="D62" s="143"/>
      <c r="E62" s="143"/>
      <c r="F62" s="143"/>
      <c r="G62" s="142"/>
    </row>
    <row r="63" spans="1:8" ht="13.8" customHeight="1" x14ac:dyDescent="0.55000000000000004">
      <c r="A63" s="151"/>
      <c r="B63" s="143"/>
      <c r="C63" s="143"/>
      <c r="D63" s="143"/>
      <c r="E63" s="143"/>
      <c r="F63" s="143"/>
      <c r="G63" s="142"/>
    </row>
    <row r="64" spans="1:8" ht="14.4" x14ac:dyDescent="0.55000000000000004">
      <c r="A64" s="151"/>
      <c r="B64" s="144"/>
      <c r="C64" s="144"/>
      <c r="D64" s="144"/>
      <c r="E64" s="144"/>
      <c r="F64" s="144"/>
    </row>
    <row r="65" spans="1:8" ht="27" customHeight="1" x14ac:dyDescent="0.4">
      <c r="A65" s="152"/>
      <c r="B65" s="154"/>
      <c r="C65" s="180" t="s">
        <v>137</v>
      </c>
      <c r="D65" s="175"/>
      <c r="E65" s="175"/>
      <c r="F65" s="175"/>
    </row>
    <row r="66" spans="1:8" x14ac:dyDescent="0.4">
      <c r="A66" s="152"/>
      <c r="B66" s="152"/>
      <c r="C66" s="155"/>
      <c r="D66" s="155"/>
      <c r="E66" s="155"/>
      <c r="F66" s="155"/>
    </row>
    <row r="67" spans="1:8" ht="28.2" customHeight="1" x14ac:dyDescent="0.4">
      <c r="A67" s="152"/>
      <c r="B67" s="154"/>
      <c r="C67" s="180" t="s">
        <v>138</v>
      </c>
      <c r="D67" s="175"/>
      <c r="E67" s="175"/>
      <c r="F67" s="175"/>
    </row>
    <row r="68" spans="1:8" ht="12.6" x14ac:dyDescent="0.4">
      <c r="A68" s="152"/>
      <c r="B68" s="155"/>
      <c r="C68" s="181" t="s">
        <v>117</v>
      </c>
      <c r="D68" s="181"/>
      <c r="E68" s="181"/>
      <c r="F68" s="181"/>
    </row>
    <row r="69" spans="1:8" x14ac:dyDescent="0.4">
      <c r="A69" s="152"/>
      <c r="B69" s="155"/>
      <c r="C69" s="182"/>
      <c r="D69" s="182"/>
      <c r="E69" s="182"/>
      <c r="F69" s="182"/>
    </row>
    <row r="70" spans="1:8" x14ac:dyDescent="0.4">
      <c r="A70" s="152"/>
      <c r="B70" s="155"/>
      <c r="C70" s="155"/>
      <c r="D70" s="155"/>
      <c r="E70" s="155"/>
      <c r="F70" s="155"/>
      <c r="G70" s="155"/>
    </row>
    <row r="71" spans="1:8" ht="25.2" customHeight="1" x14ac:dyDescent="0.4">
      <c r="A71" s="152"/>
      <c r="B71" s="154"/>
      <c r="C71" s="180" t="s">
        <v>135</v>
      </c>
      <c r="D71" s="175"/>
      <c r="E71" s="175"/>
      <c r="F71" s="175"/>
      <c r="G71" s="175"/>
      <c r="H71" s="175"/>
    </row>
    <row r="72" spans="1:8" x14ac:dyDescent="0.4">
      <c r="A72" s="152"/>
      <c r="B72" s="155"/>
      <c r="D72" s="155"/>
      <c r="E72" s="155"/>
      <c r="F72" s="155"/>
    </row>
    <row r="73" spans="1:8" x14ac:dyDescent="0.4">
      <c r="A73" s="152"/>
      <c r="B73" s="155"/>
      <c r="C73" s="155"/>
      <c r="D73" s="155"/>
      <c r="E73" s="155"/>
      <c r="F73" s="155"/>
    </row>
    <row r="74" spans="1:8" ht="22.2" customHeight="1" x14ac:dyDescent="0.55000000000000004">
      <c r="A74" s="151"/>
      <c r="B74" s="209"/>
      <c r="C74" s="209"/>
      <c r="E74" s="209"/>
      <c r="F74" s="209"/>
    </row>
    <row r="75" spans="1:8" x14ac:dyDescent="0.4">
      <c r="A75" s="141"/>
      <c r="B75" s="210" t="s">
        <v>118</v>
      </c>
      <c r="C75" s="210"/>
      <c r="E75" s="211" t="s">
        <v>119</v>
      </c>
      <c r="F75" s="211"/>
    </row>
    <row r="76" spans="1:8" ht="14.4" x14ac:dyDescent="0.55000000000000004">
      <c r="A76" s="156"/>
      <c r="B76" s="156"/>
      <c r="C76" s="156"/>
      <c r="D76" s="156"/>
      <c r="E76" s="156"/>
      <c r="F76" s="151"/>
      <c r="G76" s="157"/>
    </row>
    <row r="77" spans="1:8" ht="14.4" x14ac:dyDescent="0.55000000000000004">
      <c r="A77" s="156"/>
      <c r="B77" s="156"/>
      <c r="C77" s="156"/>
      <c r="D77" s="156"/>
      <c r="E77" s="156"/>
      <c r="F77" s="151"/>
      <c r="G77" s="157"/>
    </row>
    <row r="78" spans="1:8" ht="14.4" x14ac:dyDescent="0.55000000000000004">
      <c r="A78" s="156"/>
      <c r="B78" s="156"/>
      <c r="C78" s="156"/>
      <c r="D78" s="156"/>
      <c r="E78" s="156"/>
      <c r="F78" s="151"/>
      <c r="G78" s="157"/>
    </row>
    <row r="79" spans="1:8" ht="14.4" x14ac:dyDescent="0.55000000000000004">
      <c r="A79" s="156"/>
      <c r="B79" s="156"/>
      <c r="C79" s="156"/>
      <c r="D79" s="156"/>
      <c r="E79" s="156"/>
      <c r="F79" s="151"/>
      <c r="G79" s="157"/>
    </row>
    <row r="80" spans="1:8" x14ac:dyDescent="0.4">
      <c r="A80" s="200" t="s">
        <v>129</v>
      </c>
      <c r="B80" s="201"/>
      <c r="C80" s="201"/>
      <c r="D80" s="201"/>
      <c r="E80" s="201"/>
      <c r="F80" s="202"/>
      <c r="G80" s="157"/>
    </row>
    <row r="81" spans="1:7" x14ac:dyDescent="0.4">
      <c r="A81" s="203" t="s">
        <v>130</v>
      </c>
      <c r="B81" s="204"/>
      <c r="C81" s="204"/>
      <c r="D81" s="204"/>
      <c r="E81" s="204"/>
      <c r="F81" s="205"/>
      <c r="G81" s="145"/>
    </row>
    <row r="82" spans="1:7" x14ac:dyDescent="0.4">
      <c r="A82" s="206" t="s">
        <v>131</v>
      </c>
      <c r="B82" s="207"/>
      <c r="C82" s="207"/>
      <c r="D82" s="207"/>
      <c r="E82" s="207"/>
      <c r="F82" s="208"/>
      <c r="G82" s="145"/>
    </row>
    <row r="83" spans="1:7" x14ac:dyDescent="0.4">
      <c r="A83" s="159"/>
      <c r="B83" s="153"/>
      <c r="C83" s="153"/>
      <c r="D83" s="153"/>
      <c r="E83" s="153"/>
      <c r="F83" s="153"/>
      <c r="G83" s="145"/>
    </row>
    <row r="84" spans="1:7" x14ac:dyDescent="0.4">
      <c r="A84" s="159"/>
      <c r="B84" s="153"/>
      <c r="C84" s="153"/>
      <c r="D84" s="153"/>
      <c r="E84" s="153"/>
      <c r="F84" s="153"/>
      <c r="G84" s="145"/>
    </row>
    <row r="85" spans="1:7" x14ac:dyDescent="0.4">
      <c r="A85" s="159"/>
      <c r="B85" s="153"/>
      <c r="C85" s="153"/>
      <c r="D85" s="153"/>
      <c r="E85" s="153"/>
      <c r="F85" s="153"/>
      <c r="G85" s="145"/>
    </row>
    <row r="86" spans="1:7" x14ac:dyDescent="0.4">
      <c r="A86" s="160"/>
      <c r="B86" s="145"/>
      <c r="C86" s="145"/>
      <c r="D86" s="145"/>
      <c r="E86" s="145"/>
      <c r="F86" s="161"/>
      <c r="G86" s="145"/>
    </row>
    <row r="87" spans="1:7" x14ac:dyDescent="0.4">
      <c r="A87" s="160"/>
      <c r="B87" s="145"/>
      <c r="C87" s="145"/>
      <c r="D87" s="145"/>
      <c r="E87" s="145"/>
      <c r="F87" s="145"/>
      <c r="G87" s="145"/>
    </row>
    <row r="88" spans="1:7" x14ac:dyDescent="0.4">
      <c r="A88" s="159"/>
      <c r="B88" s="153"/>
      <c r="C88" s="153"/>
      <c r="D88" s="153"/>
      <c r="E88" s="153"/>
      <c r="F88" s="153"/>
      <c r="G88" s="145"/>
    </row>
    <row r="89" spans="1:7" x14ac:dyDescent="0.4">
      <c r="A89" s="159"/>
      <c r="B89" s="153"/>
      <c r="C89" s="153"/>
      <c r="D89" s="153"/>
      <c r="E89" s="153"/>
      <c r="F89" s="153"/>
      <c r="G89" s="145"/>
    </row>
    <row r="90" spans="1:7" x14ac:dyDescent="0.4">
      <c r="A90" s="159"/>
      <c r="B90" s="153"/>
      <c r="C90" s="153"/>
      <c r="D90" s="153"/>
      <c r="E90" s="153"/>
      <c r="F90" s="153"/>
      <c r="G90" s="145"/>
    </row>
    <row r="91" spans="1:7" x14ac:dyDescent="0.4">
      <c r="A91" s="160"/>
      <c r="B91" s="145"/>
      <c r="C91" s="145"/>
      <c r="D91" s="145"/>
      <c r="E91" s="145"/>
      <c r="F91" s="161"/>
      <c r="G91" s="145"/>
    </row>
    <row r="92" spans="1:7" x14ac:dyDescent="0.4">
      <c r="A92" s="160"/>
      <c r="B92" s="145"/>
      <c r="C92" s="145"/>
      <c r="D92" s="145"/>
      <c r="E92" s="145"/>
      <c r="F92" s="145"/>
      <c r="G92" s="145"/>
    </row>
  </sheetData>
  <mergeCells count="64">
    <mergeCell ref="A80:F80"/>
    <mergeCell ref="A81:F81"/>
    <mergeCell ref="A82:F82"/>
    <mergeCell ref="C68:F68"/>
    <mergeCell ref="C69:F69"/>
    <mergeCell ref="C71:H71"/>
    <mergeCell ref="B74:C74"/>
    <mergeCell ref="E74:F74"/>
    <mergeCell ref="B75:C75"/>
    <mergeCell ref="E75:F75"/>
    <mergeCell ref="C67:F67"/>
    <mergeCell ref="C47:F47"/>
    <mergeCell ref="C49:F49"/>
    <mergeCell ref="C50:F50"/>
    <mergeCell ref="C51:F51"/>
    <mergeCell ref="C53:H53"/>
    <mergeCell ref="B56:C56"/>
    <mergeCell ref="E56:F56"/>
    <mergeCell ref="B57:C57"/>
    <mergeCell ref="E57:F57"/>
    <mergeCell ref="A60:F60"/>
    <mergeCell ref="B61:F61"/>
    <mergeCell ref="C65:F65"/>
    <mergeCell ref="B40:C40"/>
    <mergeCell ref="A43:F43"/>
    <mergeCell ref="A44:A45"/>
    <mergeCell ref="B44:F44"/>
    <mergeCell ref="G44:G45"/>
    <mergeCell ref="B45:F45"/>
    <mergeCell ref="B39:C39"/>
    <mergeCell ref="C25:F25"/>
    <mergeCell ref="C27:F27"/>
    <mergeCell ref="C28:F28"/>
    <mergeCell ref="C29:F29"/>
    <mergeCell ref="C31:I31"/>
    <mergeCell ref="B34:C34"/>
    <mergeCell ref="E34:F34"/>
    <mergeCell ref="B35:C35"/>
    <mergeCell ref="E35:F35"/>
    <mergeCell ref="B37:C38"/>
    <mergeCell ref="D37:D38"/>
    <mergeCell ref="E37:E38"/>
    <mergeCell ref="G20:G23"/>
    <mergeCell ref="B21:F21"/>
    <mergeCell ref="B22:F22"/>
    <mergeCell ref="B23:F23"/>
    <mergeCell ref="A9:B9"/>
    <mergeCell ref="C9:F9"/>
    <mergeCell ref="A13:B13"/>
    <mergeCell ref="C13:F13"/>
    <mergeCell ref="A14:B14"/>
    <mergeCell ref="A15:B15"/>
    <mergeCell ref="C15:F15"/>
    <mergeCell ref="A16:B16"/>
    <mergeCell ref="C16:F16"/>
    <mergeCell ref="A19:F19"/>
    <mergeCell ref="A20:A23"/>
    <mergeCell ref="B20:F20"/>
    <mergeCell ref="A3:F3"/>
    <mergeCell ref="A4:F4"/>
    <mergeCell ref="A7:B7"/>
    <mergeCell ref="C7:F7"/>
    <mergeCell ref="A8:B8"/>
    <mergeCell ref="C8:F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9"/>
  <sheetViews>
    <sheetView showGridLines="0" zoomScale="130" zoomScaleNormal="130" workbookViewId="0">
      <selection activeCell="O17" sqref="O17"/>
    </sheetView>
  </sheetViews>
  <sheetFormatPr defaultRowHeight="10.199999999999999" x14ac:dyDescent="0.35"/>
  <cols>
    <col min="1" max="3" width="3.86328125" customWidth="1"/>
    <col min="4" max="4" width="14.86328125" customWidth="1"/>
    <col min="5" max="5" width="50.265625" customWidth="1"/>
    <col min="6" max="6" width="7" customWidth="1"/>
    <col min="7" max="7" width="6.3984375" bestFit="1" customWidth="1"/>
    <col min="8" max="8" width="15.1328125" bestFit="1" customWidth="1"/>
    <col min="9" max="9" width="4.86328125" customWidth="1"/>
    <col min="10" max="10" width="15.1328125" bestFit="1" customWidth="1"/>
    <col min="11" max="11" width="4.86328125" customWidth="1"/>
    <col min="12" max="12" width="12.86328125" customWidth="1"/>
    <col min="13" max="13" width="4.86328125" customWidth="1"/>
    <col min="14" max="14" width="12.86328125" customWidth="1"/>
    <col min="15" max="15" width="4.86328125" customWidth="1"/>
    <col min="16" max="16" width="12.86328125" customWidth="1"/>
    <col min="17" max="17" width="4.86328125" customWidth="1"/>
    <col min="18" max="18" width="12.86328125" customWidth="1"/>
  </cols>
  <sheetData>
    <row r="1" spans="1:14" x14ac:dyDescent="0.35">
      <c r="A1" s="17" t="s">
        <v>30</v>
      </c>
      <c r="B1" s="17"/>
    </row>
    <row r="2" spans="1:14" x14ac:dyDescent="0.35">
      <c r="A2" s="17"/>
      <c r="B2" s="17"/>
    </row>
    <row r="3" spans="1:14" ht="12.3" x14ac:dyDescent="0.35">
      <c r="A3" s="23" t="s">
        <v>96</v>
      </c>
      <c r="B3" s="23"/>
    </row>
    <row r="5" spans="1:14" ht="10.5" x14ac:dyDescent="0.35">
      <c r="A5" s="15" t="s">
        <v>53</v>
      </c>
      <c r="B5" s="15"/>
    </row>
    <row r="7" spans="1:14" ht="12.3" x14ac:dyDescent="0.35">
      <c r="A7" s="2" t="s">
        <v>57</v>
      </c>
      <c r="B7" s="2"/>
    </row>
    <row r="8" spans="1:14" ht="36" customHeight="1" x14ac:dyDescent="0.35">
      <c r="G8" s="212" t="s">
        <v>13</v>
      </c>
      <c r="H8" s="212"/>
      <c r="I8" s="212" t="s">
        <v>14</v>
      </c>
      <c r="J8" s="212"/>
    </row>
    <row r="9" spans="1:14" x14ac:dyDescent="0.35">
      <c r="B9" s="32" t="s">
        <v>74</v>
      </c>
      <c r="C9" s="35"/>
      <c r="D9" s="35"/>
      <c r="E9" s="35"/>
      <c r="F9" s="35"/>
      <c r="G9" s="35"/>
      <c r="H9" s="35"/>
      <c r="I9" s="35"/>
      <c r="J9" s="36"/>
    </row>
    <row r="10" spans="1:14" x14ac:dyDescent="0.35">
      <c r="B10" s="29"/>
      <c r="C10" s="35" t="s">
        <v>5</v>
      </c>
      <c r="D10" s="35"/>
      <c r="E10" s="35"/>
      <c r="F10" s="36"/>
      <c r="G10" s="1">
        <v>1101</v>
      </c>
      <c r="H10" s="39"/>
      <c r="I10" s="1">
        <v>1108</v>
      </c>
      <c r="J10" s="91"/>
      <c r="L10" s="27"/>
    </row>
    <row r="11" spans="1:14" x14ac:dyDescent="0.35">
      <c r="B11" s="4"/>
      <c r="C11" s="35" t="s">
        <v>70</v>
      </c>
      <c r="D11" s="35"/>
      <c r="E11" s="35"/>
      <c r="F11" s="36"/>
      <c r="G11" s="1">
        <v>1102</v>
      </c>
      <c r="H11" s="39"/>
      <c r="I11" s="1">
        <v>1109</v>
      </c>
      <c r="J11" s="91"/>
    </row>
    <row r="12" spans="1:14" x14ac:dyDescent="0.35">
      <c r="B12" s="4"/>
      <c r="C12" s="35" t="s">
        <v>71</v>
      </c>
      <c r="D12" s="35"/>
      <c r="E12" s="35"/>
      <c r="F12" s="36"/>
      <c r="G12" s="1">
        <v>1103</v>
      </c>
      <c r="H12" s="26"/>
      <c r="I12" s="1">
        <v>1110</v>
      </c>
      <c r="J12" s="91"/>
      <c r="L12" s="27"/>
    </row>
    <row r="13" spans="1:14" x14ac:dyDescent="0.35">
      <c r="B13" s="4"/>
      <c r="C13" s="35" t="s">
        <v>6</v>
      </c>
      <c r="D13" s="35"/>
      <c r="E13" s="35"/>
      <c r="F13" s="36"/>
      <c r="G13" s="22"/>
      <c r="H13" s="38"/>
      <c r="I13" s="1">
        <v>1112</v>
      </c>
      <c r="J13" s="91"/>
      <c r="K13" s="27"/>
      <c r="N13" s="27"/>
    </row>
    <row r="14" spans="1:14" x14ac:dyDescent="0.35">
      <c r="B14" s="4"/>
      <c r="C14" s="35" t="s">
        <v>7</v>
      </c>
      <c r="D14" s="35"/>
      <c r="E14" s="35"/>
      <c r="F14" s="36"/>
      <c r="G14" s="22"/>
      <c r="H14" s="38"/>
      <c r="I14" s="1">
        <v>1113</v>
      </c>
      <c r="J14" s="91"/>
      <c r="N14" s="27"/>
    </row>
    <row r="15" spans="1:14" x14ac:dyDescent="0.35">
      <c r="B15" s="4"/>
      <c r="C15" s="35" t="s">
        <v>8</v>
      </c>
      <c r="D15" s="35"/>
      <c r="E15" s="35"/>
      <c r="F15" s="36"/>
      <c r="G15" s="22"/>
      <c r="H15" s="38"/>
      <c r="I15" s="1">
        <v>1114</v>
      </c>
      <c r="J15" s="91"/>
    </row>
    <row r="16" spans="1:14" x14ac:dyDescent="0.35">
      <c r="B16" s="4"/>
      <c r="C16" s="76" t="s">
        <v>73</v>
      </c>
      <c r="D16" s="93"/>
      <c r="E16" s="93"/>
      <c r="F16" s="94"/>
      <c r="G16" s="1">
        <v>1104</v>
      </c>
      <c r="H16" s="90"/>
      <c r="I16" s="1">
        <v>1115</v>
      </c>
      <c r="J16" s="79"/>
      <c r="L16" s="27"/>
    </row>
    <row r="17" spans="2:16" x14ac:dyDescent="0.35">
      <c r="B17" s="4"/>
      <c r="C17" s="107" t="s">
        <v>89</v>
      </c>
      <c r="D17" s="107"/>
      <c r="E17" s="107"/>
      <c r="F17" s="108"/>
      <c r="G17" s="1">
        <v>1106</v>
      </c>
      <c r="H17" s="91"/>
      <c r="I17" s="1">
        <v>1117</v>
      </c>
      <c r="J17" s="91"/>
    </row>
    <row r="18" spans="2:16" ht="10.5" x14ac:dyDescent="0.35">
      <c r="B18" s="4"/>
      <c r="C18" s="33" t="s">
        <v>63</v>
      </c>
      <c r="D18" s="8"/>
      <c r="E18" s="8"/>
      <c r="F18" s="74"/>
      <c r="G18" s="1">
        <v>1107</v>
      </c>
      <c r="H18" s="28">
        <f>DPA_1101-DPA_1102-DPA_1103-DPA_1104-DPA_1106</f>
        <v>0</v>
      </c>
      <c r="I18" s="1">
        <v>1118</v>
      </c>
      <c r="J18" s="28">
        <f>DPA_1108-DPA_1109-DPA_1110-DPA_1112-DPA_1113-DPA_1114-DPA_1115-DPA_1117</f>
        <v>0</v>
      </c>
      <c r="L18" s="27"/>
    </row>
    <row r="19" spans="2:16" ht="11.25" customHeight="1" x14ac:dyDescent="0.35">
      <c r="B19" s="5"/>
      <c r="C19" s="83" t="s">
        <v>82</v>
      </c>
      <c r="D19" s="89"/>
      <c r="E19" s="84"/>
      <c r="F19" s="24"/>
      <c r="G19" s="22"/>
      <c r="H19" s="22"/>
      <c r="I19" s="1">
        <v>1119</v>
      </c>
      <c r="J19" s="92"/>
    </row>
    <row r="20" spans="2:16" x14ac:dyDescent="0.35">
      <c r="B20" s="42"/>
      <c r="C20" s="88"/>
      <c r="D20" s="88"/>
      <c r="E20" s="42"/>
      <c r="F20" s="42"/>
      <c r="G20" s="42"/>
      <c r="H20" s="42"/>
      <c r="I20" s="42"/>
      <c r="J20" s="87"/>
      <c r="K20" s="42"/>
      <c r="L20" s="42"/>
    </row>
    <row r="21" spans="2:16" x14ac:dyDescent="0.35">
      <c r="K21" s="42"/>
    </row>
    <row r="22" spans="2:16" x14ac:dyDescent="0.35">
      <c r="B22" s="34" t="s">
        <v>59</v>
      </c>
      <c r="C22" s="35"/>
      <c r="D22" s="35"/>
      <c r="E22" s="35"/>
      <c r="F22" s="35"/>
      <c r="G22" s="35"/>
      <c r="H22" s="36"/>
      <c r="K22" s="42"/>
    </row>
    <row r="23" spans="2:16" x14ac:dyDescent="0.35">
      <c r="B23" s="4"/>
      <c r="C23" s="9" t="s">
        <v>9</v>
      </c>
      <c r="D23" s="6"/>
      <c r="E23" s="6"/>
      <c r="F23" s="71" t="s">
        <v>79</v>
      </c>
      <c r="G23" s="1">
        <v>1201</v>
      </c>
      <c r="H23" s="25">
        <f>DPA_2110</f>
        <v>0</v>
      </c>
      <c r="K23" s="42"/>
    </row>
    <row r="24" spans="2:16" x14ac:dyDescent="0.35">
      <c r="B24" s="4"/>
      <c r="C24" s="34" t="s">
        <v>72</v>
      </c>
      <c r="D24" s="35"/>
      <c r="E24" s="35"/>
      <c r="F24" s="75" t="s">
        <v>80</v>
      </c>
      <c r="G24" s="1">
        <v>1202</v>
      </c>
      <c r="H24" s="25">
        <f>DPA_2129</f>
        <v>0</v>
      </c>
      <c r="K24" s="42"/>
    </row>
    <row r="25" spans="2:16" x14ac:dyDescent="0.35">
      <c r="B25" s="4"/>
      <c r="C25" s="34" t="s">
        <v>10</v>
      </c>
      <c r="D25" s="35"/>
      <c r="E25" s="35"/>
      <c r="F25" s="35"/>
      <c r="G25" s="1">
        <v>1203</v>
      </c>
      <c r="H25" s="25"/>
      <c r="K25" s="42"/>
    </row>
    <row r="26" spans="2:16" x14ac:dyDescent="0.35">
      <c r="B26" s="4"/>
      <c r="C26" s="34" t="s">
        <v>11</v>
      </c>
      <c r="D26" s="35"/>
      <c r="E26" s="35"/>
      <c r="F26" s="35"/>
      <c r="G26" s="1">
        <v>1204</v>
      </c>
      <c r="H26" s="25"/>
    </row>
    <row r="27" spans="2:16" x14ac:dyDescent="0.35">
      <c r="B27" s="4"/>
      <c r="C27" s="80" t="s">
        <v>54</v>
      </c>
      <c r="D27" s="35"/>
      <c r="E27" s="35"/>
      <c r="F27" s="35"/>
      <c r="G27" s="1">
        <v>1205</v>
      </c>
      <c r="H27" s="25"/>
    </row>
    <row r="28" spans="2:16" x14ac:dyDescent="0.35">
      <c r="B28" s="4"/>
      <c r="C28" s="34" t="s">
        <v>52</v>
      </c>
      <c r="E28" s="35"/>
      <c r="F28" s="75" t="s">
        <v>81</v>
      </c>
      <c r="G28" s="1">
        <v>1206</v>
      </c>
      <c r="H28" s="26">
        <f>DPA_2224</f>
        <v>0</v>
      </c>
    </row>
    <row r="29" spans="2:16" ht="10.5" x14ac:dyDescent="0.35">
      <c r="B29" s="5"/>
      <c r="C29" s="16" t="s">
        <v>12</v>
      </c>
      <c r="D29" s="35"/>
      <c r="E29" s="35"/>
      <c r="F29" s="35"/>
      <c r="G29" s="1">
        <v>1207</v>
      </c>
      <c r="H29" s="28">
        <f>DPA_1201+DPA_1202-DPA_1203-DPA_1204+DPA_1205+DPA_1206</f>
        <v>0</v>
      </c>
    </row>
    <row r="31" spans="2:16" ht="45" customHeight="1" x14ac:dyDescent="0.35">
      <c r="B31" s="37"/>
      <c r="C31" s="20"/>
      <c r="D31" s="37"/>
      <c r="E31" s="37"/>
      <c r="F31" s="37"/>
      <c r="G31" s="213" t="s">
        <v>20</v>
      </c>
      <c r="H31" s="214"/>
      <c r="I31" s="212" t="s">
        <v>13</v>
      </c>
      <c r="J31" s="212"/>
      <c r="K31" s="212" t="s">
        <v>14</v>
      </c>
      <c r="L31" s="212"/>
      <c r="M31" s="212" t="s">
        <v>15</v>
      </c>
      <c r="N31" s="212"/>
      <c r="O31" s="212" t="s">
        <v>16</v>
      </c>
      <c r="P31" s="212"/>
    </row>
    <row r="32" spans="2:16" x14ac:dyDescent="0.35">
      <c r="B32" s="34" t="s">
        <v>60</v>
      </c>
      <c r="C32" s="35"/>
      <c r="D32" s="35"/>
      <c r="E32" s="35"/>
      <c r="F32" s="35"/>
      <c r="G32" s="35"/>
      <c r="H32" s="35"/>
      <c r="I32" s="35"/>
      <c r="J32" s="35"/>
      <c r="K32" s="35"/>
      <c r="L32" s="35"/>
      <c r="M32" s="35"/>
      <c r="N32" s="35"/>
      <c r="O32" s="8"/>
      <c r="P32" s="36"/>
    </row>
    <row r="33" spans="2:16" x14ac:dyDescent="0.35">
      <c r="B33" s="4"/>
      <c r="C33" s="34" t="s">
        <v>17</v>
      </c>
      <c r="D33" s="35"/>
      <c r="E33" s="35"/>
      <c r="F33" s="35"/>
      <c r="G33" s="1">
        <v>1301</v>
      </c>
      <c r="H33" s="25"/>
      <c r="I33" s="14"/>
      <c r="J33" s="22"/>
      <c r="K33" s="30"/>
      <c r="L33" s="22"/>
      <c r="M33" s="30"/>
      <c r="N33" s="12"/>
      <c r="O33" s="1">
        <v>1311</v>
      </c>
      <c r="P33" s="25"/>
    </row>
    <row r="34" spans="2:16" x14ac:dyDescent="0.35">
      <c r="B34" s="4"/>
      <c r="C34" s="34" t="s">
        <v>69</v>
      </c>
      <c r="D34" s="35"/>
      <c r="E34" s="35"/>
      <c r="F34" s="35"/>
      <c r="G34" s="30"/>
      <c r="H34" s="12"/>
      <c r="I34" s="1">
        <v>1303</v>
      </c>
      <c r="J34" s="26"/>
      <c r="K34" s="10">
        <v>1305</v>
      </c>
      <c r="L34" s="26"/>
      <c r="M34" s="10">
        <v>1307</v>
      </c>
      <c r="N34" s="81"/>
      <c r="O34" s="1">
        <v>1312</v>
      </c>
      <c r="P34" s="26"/>
    </row>
    <row r="35" spans="2:16" x14ac:dyDescent="0.35">
      <c r="B35" s="4"/>
      <c r="C35" s="80" t="s">
        <v>54</v>
      </c>
      <c r="D35" s="35"/>
      <c r="E35" s="35"/>
      <c r="F35" s="35"/>
      <c r="G35" s="1">
        <v>1302</v>
      </c>
      <c r="H35" s="25"/>
      <c r="I35" s="10">
        <v>1304</v>
      </c>
      <c r="J35" s="25"/>
      <c r="K35" s="10">
        <v>1306</v>
      </c>
      <c r="L35" s="25"/>
      <c r="M35" s="10">
        <v>1308</v>
      </c>
      <c r="N35" s="82"/>
      <c r="O35" s="1">
        <v>1313</v>
      </c>
      <c r="P35" s="25"/>
    </row>
    <row r="36" spans="2:16" ht="10.5" x14ac:dyDescent="0.35">
      <c r="B36" s="5"/>
      <c r="C36" s="69" t="s">
        <v>19</v>
      </c>
      <c r="D36" s="8"/>
      <c r="E36" s="8"/>
      <c r="F36" s="8"/>
      <c r="G36" s="22"/>
      <c r="H36" s="13"/>
      <c r="I36" s="13"/>
      <c r="J36" s="13"/>
      <c r="K36" s="13"/>
      <c r="L36" s="13"/>
      <c r="M36" s="10">
        <v>1309</v>
      </c>
      <c r="N36" s="28">
        <f>DPA_1307+DPA_1308</f>
        <v>0</v>
      </c>
      <c r="O36" s="1">
        <v>1314</v>
      </c>
      <c r="P36" s="28">
        <f>DPA_1311+DPA_1312+DPA_1313</f>
        <v>0</v>
      </c>
    </row>
    <row r="37" spans="2:16" x14ac:dyDescent="0.35">
      <c r="B37" s="85"/>
      <c r="C37" s="85" t="s">
        <v>18</v>
      </c>
      <c r="D37" s="86"/>
      <c r="E37" s="86"/>
      <c r="F37" s="41"/>
      <c r="G37" s="13"/>
      <c r="H37" s="22"/>
      <c r="I37" s="22"/>
      <c r="J37" s="22"/>
      <c r="K37" s="22"/>
      <c r="L37" s="22"/>
      <c r="M37" s="1">
        <v>1310</v>
      </c>
      <c r="N37" s="82"/>
      <c r="O37" s="1">
        <v>1315</v>
      </c>
      <c r="P37" s="25"/>
    </row>
    <row r="38" spans="2:16" x14ac:dyDescent="0.35">
      <c r="G38" s="21"/>
      <c r="H38" s="21"/>
      <c r="I38" s="21"/>
      <c r="J38" s="21"/>
      <c r="K38" s="21"/>
      <c r="L38" s="21"/>
      <c r="M38" s="21"/>
      <c r="N38" s="21"/>
      <c r="O38" s="21"/>
      <c r="P38" s="21"/>
    </row>
    <row r="39" spans="2:16" ht="33.75" customHeight="1" x14ac:dyDescent="0.35">
      <c r="G39" s="212" t="s">
        <v>20</v>
      </c>
      <c r="H39" s="212"/>
      <c r="I39" s="212" t="s">
        <v>21</v>
      </c>
      <c r="J39" s="212"/>
      <c r="K39" s="212" t="s">
        <v>22</v>
      </c>
      <c r="L39" s="212"/>
    </row>
    <row r="40" spans="2:16" ht="11.25" customHeight="1" x14ac:dyDescent="0.35">
      <c r="B40" s="34" t="s">
        <v>61</v>
      </c>
      <c r="C40" s="35"/>
      <c r="D40" s="35"/>
      <c r="E40" s="35"/>
      <c r="F40" s="35"/>
      <c r="G40" s="35"/>
      <c r="H40" s="35"/>
      <c r="I40" s="35"/>
      <c r="J40" s="35"/>
      <c r="K40" s="35"/>
      <c r="L40" s="36"/>
    </row>
    <row r="41" spans="2:16" x14ac:dyDescent="0.35">
      <c r="B41" s="4"/>
      <c r="C41" s="34" t="s">
        <v>56</v>
      </c>
      <c r="D41" s="35"/>
      <c r="E41" s="35"/>
      <c r="F41" s="36"/>
      <c r="G41" s="1">
        <v>1401</v>
      </c>
      <c r="H41" s="25"/>
      <c r="I41" s="215">
        <v>10</v>
      </c>
      <c r="J41" s="215"/>
      <c r="K41" s="1">
        <v>1416</v>
      </c>
      <c r="L41" s="28">
        <f>DPA_1401*I41/100</f>
        <v>0</v>
      </c>
    </row>
    <row r="42" spans="2:16" s="120" customFormat="1" x14ac:dyDescent="0.35">
      <c r="B42" s="126"/>
      <c r="C42" s="127" t="s">
        <v>102</v>
      </c>
      <c r="D42" s="128"/>
      <c r="E42" s="128"/>
      <c r="F42" s="129"/>
      <c r="G42" s="121">
        <v>1402</v>
      </c>
      <c r="H42" s="116"/>
      <c r="I42" s="216">
        <v>40</v>
      </c>
      <c r="J42" s="216"/>
      <c r="K42" s="121">
        <v>1417</v>
      </c>
      <c r="L42" s="125">
        <f>DPA_1402*I42/100</f>
        <v>0</v>
      </c>
    </row>
    <row r="43" spans="2:16" s="120" customFormat="1" x14ac:dyDescent="0.35">
      <c r="B43" s="126"/>
      <c r="C43" s="109" t="s">
        <v>98</v>
      </c>
      <c r="D43" s="107"/>
      <c r="E43" s="107"/>
      <c r="F43" s="108"/>
      <c r="G43" s="121">
        <v>1404</v>
      </c>
      <c r="H43" s="116"/>
      <c r="I43" s="216">
        <v>10</v>
      </c>
      <c r="J43" s="216"/>
      <c r="K43" s="121">
        <v>1419</v>
      </c>
      <c r="L43" s="125">
        <f>DPA_1404*I43/100</f>
        <v>0</v>
      </c>
    </row>
    <row r="44" spans="2:16" s="120" customFormat="1" x14ac:dyDescent="0.35">
      <c r="B44" s="126"/>
      <c r="C44" s="109" t="s">
        <v>99</v>
      </c>
      <c r="D44" s="107"/>
      <c r="E44" s="107"/>
      <c r="F44" s="108"/>
      <c r="G44" s="121">
        <v>1405</v>
      </c>
      <c r="H44" s="116"/>
      <c r="I44" s="216">
        <v>100</v>
      </c>
      <c r="J44" s="216"/>
      <c r="K44" s="121">
        <v>1420</v>
      </c>
      <c r="L44" s="125">
        <f>DPA_1405*I44/100</f>
        <v>0</v>
      </c>
    </row>
    <row r="45" spans="2:16" s="120" customFormat="1" x14ac:dyDescent="0.35">
      <c r="B45" s="126"/>
      <c r="C45" s="109" t="s">
        <v>95</v>
      </c>
      <c r="D45" s="107"/>
      <c r="E45" s="107"/>
      <c r="F45" s="108"/>
      <c r="G45" s="121">
        <v>1432</v>
      </c>
      <c r="H45" s="116"/>
      <c r="I45" s="217">
        <v>40</v>
      </c>
      <c r="J45" s="218"/>
      <c r="K45" s="121">
        <v>1433</v>
      </c>
      <c r="L45" s="125">
        <f>H45*I45/100</f>
        <v>0</v>
      </c>
    </row>
    <row r="46" spans="2:16" s="120" customFormat="1" x14ac:dyDescent="0.35">
      <c r="B46" s="126"/>
      <c r="C46" s="109" t="s">
        <v>101</v>
      </c>
      <c r="D46" s="107"/>
      <c r="E46" s="107"/>
      <c r="F46" s="108"/>
      <c r="G46" s="121">
        <v>1434</v>
      </c>
      <c r="H46" s="116"/>
      <c r="I46" s="217">
        <v>25</v>
      </c>
      <c r="J46" s="218"/>
      <c r="K46" s="121">
        <v>1435</v>
      </c>
      <c r="L46" s="125">
        <f>H46*I46/100</f>
        <v>0</v>
      </c>
    </row>
    <row r="47" spans="2:16" x14ac:dyDescent="0.35">
      <c r="B47" s="4"/>
      <c r="C47" s="34" t="s">
        <v>23</v>
      </c>
      <c r="D47" s="35"/>
      <c r="E47" s="35"/>
      <c r="F47" s="36"/>
      <c r="G47" s="1">
        <v>1406</v>
      </c>
      <c r="H47" s="25"/>
      <c r="I47" s="215">
        <v>100</v>
      </c>
      <c r="J47" s="215"/>
      <c r="K47" s="1">
        <v>1421</v>
      </c>
      <c r="L47" s="28">
        <f>DPA_1406*I47/100</f>
        <v>0</v>
      </c>
    </row>
    <row r="48" spans="2:16" x14ac:dyDescent="0.35">
      <c r="B48" s="4"/>
      <c r="C48" s="34" t="s">
        <v>24</v>
      </c>
      <c r="D48" s="35"/>
      <c r="E48" s="35"/>
      <c r="F48" s="36"/>
      <c r="G48" s="1">
        <v>1407</v>
      </c>
      <c r="H48" s="25"/>
      <c r="I48" s="215">
        <v>100</v>
      </c>
      <c r="J48" s="215"/>
      <c r="K48" s="1">
        <v>1422</v>
      </c>
      <c r="L48" s="28">
        <f>DPA_1407*I48/100</f>
        <v>0</v>
      </c>
    </row>
    <row r="49" spans="2:12" x14ac:dyDescent="0.35">
      <c r="B49" s="4"/>
      <c r="C49" s="34" t="s">
        <v>25</v>
      </c>
      <c r="D49" s="35"/>
      <c r="E49" s="35"/>
      <c r="F49" s="36"/>
      <c r="G49" s="1">
        <v>1408</v>
      </c>
      <c r="H49" s="25"/>
      <c r="I49" s="215">
        <v>100</v>
      </c>
      <c r="J49" s="215"/>
      <c r="K49" s="1">
        <v>1423</v>
      </c>
      <c r="L49" s="28">
        <f>DPA_1408*I49/100</f>
        <v>0</v>
      </c>
    </row>
    <row r="50" spans="2:12" x14ac:dyDescent="0.35">
      <c r="B50" s="4"/>
      <c r="C50" s="34" t="s">
        <v>26</v>
      </c>
      <c r="D50" s="35"/>
      <c r="E50" s="35"/>
      <c r="F50" s="36"/>
      <c r="G50" s="1">
        <v>1409</v>
      </c>
      <c r="H50" s="25"/>
      <c r="I50" s="215">
        <v>100</v>
      </c>
      <c r="J50" s="215"/>
      <c r="K50" s="1">
        <v>1424</v>
      </c>
      <c r="L50" s="28">
        <f>DPA_1409*I50/100</f>
        <v>0</v>
      </c>
    </row>
    <row r="51" spans="2:12" x14ac:dyDescent="0.35">
      <c r="B51" s="4"/>
      <c r="C51" s="102" t="s">
        <v>94</v>
      </c>
      <c r="D51" s="77"/>
      <c r="E51" s="77"/>
      <c r="F51" s="36"/>
      <c r="G51" s="1">
        <v>1410</v>
      </c>
      <c r="H51" s="25"/>
      <c r="I51" s="215">
        <v>100</v>
      </c>
      <c r="J51" s="215"/>
      <c r="K51" s="1">
        <v>1425</v>
      </c>
      <c r="L51" s="28">
        <f>DPA_1410*I51/100</f>
        <v>0</v>
      </c>
    </row>
    <row r="52" spans="2:12" x14ac:dyDescent="0.35">
      <c r="B52" s="4"/>
      <c r="C52" s="34" t="s">
        <v>27</v>
      </c>
      <c r="D52" s="35"/>
      <c r="E52" s="35"/>
      <c r="F52" s="36"/>
      <c r="G52" s="1">
        <v>1411</v>
      </c>
      <c r="H52" s="25"/>
      <c r="I52" s="215">
        <v>50</v>
      </c>
      <c r="J52" s="215"/>
      <c r="K52" s="1">
        <v>1426</v>
      </c>
      <c r="L52" s="28">
        <f>DPA_1411*I52/100</f>
        <v>0</v>
      </c>
    </row>
    <row r="53" spans="2:12" s="120" customFormat="1" x14ac:dyDescent="0.35">
      <c r="B53" s="126"/>
      <c r="C53" s="109" t="s">
        <v>100</v>
      </c>
      <c r="D53" s="107"/>
      <c r="E53" s="107"/>
      <c r="F53" s="108"/>
      <c r="G53" s="121">
        <v>1412</v>
      </c>
      <c r="H53" s="116"/>
      <c r="I53" s="216">
        <v>50</v>
      </c>
      <c r="J53" s="216"/>
      <c r="K53" s="121">
        <v>1427</v>
      </c>
      <c r="L53" s="125">
        <f>DPA_1412*I53/100</f>
        <v>0</v>
      </c>
    </row>
    <row r="54" spans="2:12" s="120" customFormat="1" x14ac:dyDescent="0.35">
      <c r="B54" s="126"/>
      <c r="C54" s="109" t="s">
        <v>28</v>
      </c>
      <c r="D54" s="107"/>
      <c r="E54" s="107"/>
      <c r="F54" s="108"/>
      <c r="G54" s="121">
        <v>1413</v>
      </c>
      <c r="H54" s="116"/>
      <c r="I54" s="216">
        <v>20</v>
      </c>
      <c r="J54" s="216"/>
      <c r="K54" s="121">
        <v>1428</v>
      </c>
      <c r="L54" s="125">
        <f>DPA_1413*I54/100</f>
        <v>0</v>
      </c>
    </row>
    <row r="55" spans="2:12" s="120" customFormat="1" x14ac:dyDescent="0.35">
      <c r="B55" s="126"/>
      <c r="C55" s="109" t="s">
        <v>97</v>
      </c>
      <c r="D55" s="107"/>
      <c r="E55" s="107"/>
      <c r="F55" s="108"/>
      <c r="G55" s="121">
        <v>1414</v>
      </c>
      <c r="H55" s="116"/>
      <c r="I55" s="220">
        <v>100</v>
      </c>
      <c r="J55" s="220"/>
      <c r="K55" s="121">
        <v>1429</v>
      </c>
      <c r="L55" s="125">
        <f>DPA_1414*I55/100</f>
        <v>0</v>
      </c>
    </row>
    <row r="56" spans="2:12" s="120" customFormat="1" ht="10.5" x14ac:dyDescent="0.35">
      <c r="B56" s="130"/>
      <c r="C56" s="131" t="s">
        <v>29</v>
      </c>
      <c r="D56" s="107"/>
      <c r="E56" s="107"/>
      <c r="F56" s="108"/>
      <c r="G56" s="121">
        <v>1415</v>
      </c>
      <c r="H56" s="28">
        <f>DPA_1401+DPA_1402+DPA_1404+DPA_1405+DPA_1406+DPA_1407+DPA_1408+DPA_1409+DPA_1410+DPA_1411+DPA_1412+DPA_1413+DPA_1414+H45+H46</f>
        <v>0</v>
      </c>
      <c r="I56" s="12"/>
      <c r="J56" s="13"/>
      <c r="K56" s="132">
        <v>1431</v>
      </c>
      <c r="L56" s="28">
        <f>DPA_1416+DPA_1417+DPA_1419+DPA_1420+DPA_1421+DPA_1422+DPA_1423+DPA_1424+DPA_1425+DPA_1426+DPA_1427+DPA_1428+DPA_1429+L46+L45</f>
        <v>0</v>
      </c>
    </row>
    <row r="57" spans="2:12" s="120" customFormat="1" x14ac:dyDescent="0.35"/>
    <row r="58" spans="2:12" s="120" customFormat="1" x14ac:dyDescent="0.35">
      <c r="B58" s="133" t="s">
        <v>83</v>
      </c>
      <c r="C58" s="107"/>
      <c r="D58" s="107"/>
      <c r="E58" s="107"/>
      <c r="F58" s="107"/>
      <c r="G58" s="107"/>
      <c r="H58" s="108"/>
    </row>
    <row r="59" spans="2:12" s="120" customFormat="1" ht="11.25" customHeight="1" x14ac:dyDescent="0.35">
      <c r="B59" s="134"/>
      <c r="C59" s="107" t="s">
        <v>0</v>
      </c>
      <c r="D59" s="107"/>
      <c r="E59" s="107"/>
      <c r="F59" s="108"/>
      <c r="G59" s="121">
        <v>1501</v>
      </c>
      <c r="H59" s="28">
        <f>DPA_1118+DPA_1207+DPA_1309+DPA_1314+DPA_1431</f>
        <v>0</v>
      </c>
    </row>
    <row r="60" spans="2:12" s="120" customFormat="1" ht="11.25" customHeight="1" x14ac:dyDescent="0.35">
      <c r="B60" s="135"/>
      <c r="C60" s="119" t="s">
        <v>1</v>
      </c>
      <c r="D60" s="119"/>
      <c r="E60" s="119"/>
      <c r="F60" s="136"/>
      <c r="G60" s="121">
        <v>1502</v>
      </c>
      <c r="H60" s="137"/>
    </row>
    <row r="61" spans="2:12" s="120" customFormat="1" ht="11.25" customHeight="1" x14ac:dyDescent="0.35">
      <c r="B61" s="135"/>
      <c r="C61" s="107" t="s">
        <v>2</v>
      </c>
      <c r="D61" s="107"/>
      <c r="E61" s="107"/>
      <c r="F61" s="108"/>
      <c r="G61" s="121">
        <v>1503</v>
      </c>
      <c r="H61" s="28" t="e">
        <f>H60/H59*100</f>
        <v>#DIV/0!</v>
      </c>
    </row>
    <row r="62" spans="2:12" s="120" customFormat="1" ht="11.25" customHeight="1" x14ac:dyDescent="0.35">
      <c r="B62" s="135"/>
      <c r="C62" s="128" t="s">
        <v>93</v>
      </c>
      <c r="D62" s="128"/>
      <c r="E62" s="128"/>
      <c r="F62" s="129"/>
      <c r="G62" s="121">
        <v>1509</v>
      </c>
      <c r="H62" s="28"/>
    </row>
    <row r="63" spans="2:12" ht="11.25" customHeight="1" x14ac:dyDescent="0.35">
      <c r="B63" s="99"/>
      <c r="C63" s="100" t="s">
        <v>75</v>
      </c>
      <c r="D63" s="100"/>
      <c r="E63" s="100"/>
      <c r="F63" s="101"/>
      <c r="G63" s="98">
        <v>1504</v>
      </c>
      <c r="H63" s="25"/>
    </row>
    <row r="64" spans="2:12" ht="11.25" customHeight="1" x14ac:dyDescent="0.35">
      <c r="B64" s="99"/>
      <c r="C64" s="100" t="s">
        <v>88</v>
      </c>
      <c r="D64" s="100"/>
      <c r="E64" s="100"/>
      <c r="F64" s="101"/>
      <c r="G64" s="98">
        <v>1508</v>
      </c>
      <c r="H64" s="106"/>
    </row>
    <row r="65" spans="2:8" ht="11.25" customHeight="1" x14ac:dyDescent="0.35">
      <c r="B65" s="99"/>
      <c r="C65" s="102" t="s">
        <v>84</v>
      </c>
      <c r="D65" s="77"/>
      <c r="E65" s="77"/>
      <c r="F65" s="78"/>
      <c r="G65" s="103">
        <v>1505</v>
      </c>
      <c r="H65" s="106"/>
    </row>
    <row r="66" spans="2:8" ht="11.25" customHeight="1" x14ac:dyDescent="0.35">
      <c r="B66" s="99"/>
      <c r="C66" s="102" t="s">
        <v>85</v>
      </c>
      <c r="D66" s="77"/>
      <c r="E66" s="77"/>
      <c r="F66" s="78"/>
      <c r="G66" s="104">
        <v>1506</v>
      </c>
      <c r="H66" s="97" t="e">
        <f>H65/DPA_1501*100</f>
        <v>#DIV/0!</v>
      </c>
    </row>
    <row r="67" spans="2:8" ht="11.25" customHeight="1" x14ac:dyDescent="0.35">
      <c r="B67" s="105"/>
      <c r="C67" s="102" t="s">
        <v>86</v>
      </c>
      <c r="D67" s="77"/>
      <c r="E67" s="77"/>
      <c r="F67" s="78"/>
      <c r="G67" s="103">
        <v>1507</v>
      </c>
      <c r="H67" s="106"/>
    </row>
    <row r="68" spans="2:8" ht="11.25" customHeight="1" x14ac:dyDescent="0.35">
      <c r="B68" s="95"/>
      <c r="C68" s="42"/>
      <c r="D68" s="42"/>
      <c r="E68" s="42"/>
      <c r="F68" s="42"/>
      <c r="G68" s="96"/>
      <c r="H68" s="87"/>
    </row>
    <row r="69" spans="2:8" ht="11.25" customHeight="1" x14ac:dyDescent="0.35">
      <c r="B69" s="95"/>
      <c r="C69" s="42"/>
      <c r="D69" s="42"/>
      <c r="E69" s="42"/>
      <c r="F69" s="42"/>
      <c r="G69" s="96"/>
      <c r="H69" s="87"/>
    </row>
    <row r="71" spans="2:8" x14ac:dyDescent="0.35">
      <c r="B71" s="34" t="s">
        <v>78</v>
      </c>
      <c r="C71" s="35"/>
      <c r="D71" s="35"/>
      <c r="E71" s="35"/>
      <c r="F71" s="35"/>
      <c r="G71" s="35"/>
      <c r="H71" s="36"/>
    </row>
    <row r="72" spans="2:8" ht="12.3" x14ac:dyDescent="0.35">
      <c r="B72" s="31"/>
      <c r="C72" t="s">
        <v>68</v>
      </c>
      <c r="D72" s="35"/>
      <c r="E72" s="35"/>
      <c r="F72" s="36"/>
      <c r="G72" s="1">
        <v>1601</v>
      </c>
      <c r="H72" s="26"/>
    </row>
    <row r="73" spans="2:8" ht="12.3" x14ac:dyDescent="0.35">
      <c r="B73" s="3"/>
      <c r="C73" s="34" t="s">
        <v>3</v>
      </c>
      <c r="D73" s="35"/>
      <c r="E73" s="35"/>
      <c r="F73" s="36"/>
      <c r="G73" s="1">
        <v>1602</v>
      </c>
      <c r="H73" s="26"/>
    </row>
    <row r="74" spans="2:8" ht="12.3" x14ac:dyDescent="0.35">
      <c r="B74" s="3"/>
      <c r="C74" s="34" t="s">
        <v>4</v>
      </c>
      <c r="D74" s="35"/>
      <c r="E74" s="35"/>
      <c r="F74" s="36"/>
      <c r="G74" s="10">
        <v>1603</v>
      </c>
      <c r="H74" s="26"/>
    </row>
    <row r="75" spans="2:8" x14ac:dyDescent="0.35">
      <c r="B75" s="4"/>
      <c r="C75" s="34" t="s">
        <v>55</v>
      </c>
      <c r="D75" s="35"/>
      <c r="E75" s="35"/>
      <c r="F75" s="36"/>
      <c r="G75" s="10">
        <v>1604</v>
      </c>
      <c r="H75" s="26"/>
    </row>
    <row r="76" spans="2:8" x14ac:dyDescent="0.35">
      <c r="B76" s="4"/>
      <c r="C76" s="138" t="s">
        <v>103</v>
      </c>
      <c r="D76" s="77"/>
      <c r="E76" s="77"/>
      <c r="F76" s="78"/>
      <c r="G76" s="117">
        <v>1607</v>
      </c>
      <c r="H76" s="139"/>
    </row>
    <row r="77" spans="2:8" x14ac:dyDescent="0.35">
      <c r="B77" s="4"/>
      <c r="C77" s="120" t="s">
        <v>54</v>
      </c>
      <c r="D77" s="77"/>
      <c r="E77" s="77"/>
      <c r="F77" s="78"/>
      <c r="G77" s="117">
        <v>1605</v>
      </c>
      <c r="H77" s="139"/>
    </row>
    <row r="78" spans="2:8" x14ac:dyDescent="0.35">
      <c r="B78" s="5"/>
      <c r="C78" s="102" t="s">
        <v>64</v>
      </c>
      <c r="D78" s="77"/>
      <c r="E78" s="77"/>
      <c r="F78" s="78"/>
      <c r="G78" s="98">
        <v>1606</v>
      </c>
      <c r="H78" s="125">
        <f>DPA_1601-DPA_1602+DPA_1603+DPA_1604+DPA_1605-H76</f>
        <v>0</v>
      </c>
    </row>
    <row r="81" spans="1:12" ht="12.3" x14ac:dyDescent="0.35">
      <c r="A81" s="55" t="s">
        <v>58</v>
      </c>
    </row>
    <row r="82" spans="1:12" x14ac:dyDescent="0.35">
      <c r="A82" s="54" t="s">
        <v>31</v>
      </c>
    </row>
    <row r="84" spans="1:12" x14ac:dyDescent="0.35">
      <c r="B84" s="46" t="s">
        <v>51</v>
      </c>
      <c r="C84" s="44"/>
      <c r="D84" s="47"/>
      <c r="E84" s="44"/>
      <c r="F84" s="44"/>
      <c r="G84" s="40"/>
      <c r="H84" s="40"/>
      <c r="I84" s="40"/>
      <c r="J84" s="40"/>
      <c r="K84" s="40"/>
      <c r="L84" s="41"/>
    </row>
    <row r="85" spans="1:12" x14ac:dyDescent="0.35">
      <c r="B85" s="50"/>
      <c r="C85" s="64"/>
      <c r="D85" s="64"/>
      <c r="E85" s="64"/>
      <c r="G85" s="219" t="s">
        <v>32</v>
      </c>
      <c r="H85" s="219"/>
      <c r="I85" s="219" t="s">
        <v>76</v>
      </c>
      <c r="J85" s="219"/>
      <c r="K85" s="219" t="s">
        <v>33</v>
      </c>
      <c r="L85" s="219"/>
    </row>
    <row r="86" spans="1:12" x14ac:dyDescent="0.35">
      <c r="B86" s="51"/>
      <c r="C86" s="46" t="s">
        <v>34</v>
      </c>
      <c r="D86" s="47"/>
      <c r="E86" s="44"/>
      <c r="F86" s="44"/>
      <c r="G86" s="40"/>
      <c r="H86" s="40"/>
      <c r="I86" s="40"/>
      <c r="J86" s="40"/>
      <c r="K86" s="40"/>
      <c r="L86" s="41"/>
    </row>
    <row r="87" spans="1:12" x14ac:dyDescent="0.35">
      <c r="B87" s="51"/>
      <c r="C87" s="56"/>
      <c r="D87" s="49" t="s">
        <v>35</v>
      </c>
      <c r="E87" s="44"/>
      <c r="F87" s="44"/>
      <c r="G87" s="110">
        <v>2101</v>
      </c>
      <c r="H87" s="111"/>
      <c r="I87" s="110">
        <v>2104</v>
      </c>
      <c r="J87" s="112"/>
      <c r="K87" s="110">
        <v>2107</v>
      </c>
      <c r="L87" s="28">
        <f>DPA_2101+DPA_2104</f>
        <v>0</v>
      </c>
    </row>
    <row r="88" spans="1:12" x14ac:dyDescent="0.35">
      <c r="B88" s="51"/>
      <c r="C88" s="56"/>
      <c r="D88" s="62" t="s">
        <v>36</v>
      </c>
      <c r="E88" s="63"/>
      <c r="G88" s="7">
        <v>2102</v>
      </c>
      <c r="H88" s="40"/>
      <c r="I88" s="7">
        <v>2105</v>
      </c>
      <c r="J88" s="40"/>
      <c r="K88" s="7">
        <v>2108</v>
      </c>
      <c r="L88" s="28">
        <f>DPA_2102+DPA_2105</f>
        <v>0</v>
      </c>
    </row>
    <row r="89" spans="1:12" x14ac:dyDescent="0.35">
      <c r="B89" s="51"/>
      <c r="C89" s="56"/>
      <c r="D89" s="113"/>
      <c r="E89" s="114" t="s">
        <v>87</v>
      </c>
      <c r="F89" s="115"/>
      <c r="G89" s="73">
        <v>2103</v>
      </c>
      <c r="H89" s="28">
        <f>DPA_2205+DPA_2210</f>
        <v>0</v>
      </c>
      <c r="I89" s="73">
        <v>2106</v>
      </c>
      <c r="J89" s="8"/>
      <c r="K89" s="7">
        <v>2109</v>
      </c>
      <c r="L89" s="28">
        <f>DPA_2103+DPA_2106</f>
        <v>0</v>
      </c>
    </row>
    <row r="90" spans="1:12" x14ac:dyDescent="0.35">
      <c r="B90" s="51"/>
      <c r="C90" s="57"/>
      <c r="D90" s="46" t="s">
        <v>37</v>
      </c>
      <c r="E90" s="44"/>
      <c r="F90" s="40"/>
      <c r="G90" s="43"/>
      <c r="H90" s="44"/>
      <c r="I90" s="43"/>
      <c r="J90" s="66" t="s">
        <v>65</v>
      </c>
      <c r="K90" s="7">
        <v>2110</v>
      </c>
      <c r="L90" s="28">
        <f>DPA_2107+DPA_2109</f>
        <v>0</v>
      </c>
    </row>
    <row r="91" spans="1:12" x14ac:dyDescent="0.35">
      <c r="B91" s="51"/>
      <c r="C91" s="46" t="s">
        <v>77</v>
      </c>
      <c r="D91" s="47"/>
      <c r="E91" s="44"/>
      <c r="F91" s="40"/>
      <c r="G91" s="43"/>
      <c r="H91" s="44"/>
      <c r="I91" s="43"/>
      <c r="J91" s="44"/>
      <c r="K91" s="43"/>
      <c r="L91" s="48"/>
    </row>
    <row r="92" spans="1:12" x14ac:dyDescent="0.35">
      <c r="B92" s="51"/>
      <c r="C92" s="56"/>
      <c r="D92" s="68" t="s">
        <v>35</v>
      </c>
      <c r="E92" s="63"/>
      <c r="G92" s="98">
        <v>2130</v>
      </c>
      <c r="H92" s="116"/>
      <c r="I92" s="98">
        <v>2131</v>
      </c>
      <c r="J92" s="116"/>
      <c r="K92" s="117">
        <v>2125</v>
      </c>
      <c r="L92" s="28">
        <f>DPA_2130+DPA_2131</f>
        <v>0</v>
      </c>
    </row>
    <row r="93" spans="1:12" x14ac:dyDescent="0.35">
      <c r="B93" s="52"/>
      <c r="C93" s="58"/>
      <c r="D93" s="49" t="s">
        <v>38</v>
      </c>
      <c r="E93" s="47"/>
      <c r="F93" s="41"/>
      <c r="G93" s="7">
        <v>2114</v>
      </c>
      <c r="H93" s="19"/>
      <c r="I93" s="7">
        <v>2119</v>
      </c>
      <c r="J93" s="19"/>
      <c r="K93" s="1">
        <v>2126</v>
      </c>
      <c r="L93" s="28">
        <f>DPA_2114+DPA_2119</f>
        <v>0</v>
      </c>
    </row>
    <row r="94" spans="1:12" x14ac:dyDescent="0.35">
      <c r="B94" s="51"/>
      <c r="C94" s="56"/>
      <c r="D94" s="118"/>
      <c r="E94" s="119" t="s">
        <v>87</v>
      </c>
      <c r="F94" s="120"/>
      <c r="G94" s="73">
        <v>2115</v>
      </c>
      <c r="H94" s="28">
        <f>DPA_2215+DPA_2220</f>
        <v>0</v>
      </c>
      <c r="I94" s="73">
        <v>2120</v>
      </c>
      <c r="J94" s="8"/>
      <c r="K94" s="1">
        <v>2127</v>
      </c>
      <c r="L94" s="28">
        <f>DPA_2115+DPA_2120</f>
        <v>0</v>
      </c>
    </row>
    <row r="95" spans="1:12" x14ac:dyDescent="0.35">
      <c r="B95" s="53"/>
      <c r="C95" s="59"/>
      <c r="D95" s="72" t="s">
        <v>39</v>
      </c>
      <c r="E95" s="18"/>
      <c r="F95" s="40"/>
      <c r="G95" s="47"/>
      <c r="H95" s="47"/>
      <c r="I95" s="47"/>
      <c r="J95" s="45" t="s">
        <v>66</v>
      </c>
      <c r="K95" s="1">
        <v>2129</v>
      </c>
      <c r="L95" s="28">
        <f>DPA_2125+DPA_2127</f>
        <v>0</v>
      </c>
    </row>
    <row r="97" spans="2:14" x14ac:dyDescent="0.35">
      <c r="B97" s="46" t="s">
        <v>50</v>
      </c>
      <c r="C97" s="44"/>
      <c r="D97" s="47"/>
      <c r="E97" s="44"/>
      <c r="F97" s="44"/>
      <c r="G97" s="43"/>
      <c r="H97" s="44"/>
      <c r="I97" s="40"/>
      <c r="J97" s="40"/>
      <c r="K97" s="40"/>
      <c r="L97" s="40"/>
      <c r="M97" s="40"/>
      <c r="N97" s="41"/>
    </row>
    <row r="98" spans="2:14" x14ac:dyDescent="0.35">
      <c r="B98" s="51"/>
      <c r="C98" s="109" t="s">
        <v>90</v>
      </c>
      <c r="D98" s="107"/>
      <c r="E98" s="107"/>
      <c r="F98" s="107"/>
      <c r="G98" s="44"/>
      <c r="H98" s="44"/>
      <c r="I98" s="40"/>
      <c r="J98" s="40"/>
      <c r="K98" s="40"/>
      <c r="L98" s="40"/>
      <c r="M98" s="40"/>
      <c r="N98" s="41"/>
    </row>
    <row r="99" spans="2:14" x14ac:dyDescent="0.35">
      <c r="B99" s="52"/>
      <c r="C99" s="58"/>
      <c r="D99" s="61"/>
      <c r="E99" s="61"/>
      <c r="G99" s="221" t="s">
        <v>42</v>
      </c>
      <c r="H99" s="221"/>
      <c r="I99" s="221"/>
      <c r="J99" s="221"/>
      <c r="K99" s="215" t="s">
        <v>43</v>
      </c>
      <c r="L99" s="215"/>
      <c r="M99" s="215"/>
      <c r="N99" s="215"/>
    </row>
    <row r="100" spans="2:14" x14ac:dyDescent="0.35">
      <c r="B100" s="52"/>
      <c r="C100" s="58"/>
      <c r="D100" s="61"/>
      <c r="E100" s="61"/>
      <c r="G100" s="222" t="s">
        <v>44</v>
      </c>
      <c r="H100" s="222"/>
      <c r="I100" s="223" t="s">
        <v>45</v>
      </c>
      <c r="J100" s="222"/>
      <c r="K100" s="222" t="s">
        <v>44</v>
      </c>
      <c r="L100" s="222"/>
      <c r="M100" s="222" t="s">
        <v>45</v>
      </c>
      <c r="N100" s="222"/>
    </row>
    <row r="101" spans="2:14" x14ac:dyDescent="0.35">
      <c r="B101" s="52"/>
      <c r="C101" s="58"/>
      <c r="D101" s="46" t="s">
        <v>46</v>
      </c>
      <c r="E101" s="67"/>
      <c r="F101" s="67"/>
      <c r="G101" s="98">
        <v>2201</v>
      </c>
      <c r="H101" s="106"/>
      <c r="I101" s="98">
        <v>2206</v>
      </c>
      <c r="J101" s="106"/>
      <c r="K101" s="98">
        <v>2211</v>
      </c>
      <c r="L101" s="106"/>
      <c r="M101" s="98">
        <v>2216</v>
      </c>
      <c r="N101" s="106"/>
    </row>
    <row r="102" spans="2:14" x14ac:dyDescent="0.35">
      <c r="B102" s="52"/>
      <c r="C102" s="58"/>
      <c r="D102" s="109" t="s">
        <v>91</v>
      </c>
      <c r="E102" s="107"/>
      <c r="F102" s="107"/>
      <c r="G102" s="121">
        <v>2203</v>
      </c>
      <c r="H102" s="106"/>
      <c r="I102" s="98">
        <v>2208</v>
      </c>
      <c r="J102" s="106"/>
      <c r="K102" s="98">
        <v>2213</v>
      </c>
      <c r="L102" s="106"/>
      <c r="M102" s="98">
        <v>2218</v>
      </c>
      <c r="N102" s="106"/>
    </row>
    <row r="103" spans="2:14" x14ac:dyDescent="0.35">
      <c r="B103" s="52"/>
      <c r="C103" s="58"/>
      <c r="D103" s="122" t="s">
        <v>92</v>
      </c>
      <c r="E103" s="123"/>
      <c r="F103" s="108"/>
      <c r="G103" s="124">
        <v>2205</v>
      </c>
      <c r="H103" s="28">
        <f>DPA_2201+DPA_2203</f>
        <v>0</v>
      </c>
      <c r="I103" s="7">
        <v>2210</v>
      </c>
      <c r="J103" s="28">
        <f>DPA_2206+DPA_2208</f>
        <v>0</v>
      </c>
      <c r="K103" s="7">
        <v>2215</v>
      </c>
      <c r="L103" s="28">
        <f>DPA_2211+DPA_2213</f>
        <v>0</v>
      </c>
      <c r="M103" s="7">
        <v>2220</v>
      </c>
      <c r="N103" s="28">
        <f>DPA_2216+DPA_2218</f>
        <v>0</v>
      </c>
    </row>
    <row r="104" spans="2:14" x14ac:dyDescent="0.35">
      <c r="B104" s="52"/>
      <c r="C104" s="49" t="s">
        <v>62</v>
      </c>
      <c r="D104" s="47"/>
      <c r="E104" s="47"/>
      <c r="F104" s="40"/>
      <c r="G104" s="43"/>
      <c r="H104" s="47"/>
      <c r="I104" s="44"/>
      <c r="J104" s="44"/>
      <c r="K104" s="44"/>
      <c r="L104" s="44"/>
      <c r="M104" s="44"/>
      <c r="N104" s="48"/>
    </row>
    <row r="105" spans="2:14" x14ac:dyDescent="0.35">
      <c r="B105" s="52"/>
      <c r="C105" s="52"/>
      <c r="D105" s="49" t="s">
        <v>47</v>
      </c>
      <c r="E105" s="47"/>
      <c r="F105" s="40"/>
      <c r="G105" s="47"/>
      <c r="H105" s="47"/>
      <c r="I105" s="47"/>
      <c r="J105" s="47"/>
      <c r="K105" s="47"/>
      <c r="L105" s="60"/>
      <c r="M105" s="73">
        <v>2221</v>
      </c>
      <c r="N105" s="52"/>
    </row>
    <row r="106" spans="2:14" x14ac:dyDescent="0.35">
      <c r="B106" s="52"/>
      <c r="C106" s="52"/>
      <c r="D106" s="68" t="s">
        <v>48</v>
      </c>
      <c r="E106" s="61"/>
      <c r="G106" s="61"/>
      <c r="H106" s="61"/>
      <c r="I106" s="61"/>
      <c r="J106" s="61"/>
      <c r="K106" s="61"/>
      <c r="L106" s="61"/>
      <c r="M106" s="11"/>
      <c r="N106" s="60"/>
    </row>
    <row r="107" spans="2:14" x14ac:dyDescent="0.35">
      <c r="B107" s="52"/>
      <c r="C107" s="52"/>
      <c r="D107" s="65"/>
      <c r="E107" s="49" t="s">
        <v>40</v>
      </c>
      <c r="F107" s="40"/>
      <c r="G107" s="47"/>
      <c r="H107" s="47"/>
      <c r="I107" s="47"/>
      <c r="J107" s="47"/>
      <c r="K107" s="47"/>
      <c r="L107" s="60"/>
      <c r="M107" s="7">
        <v>2222</v>
      </c>
      <c r="N107" s="52"/>
    </row>
    <row r="108" spans="2:14" x14ac:dyDescent="0.35">
      <c r="B108" s="52"/>
      <c r="C108" s="52"/>
      <c r="D108" s="65"/>
      <c r="E108" s="49" t="s">
        <v>41</v>
      </c>
      <c r="F108" s="40"/>
      <c r="G108" s="47"/>
      <c r="H108" s="47"/>
      <c r="I108" s="47"/>
      <c r="J108" s="47"/>
      <c r="K108" s="47"/>
      <c r="L108" s="60"/>
      <c r="M108" s="1">
        <v>2223</v>
      </c>
      <c r="N108" s="70"/>
    </row>
    <row r="109" spans="2:14" x14ac:dyDescent="0.35">
      <c r="B109" s="53"/>
      <c r="C109" s="53"/>
      <c r="D109" s="49" t="s">
        <v>49</v>
      </c>
      <c r="E109" s="47"/>
      <c r="F109" s="40"/>
      <c r="G109" s="47"/>
      <c r="H109" s="47"/>
      <c r="I109" s="47"/>
      <c r="J109" s="47"/>
      <c r="K109" s="47"/>
      <c r="L109" s="66" t="s">
        <v>67</v>
      </c>
      <c r="M109" s="1">
        <v>2224</v>
      </c>
      <c r="N109" s="28">
        <f>DPA_2221-DPA_2222-DPA_2223</f>
        <v>0</v>
      </c>
    </row>
  </sheetData>
  <mergeCells count="34">
    <mergeCell ref="G99:J99"/>
    <mergeCell ref="K99:N99"/>
    <mergeCell ref="G100:H100"/>
    <mergeCell ref="I100:J100"/>
    <mergeCell ref="K100:L100"/>
    <mergeCell ref="M100:N100"/>
    <mergeCell ref="G85:H85"/>
    <mergeCell ref="I85:J85"/>
    <mergeCell ref="K85:L85"/>
    <mergeCell ref="I55:J55"/>
    <mergeCell ref="I49:J49"/>
    <mergeCell ref="I50:J50"/>
    <mergeCell ref="I51:J51"/>
    <mergeCell ref="I52:J52"/>
    <mergeCell ref="I53:J53"/>
    <mergeCell ref="I54:J54"/>
    <mergeCell ref="M31:N31"/>
    <mergeCell ref="O31:P31"/>
    <mergeCell ref="G39:H39"/>
    <mergeCell ref="I39:J39"/>
    <mergeCell ref="K39:L39"/>
    <mergeCell ref="K31:L31"/>
    <mergeCell ref="G8:H8"/>
    <mergeCell ref="I8:J8"/>
    <mergeCell ref="G31:H31"/>
    <mergeCell ref="I31:J31"/>
    <mergeCell ref="I48:J48"/>
    <mergeCell ref="I41:J41"/>
    <mergeCell ref="I42:J42"/>
    <mergeCell ref="I43:J43"/>
    <mergeCell ref="I44:J44"/>
    <mergeCell ref="I47:J47"/>
    <mergeCell ref="I45:J45"/>
    <mergeCell ref="I46:J46"/>
  </mergeCells>
  <pageMargins left="0.25" right="0.25" top="0.75" bottom="0.75" header="0.3" footer="0.3"/>
  <pageSetup paperSize="5" scale="67" orientation="portrait" r:id="rId1"/>
  <headerFooter>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sfiDescription xmlns="f5a7e35f-036f-43ba-9bd6-dfccb735f6f0" xsi:nil="true"/>
    <pd5e1fd5a7e64ff28ea28d0be5cac3eb xmlns="f5a7e35f-036f-43ba-9bd6-dfccb735f6f0">
      <Terms xmlns="http://schemas.microsoft.com/office/infopath/2007/PartnerControls"/>
    </pd5e1fd5a7e64ff28ea28d0be5cac3eb>
    <OsfiSensitivity xmlns="f5a7e35f-036f-43ba-9bd6-dfccb735f6f0">Unclassified</OsfiSensitivity>
    <OsfiSent xmlns="f5a7e35f-036f-43ba-9bd6-dfccb735f6f0" xsi:nil="true"/>
    <TaxCatchAll xmlns="f5a7e35f-036f-43ba-9bd6-dfccb735f6f0">
      <Value>1216</Value>
      <Value>28</Value>
      <Value>952</Value>
      <Value>317</Value>
      <Value>20</Value>
      <Value>19</Value>
      <Value>1138</Value>
      <Value>1048</Value>
      <Value>76</Value>
      <Value>3</Value>
      <Value>2</Value>
      <Value>75</Value>
      <Value>687</Value>
    </TaxCatchAll>
    <OsfiAuthor xmlns="f5a7e35f-036f-43ba-9bd6-dfccb735f6f0">
      <UserInfo>
        <DisplayName/>
        <AccountId xsi:nil="true"/>
        <AccountType/>
      </UserInfo>
    </OsfiAuthor>
    <OsfiLanguage xmlns="f5a7e35f-036f-43ba-9bd6-dfccb735f6f0">English</OsfiLanguage>
    <OsfiLivelinkID xmlns="f5a7e35f-036f-43ba-9bd6-dfccb735f6f0" xsi:nil="true"/>
    <o57c2d1722274f07a03b231252c868e4 xmlns="f5a7e35f-036f-43ba-9bd6-dfccb735f6f0">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OsfiCc xmlns="f5a7e35f-036f-43ba-9bd6-dfccb735f6f0" xsi:nil="true"/>
    <OsfiEmailFrom xmlns="f5a7e35f-036f-43ba-9bd6-dfccb735f6f0" xsi:nil="true"/>
    <OsfiEffectiveYear xmlns="f5a7e35f-036f-43ba-9bd6-dfccb735f6f0" xsi:nil="true"/>
    <OsfiExternalAuthor xmlns="f5a7e35f-036f-43ba-9bd6-dfccb735f6f0" xsi:nil="true"/>
    <OsfiCalendarYear xmlns="f5a7e35f-036f-43ba-9bd6-dfccb735f6f0">2023</OsfiCalendarYear>
    <OsfiCheckedOutDate xmlns="f5a7e35f-036f-43ba-9bd6-dfccb735f6f0" xsi:nil="true"/>
    <OsfiApprovedBy xmlns="f5a7e35f-036f-43ba-9bd6-dfccb735f6f0" xsi:nil="true"/>
    <OsfiAttachment xmlns="f5a7e35f-036f-43ba-9bd6-dfccb735f6f0">false</OsfiAttachment>
    <OsfiMostCurrent xmlns="b73fe759-8729-4fda-8521-02819c14bfcb">true</OsfiMostCurrent>
    <OsfiGuideSection xmlns="b73fe759-8729-4fda-8521-02819c14bfcb" xsi:nil="true"/>
    <OsfiTo xmlns="f5a7e35f-036f-43ba-9bd6-dfccb735f6f0" xsi:nil="true"/>
    <OsfiReceived xmlns="f5a7e35f-036f-43ba-9bd6-dfccb735f6f0" xsi:nil="true"/>
    <OsfiGuidancePhase xmlns="b73fe759-8729-4fda-8521-02819c14bfcb">Final</OsfiGuidancePhase>
    <RelatedItems xmlns="http://schemas.microsoft.com/sharepoint/v3" xsi:nil="true"/>
    <fac5efe5e83a4438a828c68fc664b01b xmlns="f5a7e35f-036f-43ba-9bd6-dfccb735f6f0">
      <Terms xmlns="http://schemas.microsoft.com/office/infopath/2007/PartnerControls">
        <TermInfo xmlns="http://schemas.microsoft.com/office/infopath/2007/PartnerControls">
          <TermName xmlns="http://schemas.microsoft.com/office/infopath/2007/PartnerControls"/>
          <TermId xmlns="http://schemas.microsoft.com/office/infopath/2007/PartnerControls">07fb3360-bd8b-4913-ac40-53a8022c308a</TermId>
        </TermInfo>
      </Terms>
    </fac5efe5e83a4438a828c68fc664b01b>
    <eed7ab1da29f40cbb57f35bd3770379c xmlns="b73fe759-8729-4fda-8521-02819c14bfcb">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m96463efc3cf41bb880201d3ec29442d xmlns="f5a7e35f-036f-43ba-9bd6-dfccb735f6f0">
      <Terms xmlns="http://schemas.microsoft.com/office/infopath/2007/PartnerControls"/>
    </m96463efc3cf41bb880201d3ec29442d>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fc15642b51504e789ffe56207564b371 xmlns="f5a7e35f-036f-43ba-9bd6-dfccb735f6f0">
      <Terms xmlns="http://schemas.microsoft.com/office/infopath/2007/PartnerControls"/>
    </fc15642b51504e789ffe56207564b371>
    <ec0866d5501a4e288cc256e554a42ca0 xmlns="f5a7e35f-036f-43ba-9bd6-dfccb735f6f0">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n03e0cbd2dfe4bc3a11ca39711420a8d xmlns="f5a7e35f-036f-43ba-9bd6-dfccb735f6f0">
      <Terms xmlns="http://schemas.microsoft.com/office/infopath/2007/PartnerControls"/>
    </n03e0cbd2dfe4bc3a11ca39711420a8d>
    <id28c9607766444bae9f5e2053e4afbd xmlns="f5a7e35f-036f-43ba-9bd6-dfccb735f6f0">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OsfiSupersededDate xmlns="f5a7e35f-036f-43ba-9bd6-dfccb735f6f0" xsi:nil="true"/>
    <e56a94d62dd24742b18ef96cd90907e1 xmlns="f5a7e35f-036f-43ba-9bd6-dfccb735f6f0">
      <Terms xmlns="http://schemas.microsoft.com/office/infopath/2007/PartnerControls"/>
    </e56a94d62dd24742b18ef96cd90907e1>
    <a36c359446dc4635be72f7f662985508 xmlns="f5a7e35f-036f-43ba-9bd6-dfccb735f6f0">
      <Terms xmlns="http://schemas.microsoft.com/office/infopath/2007/PartnerControls"/>
    </a36c359446dc4635be72f7f662985508>
    <g6aadb9293ad4d8fba37a358bcaa27eb xmlns="f5a7e35f-036f-43ba-9bd6-dfccb735f6f0">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b73fe759-8729-4fda-8521-02819c14bfcb">
      <Terms xmlns="http://schemas.microsoft.com/office/infopath/2007/PartnerControls">
        <TermInfo xmlns="http://schemas.microsoft.com/office/infopath/2007/PartnerControls">
          <TermName xmlns="http://schemas.microsoft.com/office/infopath/2007/PartnerControls">LR - Leverage Requirements Return</TermName>
          <TermId xmlns="http://schemas.microsoft.com/office/infopath/2007/PartnerControls">818a5b18-e4d7-46e7-a09a-72ebfc981ddd</TermId>
        </TermInfo>
      </Terms>
    </b683300b16564d45bc927e24a258e9f0>
    <OsfiProvision xmlns="f5a7e35f-036f-43ba-9bd6-dfccb735f6f0" xsi:nil="true"/>
    <l2f6599427db4c648ff6aeffe33695af xmlns="f5a7e35f-036f-43ba-9bd6-dfccb735f6f0">
      <Terms xmlns="http://schemas.microsoft.com/office/infopath/2007/PartnerControls"/>
    </l2f6599427db4c648ff6aeffe33695af>
    <k5f8aeaceeb7434cbd9becc33a65ad3e xmlns="f5a7e35f-036f-43ba-9bd6-dfccb735f6f0">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Info xmlns="http://schemas.microsoft.com/office/infopath/2007/PartnerControls">
          <TermName xmlns="http://schemas.microsoft.com/office/infopath/2007/PartnerControls">Banks</TermName>
          <TermId xmlns="http://schemas.microsoft.com/office/infopath/2007/PartnerControls">4690d11e-867f-4550-aedf-9341bb021659</TermId>
        </TermInfo>
        <TermInfo xmlns="http://schemas.microsoft.com/office/infopath/2007/PartnerControls">
          <TermName xmlns="http://schemas.microsoft.com/office/infopath/2007/PartnerControls">Trust ＆ Loans</TermName>
          <TermId xmlns="http://schemas.microsoft.com/office/infopath/2007/PartnerControls">78be00e6-9db4-4ff3-afd3-f1e031e4f634</TermId>
        </TermInfo>
      </Terms>
    </k5f8aeaceeb7434cbd9becc33a65ad3e>
    <ja696665130841b683d84761908559f5 xmlns="b73fe759-8729-4fda-8521-02819c14bfcb">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f5a7e35f-036f-43ba-9bd6-dfccb735f6f0">
      <Terms xmlns="http://schemas.microsoft.com/office/infopath/2007/PartnerControls"/>
    </i4a82951b3ab490b851755ba3e25ca9e>
    <_dlc_DocId xmlns="f5a7e35f-036f-43ba-9bd6-dfccb735f6f0">F200-10-22099</_dlc_DocId>
    <_dlc_DocIdUrl xmlns="f5a7e35f-036f-43ba-9bd6-dfccb735f6f0">
      <Url>https://espace.osfi-bsif.gc.ca/sites/ficore/_layouts/15/DocIdRedir.aspx?ID=F200-10-22099</Url>
      <Description>F200-10-22099</Description>
    </_dlc_DocIdUrl>
    <b68f0f40a9244f46b7ca0f5019c2a784 xmlns="f5a7e35f-036f-43ba-9bd6-dfccb735f6f0">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74902467E6AC8243AB5184A72B8EE4B4" ma:contentTypeVersion="23" ma:contentTypeDescription="Create a new document." ma:contentTypeScope="" ma:versionID="367ee929988f78c21dbfd3724262441f">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c692389b927d1ab891a14ef68c0376dd"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b68f0f40a9244f46b7ca0f5019c2a784" ma:index="39" nillable="true" ma:taxonomy="true" ma:internalName="b68f0f40a9244f46b7ca0f5019c2a784" ma:taxonomyFieldName="OsfiSubProgram" ma:displayName="Sub Program" ma:readOnly="true" ma:fieldId="{b68f0f40-a924-4f46-b7ca-0f5019c2a784}"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a36c359446dc4635be72f7f662985508" ma:index="41"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3"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6"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8"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0"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2"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4"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62" nillable="true" ma:displayName="Sub Provision" ma:hidden="true" ma:internalName="OsfiProvision" ma:readOnly="true">
      <xsd:simpleType>
        <xsd:restriction base="dms:Note">
          <xsd:maxLength value="255"/>
        </xsd:restriction>
      </xsd:simpleType>
    </xsd:element>
    <xsd:element name="i4a82951b3ab490b851755ba3e25ca9e" ma:index="63"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5" nillable="true" ma:displayName="Superseded Date" ma:format="DateOnly" ma:hidden="true" ma:internalName="OsfiSupersededDate" ma:readOnly="true">
      <xsd:simpleType>
        <xsd:restriction base="dms:DateTime"/>
      </xsd:simpleType>
    </xsd:element>
    <xsd:element name="pd5e1fd5a7e64ff28ea28d0be5cac3eb" ma:index="69"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5"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6"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0"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6"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8"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1" nillable="true" ma:displayName="Most Current" ma:default="0" ma:internalName="OsfiMostCurrent" ma:readOnly="false">
      <xsd:simpleType>
        <xsd:restriction base="dms:Boolean"/>
      </xsd:simpleType>
    </xsd:element>
    <xsd:element name="OsfiGuideSection" ma:index="72"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28E2CB3-0AAF-4F83-A989-73E0F7D10C2D}">
  <ds:schemaRefs>
    <ds:schemaRef ds:uri="http://purl.org/dc/elements/1.1/"/>
    <ds:schemaRef ds:uri="http://schemas.microsoft.com/office/2006/documentManagement/types"/>
    <ds:schemaRef ds:uri="http://purl.org/dc/dcmitype/"/>
    <ds:schemaRef ds:uri="f5a7e35f-036f-43ba-9bd6-dfccb735f6f0"/>
    <ds:schemaRef ds:uri="http://schemas.openxmlformats.org/package/2006/metadata/core-properties"/>
    <ds:schemaRef ds:uri="http://purl.org/dc/terms/"/>
    <ds:schemaRef ds:uri="http://schemas.microsoft.com/office/infopath/2007/PartnerControls"/>
    <ds:schemaRef ds:uri="b73fe759-8729-4fda-8521-02819c14bfcb"/>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2D63FB5-75AE-43D7-9FF8-9B4A625B7ADC}">
  <ds:schemaRefs>
    <ds:schemaRef ds:uri="http://schemas.microsoft.com/sharepoint/v3/contenttype/forms"/>
  </ds:schemaRefs>
</ds:datastoreItem>
</file>

<file path=customXml/itemProps3.xml><?xml version="1.0" encoding="utf-8"?>
<ds:datastoreItem xmlns:ds="http://schemas.openxmlformats.org/officeDocument/2006/customXml" ds:itemID="{CE55205D-6FE8-443C-B8B7-2ADCBB9992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C337CCF-A318-4230-A246-F7BCEE43380A}">
  <ds:schemaRefs>
    <ds:schemaRef ds:uri="Microsoft.SharePoint.Taxonomy.ContentTypeSync"/>
  </ds:schemaRefs>
</ds:datastoreItem>
</file>

<file path=customXml/itemProps5.xml><?xml version="1.0" encoding="utf-8"?>
<ds:datastoreItem xmlns:ds="http://schemas.openxmlformats.org/officeDocument/2006/customXml" ds:itemID="{EA388302-7793-4235-9837-132FF02D3273}">
  <ds:schemaRefs>
    <ds:schemaRef ds:uri="http://schemas.microsoft.com/sharepoint/events"/>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112</vt:i4>
      </vt:variant>
    </vt:vector>
  </HeadingPairs>
  <TitlesOfParts>
    <vt:vector size="114" baseType="lpstr">
      <vt:lpstr>Attestation</vt:lpstr>
      <vt:lpstr>Leverage &amp; TLAC Leverage Ratios</vt:lpstr>
      <vt:lpstr>DPA_1101</vt:lpstr>
      <vt:lpstr>DPA_1102</vt:lpstr>
      <vt:lpstr>DPA_1103</vt:lpstr>
      <vt:lpstr>DPA_1104</vt:lpstr>
      <vt:lpstr>DPA_1106</vt:lpstr>
      <vt:lpstr>DPA_1107</vt:lpstr>
      <vt:lpstr>DPA_1108</vt:lpstr>
      <vt:lpstr>DPA_1109</vt:lpstr>
      <vt:lpstr>DPA_1110</vt:lpstr>
      <vt:lpstr>DPA_1112</vt:lpstr>
      <vt:lpstr>DPA_1113</vt:lpstr>
      <vt:lpstr>DPA_1114</vt:lpstr>
      <vt:lpstr>DPA_1115</vt:lpstr>
      <vt:lpstr>DPA_1117</vt:lpstr>
      <vt:lpstr>DPA_1118</vt:lpstr>
      <vt:lpstr>DPA_1119</vt:lpstr>
      <vt:lpstr>DPA_1201</vt:lpstr>
      <vt:lpstr>DPA_1202</vt:lpstr>
      <vt:lpstr>DPA_1203</vt:lpstr>
      <vt:lpstr>DPA_1204</vt:lpstr>
      <vt:lpstr>DPA_1205</vt:lpstr>
      <vt:lpstr>DPA_1206</vt:lpstr>
      <vt:lpstr>DPA_1207</vt:lpstr>
      <vt:lpstr>DPA_1301</vt:lpstr>
      <vt:lpstr>DPA_1302</vt:lpstr>
      <vt:lpstr>DPA_1303</vt:lpstr>
      <vt:lpstr>DPA_1304</vt:lpstr>
      <vt:lpstr>DPA_1305</vt:lpstr>
      <vt:lpstr>DPA_1306</vt:lpstr>
      <vt:lpstr>DPA_1307</vt:lpstr>
      <vt:lpstr>DPA_1308</vt:lpstr>
      <vt:lpstr>DPA_1309</vt:lpstr>
      <vt:lpstr>DPA_1310</vt:lpstr>
      <vt:lpstr>DPA_1311</vt:lpstr>
      <vt:lpstr>DPA_1312</vt:lpstr>
      <vt:lpstr>DPA_1313</vt:lpstr>
      <vt:lpstr>DPA_1314</vt:lpstr>
      <vt:lpstr>DPA_1315</vt:lpstr>
      <vt:lpstr>DPA_1401</vt:lpstr>
      <vt:lpstr>DPA_1402</vt:lpstr>
      <vt:lpstr>DPA_1404</vt:lpstr>
      <vt:lpstr>DPA_1405</vt:lpstr>
      <vt:lpstr>DPA_1406</vt:lpstr>
      <vt:lpstr>DPA_1407</vt:lpstr>
      <vt:lpstr>DPA_1408</vt:lpstr>
      <vt:lpstr>DPA_1409</vt:lpstr>
      <vt:lpstr>DPA_1410</vt:lpstr>
      <vt:lpstr>DPA_1411</vt:lpstr>
      <vt:lpstr>DPA_1412</vt:lpstr>
      <vt:lpstr>DPA_1413</vt:lpstr>
      <vt:lpstr>DPA_1414</vt:lpstr>
      <vt:lpstr>DPA_1415</vt:lpstr>
      <vt:lpstr>DPA_1416</vt:lpstr>
      <vt:lpstr>DPA_1417</vt:lpstr>
      <vt:lpstr>DPA_1419</vt:lpstr>
      <vt:lpstr>DPA_1420</vt:lpstr>
      <vt:lpstr>DPA_1421</vt:lpstr>
      <vt:lpstr>DPA_1422</vt:lpstr>
      <vt:lpstr>DPA_1423</vt:lpstr>
      <vt:lpstr>DPA_1424</vt:lpstr>
      <vt:lpstr>DPA_1425</vt:lpstr>
      <vt:lpstr>DPA_1426</vt:lpstr>
      <vt:lpstr>DPA_1427</vt:lpstr>
      <vt:lpstr>DPA_1428</vt:lpstr>
      <vt:lpstr>DPA_1429</vt:lpstr>
      <vt:lpstr>DPA_1431</vt:lpstr>
      <vt:lpstr>DPA_1501</vt:lpstr>
      <vt:lpstr>DPA_1502</vt:lpstr>
      <vt:lpstr>DPA_1503</vt:lpstr>
      <vt:lpstr>DPA_1504</vt:lpstr>
      <vt:lpstr>DPA_1601</vt:lpstr>
      <vt:lpstr>DPA_1602</vt:lpstr>
      <vt:lpstr>DPA_1603</vt:lpstr>
      <vt:lpstr>DPA_1604</vt:lpstr>
      <vt:lpstr>DPA_1605</vt:lpstr>
      <vt:lpstr>DPA_1606</vt:lpstr>
      <vt:lpstr>DPA_2101</vt:lpstr>
      <vt:lpstr>DPA_2102</vt:lpstr>
      <vt:lpstr>DPA_2103</vt:lpstr>
      <vt:lpstr>DPA_2104</vt:lpstr>
      <vt:lpstr>DPA_2105</vt:lpstr>
      <vt:lpstr>DPA_2106</vt:lpstr>
      <vt:lpstr>DPA_2107</vt:lpstr>
      <vt:lpstr>DPA_2108</vt:lpstr>
      <vt:lpstr>DPA_2109</vt:lpstr>
      <vt:lpstr>DPA_2110</vt:lpstr>
      <vt:lpstr>DPA_2114</vt:lpstr>
      <vt:lpstr>DPA_2115</vt:lpstr>
      <vt:lpstr>DPA_2119</vt:lpstr>
      <vt:lpstr>DPA_2120</vt:lpstr>
      <vt:lpstr>DPA_2125</vt:lpstr>
      <vt:lpstr>DPA_2126</vt:lpstr>
      <vt:lpstr>DPA_2127</vt:lpstr>
      <vt:lpstr>DPA_2129</vt:lpstr>
      <vt:lpstr>DPA_2130</vt:lpstr>
      <vt:lpstr>DPA_2131</vt:lpstr>
      <vt:lpstr>DPA_2201</vt:lpstr>
      <vt:lpstr>DPA_2203</vt:lpstr>
      <vt:lpstr>DPA_2205</vt:lpstr>
      <vt:lpstr>DPA_2206</vt:lpstr>
      <vt:lpstr>DPA_2208</vt:lpstr>
      <vt:lpstr>DPA_2210</vt:lpstr>
      <vt:lpstr>DPA_2211</vt:lpstr>
      <vt:lpstr>DPA_2213</vt:lpstr>
      <vt:lpstr>DPA_2215</vt:lpstr>
      <vt:lpstr>DPA_2216</vt:lpstr>
      <vt:lpstr>DPA_2218</vt:lpstr>
      <vt:lpstr>DPA_2220</vt:lpstr>
      <vt:lpstr>DPA_2221</vt:lpstr>
      <vt:lpstr>DPA_2222</vt:lpstr>
      <vt:lpstr>DPA_2223</vt:lpstr>
      <vt:lpstr>DPA_2224</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LRR - Sample return</dc:title>
  <dc:creator>re-webmaster@osfi-bsif.gc.ca</dc:creator>
  <cp:lastModifiedBy>Semaan, Pauline</cp:lastModifiedBy>
  <cp:lastPrinted>2018-05-03T17:41:26Z</cp:lastPrinted>
  <dcterms:created xsi:type="dcterms:W3CDTF">2014-04-02T18:19:15Z</dcterms:created>
  <dcterms:modified xsi:type="dcterms:W3CDTF">2025-10-01T19:24:44Z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0x0101004C081EED9C90B54F98FF06E55CA4DAAA008CACAF6A43F5184C829F36A35E1E0D1A002D4094F2B62A1F42893CE0251B0E96050074902467E6AC8243AB5184A72B8EE4B4</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_dlc_DocIdItemGuid">
    <vt:lpwstr>b2bc88b9-1506-460f-a6f7-1d2a678adf50</vt:lpwstr>
  </property>
  <property fmtid="{D5CDD505-2E9C-101B-9397-08002B2CF9AE}" pid="7" name="URL">
    <vt:lpwstr/>
  </property>
  <property fmtid="{D5CDD505-2E9C-101B-9397-08002B2CF9AE}" pid="8"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9" name="OsfiBusinessProcess">
    <vt:lpwstr>75</vt:lpwstr>
  </property>
  <property fmtid="{D5CDD505-2E9C-101B-9397-08002B2CF9AE}" pid="10" name="OsfiFIInformationSystem">
    <vt:lpwstr>1028;#Regulatory Returns System (RRS)|6aa423d8-75f5-4e3d-9be9-a0233e2ca8da</vt:lpwstr>
  </property>
  <property fmtid="{D5CDD505-2E9C-101B-9397-08002B2CF9AE}" pid="11" name="OsfiPAA">
    <vt:lpwstr>2</vt:lpwstr>
  </property>
  <property fmtid="{D5CDD505-2E9C-101B-9397-08002B2CF9AE}" pid="12" name="OsfiFunction">
    <vt:lpwstr>3</vt:lpwstr>
  </property>
  <property fmtid="{D5CDD505-2E9C-101B-9397-08002B2CF9AE}" pid="13" name="OsfiSubFunction">
    <vt:lpwstr>20</vt:lpwstr>
  </property>
  <property fmtid="{D5CDD505-2E9C-101B-9397-08002B2CF9AE}" pid="14" name="OsfiFiscalPeriod">
    <vt:lpwstr/>
  </property>
  <property fmtid="{D5CDD505-2E9C-101B-9397-08002B2CF9AE}" pid="15" name="OsfiMeetingDate">
    <vt:filetime>2017-04-13T13:23:53Z</vt:filetime>
  </property>
  <property fmtid="{D5CDD505-2E9C-101B-9397-08002B2CF9AE}" pid="16" name="OsfiCostCentre">
    <vt:lpwstr>1048</vt:lpwstr>
  </property>
  <property fmtid="{D5CDD505-2E9C-101B-9397-08002B2CF9AE}" pid="17" name="b68f0f40a9244f46b7ca0f5019c2a784">
    <vt:lpwstr>1.1.2 Regulation and Guidance|8aba70de-c32e-44b3-b2d7-271b49c214a9</vt:lpwstr>
  </property>
  <property fmtid="{D5CDD505-2E9C-101B-9397-08002B2CF9AE}" pid="18" name="OsfiCheckedOutDate">
    <vt:filetime>2017-06-07T17:35:44Z</vt:filetime>
  </property>
  <property fmtid="{D5CDD505-2E9C-101B-9397-08002B2CF9AE}" pid="19" name="OsfiIndustryType">
    <vt:lpwstr>28;#DTI|6a02b7f8-a52d-4048-abf2-fb5f1ab9ba2b;#76;#Banks|4690d11e-867f-4550-aedf-9341bb021659;#317;#Trust ＆ Loans|78be00e6-9db4-4ff3-afd3-f1e031e4f634</vt:lpwstr>
  </property>
  <property fmtid="{D5CDD505-2E9C-101B-9397-08002B2CF9AE}" pid="20" name="OsfiSecondaryRegulations">
    <vt:lpwstr/>
  </property>
  <property fmtid="{D5CDD505-2E9C-101B-9397-08002B2CF9AE}" pid="21" name="OsfiSecondaryOSFIGuidance">
    <vt:lpwstr/>
  </property>
  <property fmtid="{D5CDD505-2E9C-101B-9397-08002B2CF9AE}" pid="22" name="OsfiGuidanceCategory">
    <vt:lpwstr>952</vt:lpwstr>
  </property>
  <property fmtid="{D5CDD505-2E9C-101B-9397-08002B2CF9AE}" pid="23" name="OsfiInstrumentType">
    <vt:lpwstr>687</vt:lpwstr>
  </property>
  <property fmtid="{D5CDD505-2E9C-101B-9397-08002B2CF9AE}" pid="24" name="OsfiOSFIGuidance">
    <vt:lpwstr>1138</vt:lpwstr>
  </property>
  <property fmtid="{D5CDD505-2E9C-101B-9397-08002B2CF9AE}" pid="25" name="OsfiReturnType">
    <vt:lpwstr>1216</vt:lpwstr>
  </property>
  <property fmtid="{D5CDD505-2E9C-101B-9397-08002B2CF9AE}" pid="26" name="OsfiSecondaryActsandSections">
    <vt:lpwstr/>
  </property>
  <property fmtid="{D5CDD505-2E9C-101B-9397-08002B2CF9AE}" pid="27" name="OsfiFIExternalOrganization">
    <vt:lpwstr/>
  </property>
  <property fmtid="{D5CDD505-2E9C-101B-9397-08002B2CF9AE}" pid="28" name="OsfiSubProgram">
    <vt:lpwstr>19</vt:lpwstr>
  </property>
  <property fmtid="{D5CDD505-2E9C-101B-9397-08002B2CF9AE}" pid="29" name="OsfiFITopics">
    <vt:lpwstr/>
  </property>
  <property fmtid="{D5CDD505-2E9C-101B-9397-08002B2CF9AE}" pid="30" name="OsfiPrimaryActandSection">
    <vt:lpwstr/>
  </property>
  <property fmtid="{D5CDD505-2E9C-101B-9397-08002B2CF9AE}" pid="31" name="OsfiFIStandards">
    <vt:lpwstr/>
  </property>
  <property fmtid="{D5CDD505-2E9C-101B-9397-08002B2CF9AE}" pid="32" name="OsfiRegulations">
    <vt:lpwstr/>
  </property>
  <property fmtid="{D5CDD505-2E9C-101B-9397-08002B2CF9AE}" pid="33" name="Order">
    <vt:r8>654700</vt:r8>
  </property>
  <property fmtid="{D5CDD505-2E9C-101B-9397-08002B2CF9AE}" pid="34" name="VariationsItemGroupID">
    <vt:lpwstr>d09a9a3b-e166-4c75-b8de-3091aad40c1b</vt:lpwstr>
  </property>
  <property fmtid="{D5CDD505-2E9C-101B-9397-08002B2CF9AE}" pid="35" name="_docset_NoMedatataSyncRequired">
    <vt:lpwstr>False</vt:lpwstr>
  </property>
  <property fmtid="{D5CDD505-2E9C-101B-9397-08002B2CF9AE}" pid="36" name="p213ed7f1c384e76b1e6db419627f072">
    <vt:lpwstr/>
  </property>
</Properties>
</file>