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semaan\Documents\projects\Attestation\LRR\"/>
    </mc:Choice>
  </mc:AlternateContent>
  <xr:revisionPtr revIDLastSave="0" documentId="13_ncr:1_{BBCD17E3-B4A3-4A63-B122-4CC8AC12E352}" xr6:coauthVersionLast="47" xr6:coauthVersionMax="47" xr10:uidLastSave="{00000000-0000-0000-0000-000000000000}"/>
  <bookViews>
    <workbookView xWindow="11040" yWindow="-14952" windowWidth="30960" windowHeight="11868" xr2:uid="{00000000-000D-0000-FFFF-FFFF00000000}"/>
  </bookViews>
  <sheets>
    <sheet name="Attestation" sheetId="8" r:id="rId1"/>
    <sheet name="Ratio_de_levier" sheetId="3" r:id="rId2"/>
    <sheet name="Calcul" sheetId="6" state="hidden" r:id="rId3"/>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#REF!</definedName>
    <definedName name="\Q">#REF!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 localSheetId="0">#REF!</definedName>
    <definedName name="___PG940400">#REF!</definedName>
    <definedName name="__CAR1">#N/A</definedName>
    <definedName name="__CAR2">#N/A</definedName>
    <definedName name="__CAR3">#N/A</definedName>
    <definedName name="__CAR4">#N/A</definedName>
    <definedName name="__CAR5">#N/A</definedName>
    <definedName name="_1" localSheetId="0"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0" hidden="1">#REF!</definedName>
    <definedName name="_Fil" hidden="1">#REF!</definedName>
    <definedName name="_Fill" localSheetId="0" hidden="1">#REF!</definedName>
    <definedName name="_Fill" hidden="1">#REF!</definedName>
    <definedName name="_Filll" localSheetId="0" hidden="1">#REF!</definedName>
    <definedName name="_Filll" hidden="1">#REF!</definedName>
    <definedName name="_xlnm._FilterDatabase" localSheetId="2" hidden="1">Calcul!$A$1:$B$189</definedName>
    <definedName name="_FOOTER">#N/A</definedName>
    <definedName name="_Key1" localSheetId="0" hidden="1">#REF!</definedName>
    <definedName name="_Key1" hidden="1">#REF!</definedName>
    <definedName name="_key2" localSheetId="0" hidden="1">#REF!</definedName>
    <definedName name="_key2" hidden="1">#REF!</definedName>
    <definedName name="_keys" localSheetId="0" hidden="1">#REF!</definedName>
    <definedName name="_keys" hidden="1">#REF!</definedName>
    <definedName name="_NAME">#N/A</definedName>
    <definedName name="_Order1" hidden="1">255</definedName>
    <definedName name="_Order2" hidden="1">255</definedName>
    <definedName name="_Parse_In" localSheetId="0" hidden="1">#REF!</definedName>
    <definedName name="_Parse_In" hidden="1">#REF!</definedName>
    <definedName name="_Parse_In2" localSheetId="0" hidden="1">#REF!</definedName>
    <definedName name="_Parse_In2" hidden="1">#REF!</definedName>
    <definedName name="_Sort" localSheetId="0" hidden="1">#REF!</definedName>
    <definedName name="_Sort" hidden="1">#REF!</definedName>
    <definedName name="_Sort2" localSheetId="0" hidden="1">#REF!</definedName>
    <definedName name="_Sort2" hidden="1">#REF!</definedName>
    <definedName name="a" localSheetId="0">#REF!</definedName>
    <definedName name="a">#REF!</definedName>
    <definedName name="abd" localSheetId="0">#REF!</definedName>
    <definedName name="abd">#REF!</definedName>
    <definedName name="ads" localSheetId="0">#REF!</definedName>
    <definedName name="ads">#REF!</definedName>
    <definedName name="ALL_PAGES" localSheetId="0">#REF!</definedName>
    <definedName name="ALL_PAGES">#REF!</definedName>
    <definedName name="angie">#N/A</definedName>
    <definedName name="anscount" hidden="1">1</definedName>
    <definedName name="asd">#REF!</definedName>
    <definedName name="asdf" localSheetId="0">#REF!</definedName>
    <definedName name="asdf">#REF!</definedName>
    <definedName name="Asset" localSheetId="0">#REF!</definedName>
    <definedName name="Asset">#REF!</definedName>
    <definedName name="Asset2" localSheetId="0">#REF!</definedName>
    <definedName name="Asset2">#REF!</definedName>
    <definedName name="AssetNP" localSheetId="0">#REF!</definedName>
    <definedName name="AssetNP">#REF!</definedName>
    <definedName name="C_1_Ci" localSheetId="0">#REF!</definedName>
    <definedName name="C_1_Ci">#REF!</definedName>
    <definedName name="C_1_Cii" localSheetId="0">#REF!</definedName>
    <definedName name="C_1_Cii">#REF!</definedName>
    <definedName name="Capital_Subs" localSheetId="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0">#REF!</definedName>
    <definedName name="Claim">#REF!</definedName>
    <definedName name="ClaimNP" localSheetId="0">#REF!</definedName>
    <definedName name="ClaimNP">#REF!</definedName>
    <definedName name="Company_Name" localSheetId="0">#REF!</definedName>
    <definedName name="Company_Name">#REF!</definedName>
    <definedName name="COVER">#N/A</definedName>
    <definedName name="D2040010121" localSheetId="0">#REF!</definedName>
    <definedName name="D2040010121">#REF!</definedName>
    <definedName name="data" localSheetId="0">#REF!</definedName>
    <definedName name="data">#REF!</definedName>
    <definedName name="dataAMF" localSheetId="0">#REF!</definedName>
    <definedName name="dataAMF">#REF!</definedName>
    <definedName name="DataMR" localSheetId="0">#REF!</definedName>
    <definedName name="DataMR">#REF!</definedName>
    <definedName name="DataRange" localSheetId="0">#REF!</definedName>
    <definedName name="DataRange">#REF!</definedName>
    <definedName name="DataRange2" localSheetId="0">#REF!</definedName>
    <definedName name="DataRange2">#REF!</definedName>
    <definedName name="Date" localSheetId="0">#REF!</definedName>
    <definedName name="Date">#REF!</definedName>
    <definedName name="Derivatives" localSheetId="0">#REF!</definedName>
    <definedName name="Derivatives">#REF!</definedName>
    <definedName name="DPA_1101" localSheetId="0">#REF!</definedName>
    <definedName name="DPA_1101" localSheetId="2">#REF!</definedName>
    <definedName name="DPA_1101">Ratio_de_levier!$H$10</definedName>
    <definedName name="DPA_1102" localSheetId="0">#REF!</definedName>
    <definedName name="DPA_1102" localSheetId="2">#REF!</definedName>
    <definedName name="DPA_1102">Ratio_de_levier!$H$11</definedName>
    <definedName name="DPA_1103" localSheetId="0">#REF!</definedName>
    <definedName name="DPA_1103" localSheetId="2">#REF!</definedName>
    <definedName name="DPA_1103">Ratio_de_levier!$H$12</definedName>
    <definedName name="DPA_1104" localSheetId="0">#REF!</definedName>
    <definedName name="DPA_1104" localSheetId="2">#REF!</definedName>
    <definedName name="DPA_1104">Ratio_de_levier!$H$16</definedName>
    <definedName name="DPA_1105" localSheetId="0">#REF!</definedName>
    <definedName name="DPA_1105" localSheetId="2">#REF!</definedName>
    <definedName name="DPA_1105">Ratio_de_levier!#REF!</definedName>
    <definedName name="DPA_1106" localSheetId="0">#REF!</definedName>
    <definedName name="DPA_1106" localSheetId="2">#REF!</definedName>
    <definedName name="DPA_1106">Ratio_de_levier!$H$17</definedName>
    <definedName name="DPA_1107">Ratio_de_levier!$H$18</definedName>
    <definedName name="DPA_1108" localSheetId="0">#REF!</definedName>
    <definedName name="DPA_1108" localSheetId="2">#REF!</definedName>
    <definedName name="DPA_1108">Ratio_de_levier!$J$10</definedName>
    <definedName name="DPA_1109" localSheetId="0">#REF!</definedName>
    <definedName name="DPA_1109" localSheetId="2">#REF!</definedName>
    <definedName name="DPA_1109">Ratio_de_levier!$J$11</definedName>
    <definedName name="DPA_1110" localSheetId="0">#REF!</definedName>
    <definedName name="DPA_1110" localSheetId="2">#REF!</definedName>
    <definedName name="DPA_1110">Ratio_de_levier!$J$12</definedName>
    <definedName name="DPA_1111" localSheetId="0">#REF!</definedName>
    <definedName name="DPA_1111" localSheetId="2">#REF!</definedName>
    <definedName name="DPA_1111">#REF!</definedName>
    <definedName name="DPA_1112" localSheetId="0">#REF!</definedName>
    <definedName name="DPA_1112" localSheetId="2">#REF!</definedName>
    <definedName name="DPA_1112">Ratio_de_levier!$J$13</definedName>
    <definedName name="DPA_1113" localSheetId="0">#REF!</definedName>
    <definedName name="DPA_1113" localSheetId="2">#REF!</definedName>
    <definedName name="DPA_1113">Ratio_de_levier!$J$14</definedName>
    <definedName name="DPA_1114" localSheetId="0">#REF!</definedName>
    <definedName name="DPA_1114" localSheetId="2">#REF!</definedName>
    <definedName name="DPA_1114">Ratio_de_levier!$J$15</definedName>
    <definedName name="DPA_1115" localSheetId="0">#REF!</definedName>
    <definedName name="DPA_1115" localSheetId="2">#REF!</definedName>
    <definedName name="DPA_1115">Ratio_de_levier!$J$16</definedName>
    <definedName name="DPA_1116" localSheetId="0">#REF!</definedName>
    <definedName name="DPA_1116" localSheetId="2">#REF!</definedName>
    <definedName name="DPA_1116">Ratio_de_levier!#REF!</definedName>
    <definedName name="DPA_1117" localSheetId="0">#REF!</definedName>
    <definedName name="DPA_1117" localSheetId="2">#REF!</definedName>
    <definedName name="DPA_1117">Ratio_de_levier!$J$17</definedName>
    <definedName name="DPA_1118" localSheetId="0">#REF!</definedName>
    <definedName name="DPA_1118" localSheetId="2">#REF!</definedName>
    <definedName name="DPA_1118">Ratio_de_levier!$J$18</definedName>
    <definedName name="DPA_1119">Ratio_de_levier!$J$19</definedName>
    <definedName name="DPA_1201" localSheetId="0">#REF!</definedName>
    <definedName name="DPA_1201" localSheetId="2">#REF!</definedName>
    <definedName name="DPA_1201">Ratio_de_levier!$H$23</definedName>
    <definedName name="DPA_1202" localSheetId="0">#REF!</definedName>
    <definedName name="DPA_1202" localSheetId="2">#REF!</definedName>
    <definedName name="DPA_1202">Ratio_de_levier!$H$24</definedName>
    <definedName name="DPA_1203" localSheetId="0">#REF!</definedName>
    <definedName name="DPA_1203" localSheetId="2">#REF!</definedName>
    <definedName name="DPA_1203">Ratio_de_levier!$H$25</definedName>
    <definedName name="DPA_1204" localSheetId="0">#REF!</definedName>
    <definedName name="DPA_1204" localSheetId="2">#REF!</definedName>
    <definedName name="DPA_1204">Ratio_de_levier!$H$26</definedName>
    <definedName name="DPA_1205" localSheetId="0">#REF!</definedName>
    <definedName name="DPA_1205" localSheetId="2">#REF!</definedName>
    <definedName name="DPA_1205">Ratio_de_levier!$H$27</definedName>
    <definedName name="DPA_1206" localSheetId="0">#REF!</definedName>
    <definedName name="DPA_1206" localSheetId="2">#REF!</definedName>
    <definedName name="DPA_1206">Ratio_de_levier!$H$28</definedName>
    <definedName name="DPA_1207" localSheetId="0">#REF!</definedName>
    <definedName name="DPA_1207" localSheetId="2">#REF!</definedName>
    <definedName name="DPA_1207">Ratio_de_levier!$H$29</definedName>
    <definedName name="DPA_1301">Ratio_de_levier!$H$33</definedName>
    <definedName name="DPA_1302">Ratio_de_levier!$H$35</definedName>
    <definedName name="DPA_1303">Ratio_de_levier!$J$34</definedName>
    <definedName name="DPA_1304">Ratio_de_levier!$J$35</definedName>
    <definedName name="DPA_1305">Ratio_de_levier!$L$34</definedName>
    <definedName name="DPA_1306">Ratio_de_levier!$L$35</definedName>
    <definedName name="DPA_1307" localSheetId="0">#REF!</definedName>
    <definedName name="DPA_1307" localSheetId="2">#REF!</definedName>
    <definedName name="DPA_1307">Ratio_de_levier!$N$34</definedName>
    <definedName name="DPA_1308" localSheetId="0">#REF!</definedName>
    <definedName name="DPA_1308" localSheetId="2">#REF!</definedName>
    <definedName name="DPA_1308">Ratio_de_levier!$N$35</definedName>
    <definedName name="DPA_1309" localSheetId="0">#REF!</definedName>
    <definedName name="DPA_1309" localSheetId="2">#REF!</definedName>
    <definedName name="DPA_1309">Ratio_de_levier!$N$36</definedName>
    <definedName name="DPA_1310">Ratio_de_levier!$N$37</definedName>
    <definedName name="DPA_1311" localSheetId="0">#REF!</definedName>
    <definedName name="DPA_1311" localSheetId="2">#REF!</definedName>
    <definedName name="DPA_1311">Ratio_de_levier!$P$33</definedName>
    <definedName name="DPA_1312" localSheetId="0">#REF!</definedName>
    <definedName name="DPA_1312" localSheetId="2">#REF!</definedName>
    <definedName name="DPA_1312">Ratio_de_levier!$P$34</definedName>
    <definedName name="DPA_1313" localSheetId="0">#REF!</definedName>
    <definedName name="DPA_1313" localSheetId="2">#REF!</definedName>
    <definedName name="DPA_1313">Ratio_de_levier!$P$35</definedName>
    <definedName name="DPA_1314" localSheetId="0">#REF!</definedName>
    <definedName name="DPA_1314" localSheetId="2">#REF!</definedName>
    <definedName name="DPA_1314">Ratio_de_levier!$P$36</definedName>
    <definedName name="DPA_1315">Ratio_de_levier!$P$37</definedName>
    <definedName name="DPA_1401" localSheetId="0">#REF!</definedName>
    <definedName name="DPA_1401" localSheetId="2">#REF!</definedName>
    <definedName name="DPA_1401">Ratio_de_levier!$H$41</definedName>
    <definedName name="DPA_1402" localSheetId="0">#REF!</definedName>
    <definedName name="DPA_1402" localSheetId="2">#REF!</definedName>
    <definedName name="DPA_1402">Ratio_de_levier!$H$42</definedName>
    <definedName name="DPA_1403" localSheetId="0">#REF!</definedName>
    <definedName name="DPA_1403" localSheetId="2">#REF!</definedName>
    <definedName name="DPA_1403">Ratio_de_levier!#REF!</definedName>
    <definedName name="DPA_1404" localSheetId="0">#REF!</definedName>
    <definedName name="DPA_1404" localSheetId="2">#REF!</definedName>
    <definedName name="DPA_1404">Ratio_de_levier!$H$43</definedName>
    <definedName name="DPA_1405" localSheetId="0">#REF!</definedName>
    <definedName name="DPA_1405" localSheetId="2">#REF!</definedName>
    <definedName name="DPA_1405">Ratio_de_levier!$H$44</definedName>
    <definedName name="DPA_1406" localSheetId="0">#REF!</definedName>
    <definedName name="DPA_1406" localSheetId="2">#REF!</definedName>
    <definedName name="DPA_1406">Ratio_de_levier!$H$47</definedName>
    <definedName name="DPA_1407" localSheetId="0">#REF!</definedName>
    <definedName name="DPA_1407" localSheetId="2">#REF!</definedName>
    <definedName name="DPA_1407">Ratio_de_levier!$H$48</definedName>
    <definedName name="DPA_1408" localSheetId="0">#REF!</definedName>
    <definedName name="DPA_1408" localSheetId="2">#REF!</definedName>
    <definedName name="DPA_1408">Ratio_de_levier!$H$49</definedName>
    <definedName name="DPA_1409" localSheetId="0">#REF!</definedName>
    <definedName name="DPA_1409" localSheetId="2">#REF!</definedName>
    <definedName name="DPA_1409">Ratio_de_levier!$H$50</definedName>
    <definedName name="DPA_1410" localSheetId="0">#REF!</definedName>
    <definedName name="DPA_1410" localSheetId="2">#REF!</definedName>
    <definedName name="DPA_1410">Ratio_de_levier!$H$51</definedName>
    <definedName name="DPA_1411" localSheetId="0">#REF!</definedName>
    <definedName name="DPA_1411" localSheetId="2">#REF!</definedName>
    <definedName name="DPA_1411">Ratio_de_levier!$H$52</definedName>
    <definedName name="DPA_1412" localSheetId="0">#REF!</definedName>
    <definedName name="DPA_1412" localSheetId="2">#REF!</definedName>
    <definedName name="DPA_1412">Ratio_de_levier!$H$53</definedName>
    <definedName name="DPA_1413" localSheetId="0">#REF!</definedName>
    <definedName name="DPA_1413" localSheetId="2">#REF!</definedName>
    <definedName name="DPA_1413">Ratio_de_levier!$H$54</definedName>
    <definedName name="DPA_1414" localSheetId="0">#REF!</definedName>
    <definedName name="DPA_1414" localSheetId="2">#REF!</definedName>
    <definedName name="DPA_1414">Ratio_de_levier!$H$55</definedName>
    <definedName name="DPA_1415">Ratio_de_levier!$H$56</definedName>
    <definedName name="DPA_1416" localSheetId="0">#REF!</definedName>
    <definedName name="DPA_1416" localSheetId="2">#REF!</definedName>
    <definedName name="DPA_1416">Ratio_de_levier!$L$41</definedName>
    <definedName name="DPA_1417" localSheetId="0">#REF!</definedName>
    <definedName name="DPA_1417" localSheetId="2">#REF!</definedName>
    <definedName name="DPA_1417">Ratio_de_levier!$L$42</definedName>
    <definedName name="DPA_1418" localSheetId="0">#REF!</definedName>
    <definedName name="DPA_1418" localSheetId="2">#REF!</definedName>
    <definedName name="DPA_1418">Ratio_de_levier!#REF!</definedName>
    <definedName name="DPA_1419" localSheetId="0">#REF!</definedName>
    <definedName name="DPA_1419" localSheetId="2">#REF!</definedName>
    <definedName name="DPA_1419">Ratio_de_levier!$L$43</definedName>
    <definedName name="DPA_1420" localSheetId="0">#REF!</definedName>
    <definedName name="DPA_1420" localSheetId="2">#REF!</definedName>
    <definedName name="DPA_1420">Ratio_de_levier!$L$44</definedName>
    <definedName name="DPA_1421" localSheetId="0">#REF!</definedName>
    <definedName name="DPA_1421" localSheetId="2">#REF!</definedName>
    <definedName name="DPA_1421">Ratio_de_levier!$L$47</definedName>
    <definedName name="DPA_1422" localSheetId="0">#REF!</definedName>
    <definedName name="DPA_1422" localSheetId="2">#REF!</definedName>
    <definedName name="DPA_1422">Ratio_de_levier!$L$48</definedName>
    <definedName name="DPA_1423" localSheetId="0">#REF!</definedName>
    <definedName name="DPA_1423" localSheetId="2">#REF!</definedName>
    <definedName name="DPA_1423">Ratio_de_levier!$L$49</definedName>
    <definedName name="DPA_1424" localSheetId="0">#REF!</definedName>
    <definedName name="DPA_1424" localSheetId="2">#REF!</definedName>
    <definedName name="DPA_1424">Ratio_de_levier!$L$50</definedName>
    <definedName name="DPA_1425" localSheetId="0">#REF!</definedName>
    <definedName name="DPA_1425" localSheetId="2">#REF!</definedName>
    <definedName name="DPA_1425">Ratio_de_levier!$L$51</definedName>
    <definedName name="DPA_1426" localSheetId="0">#REF!</definedName>
    <definedName name="DPA_1426" localSheetId="2">#REF!</definedName>
    <definedName name="DPA_1426">Ratio_de_levier!$L$52</definedName>
    <definedName name="DPA_1427" localSheetId="0">#REF!</definedName>
    <definedName name="DPA_1427" localSheetId="2">#REF!</definedName>
    <definedName name="DPA_1427">Ratio_de_levier!$L$53</definedName>
    <definedName name="DPA_1428" localSheetId="0">#REF!</definedName>
    <definedName name="DPA_1428" localSheetId="2">#REF!</definedName>
    <definedName name="DPA_1428">Ratio_de_levier!$L$54</definedName>
    <definedName name="DPA_1429" localSheetId="0">#REF!</definedName>
    <definedName name="DPA_1429" localSheetId="2">#REF!</definedName>
    <definedName name="DPA_1429">Ratio_de_levier!$L$55</definedName>
    <definedName name="DPA_1430" localSheetId="0">#REF!</definedName>
    <definedName name="DPA_1430" localSheetId="2">#REF!</definedName>
    <definedName name="DPA_1430">Ratio_de_levier!#REF!</definedName>
    <definedName name="DPA_1431" localSheetId="0">#REF!</definedName>
    <definedName name="DPA_1431" localSheetId="2">#REF!</definedName>
    <definedName name="DPA_1431">Ratio_de_levier!$L$56</definedName>
    <definedName name="DPA_1501" localSheetId="0">#REF!</definedName>
    <definedName name="DPA_1501" localSheetId="2">#REF!</definedName>
    <definedName name="DPA_1501">Ratio_de_levier!$H$59</definedName>
    <definedName name="DPA_1502" localSheetId="0">#REF!</definedName>
    <definedName name="DPA_1502">Ratio_de_levier!$H$60</definedName>
    <definedName name="DPA_1503">Ratio_de_levier!$H$61</definedName>
    <definedName name="DPA_1504">Ratio_de_levier!$H$63</definedName>
    <definedName name="DPA_1505">Ratio_de_levier!$H$66</definedName>
    <definedName name="DPA_1506">Ratio_de_levier!$H$67</definedName>
    <definedName name="DPA_1507">Ratio_de_levier!$H$70</definedName>
    <definedName name="DPA_1508">Ratio_de_levier!$H$64</definedName>
    <definedName name="DPA_1601" localSheetId="0">#REF!</definedName>
    <definedName name="DPA_1601" localSheetId="2">#REF!</definedName>
    <definedName name="DPA_1601">Ratio_de_levier!$H$73</definedName>
    <definedName name="DPA_1602" localSheetId="0">#REF!</definedName>
    <definedName name="DPA_1602" localSheetId="2">#REF!</definedName>
    <definedName name="DPA_1602">Ratio_de_levier!$H$74</definedName>
    <definedName name="DPA_1603" localSheetId="0">#REF!</definedName>
    <definedName name="DPA_1603" localSheetId="2">#REF!</definedName>
    <definedName name="DPA_1603">Ratio_de_levier!$H$75</definedName>
    <definedName name="DPA_1604" localSheetId="0">#REF!</definedName>
    <definedName name="DPA_1604" localSheetId="2">#REF!</definedName>
    <definedName name="DPA_1604">Ratio_de_levier!$H$76</definedName>
    <definedName name="DPA_1605" localSheetId="0">#REF!</definedName>
    <definedName name="DPA_1605" localSheetId="2">#REF!</definedName>
    <definedName name="DPA_1605">Ratio_de_levier!$H$78</definedName>
    <definedName name="DPA_1606">Ratio_de_levier!$H$79</definedName>
    <definedName name="DPA_2101" localSheetId="0">#REF!</definedName>
    <definedName name="DPA_2101" localSheetId="2">#REF!</definedName>
    <definedName name="DPA_2101">Ratio_de_levier!$H$88</definedName>
    <definedName name="DPA_2102" localSheetId="0">#REF!</definedName>
    <definedName name="DPA_2102" localSheetId="2">#REF!</definedName>
    <definedName name="DPA_2102">Ratio_de_levier!$H$89</definedName>
    <definedName name="DPA_2103" localSheetId="0">#REF!</definedName>
    <definedName name="DPA_2103" localSheetId="2">#REF!</definedName>
    <definedName name="DPA_2103">Ratio_de_levier!$H$90</definedName>
    <definedName name="DPA_2104" localSheetId="0">#REF!</definedName>
    <definedName name="DPA_2104" localSheetId="2">#REF!</definedName>
    <definedName name="DPA_2104">Ratio_de_levier!$J$88</definedName>
    <definedName name="DPA_2105" localSheetId="0">#REF!</definedName>
    <definedName name="DPA_2105" localSheetId="2">#REF!</definedName>
    <definedName name="DPA_2105">Ratio_de_levier!$J$89</definedName>
    <definedName name="DPA_2106" localSheetId="0">#REF!</definedName>
    <definedName name="DPA_2106" localSheetId="2">#REF!</definedName>
    <definedName name="DPA_2106">Ratio_de_levier!$J$90</definedName>
    <definedName name="DPA_2107" localSheetId="0">#REF!</definedName>
    <definedName name="DPA_2107" localSheetId="2">#REF!</definedName>
    <definedName name="DPA_2107">Ratio_de_levier!$L$88</definedName>
    <definedName name="DPA_2108">Ratio_de_levier!$L$89</definedName>
    <definedName name="DPA_2109" localSheetId="0">#REF!</definedName>
    <definedName name="DPA_2109" localSheetId="2">#REF!</definedName>
    <definedName name="DPA_2109">Ratio_de_levier!$L$90</definedName>
    <definedName name="DPA_2110" localSheetId="0">#REF!</definedName>
    <definedName name="DPA_2110" localSheetId="2">#REF!</definedName>
    <definedName name="DPA_2110">Ratio_de_levier!$L$91</definedName>
    <definedName name="DPA_2111" localSheetId="0">#REF!</definedName>
    <definedName name="DPA_2111" localSheetId="2">#REF!</definedName>
    <definedName name="DPA_2111">#REF!</definedName>
    <definedName name="DPA_2112" localSheetId="0">#REF!</definedName>
    <definedName name="DPA_2112" localSheetId="2">#REF!</definedName>
    <definedName name="DPA_2112">Ratio_de_levier!#REF!</definedName>
    <definedName name="DPA_2113" localSheetId="0">#REF!</definedName>
    <definedName name="DPA_2113" localSheetId="2">#REF!</definedName>
    <definedName name="DPA_2113">#REF!</definedName>
    <definedName name="DPA_2114" localSheetId="0">#REF!</definedName>
    <definedName name="DPA_2114" localSheetId="2">#REF!</definedName>
    <definedName name="DPA_2114">Ratio_de_levier!$H$94</definedName>
    <definedName name="DPA_2115" localSheetId="0">#REF!</definedName>
    <definedName name="DPA_2115" localSheetId="2">#REF!</definedName>
    <definedName name="DPA_2115">Ratio_de_levier!$H$95</definedName>
    <definedName name="DPA_2116" localSheetId="0">#REF!</definedName>
    <definedName name="DPA_2116" localSheetId="2">#REF!</definedName>
    <definedName name="DPA_2116">Ratio_de_levier!#REF!</definedName>
    <definedName name="DPA_2117" localSheetId="0">#REF!</definedName>
    <definedName name="DPA_2117" localSheetId="2">#REF!</definedName>
    <definedName name="DPA_2117">Ratio_de_levier!#REF!</definedName>
    <definedName name="DPA_2118" localSheetId="0">#REF!</definedName>
    <definedName name="DPA_2118" localSheetId="2">#REF!</definedName>
    <definedName name="DPA_2118">Ratio_de_levier!#REF!</definedName>
    <definedName name="DPA_2119" localSheetId="0">#REF!</definedName>
    <definedName name="DPA_2119" localSheetId="2">#REF!</definedName>
    <definedName name="DPA_2119">Ratio_de_levier!$J$94</definedName>
    <definedName name="DPA_2120" localSheetId="0">#REF!</definedName>
    <definedName name="DPA_2120" localSheetId="2">#REF!</definedName>
    <definedName name="DPA_2120">Ratio_de_levier!$J$95</definedName>
    <definedName name="DPA_2121" localSheetId="0">#REF!</definedName>
    <definedName name="DPA_2121" localSheetId="2">#REF!</definedName>
    <definedName name="DPA_2121">Ratio_de_levier!#REF!</definedName>
    <definedName name="DPA_2122" localSheetId="0">#REF!</definedName>
    <definedName name="DPA_2122" localSheetId="2">#REF!</definedName>
    <definedName name="DPA_2122">Ratio_de_levier!#REF!</definedName>
    <definedName name="DPA_2123" localSheetId="0">#REF!</definedName>
    <definedName name="DPA_2123" localSheetId="2">#REF!</definedName>
    <definedName name="DPA_2123">Ratio_de_levier!#REF!</definedName>
    <definedName name="DPA_2124" localSheetId="0">#REF!</definedName>
    <definedName name="DPA_2124" localSheetId="2">#REF!</definedName>
    <definedName name="DPA_2124">Ratio_de_levier!#REF!</definedName>
    <definedName name="DPA_2125" localSheetId="0">#REF!</definedName>
    <definedName name="DPA_2125" localSheetId="2">#REF!</definedName>
    <definedName name="DPA_2125">Ratio_de_levier!$L$93</definedName>
    <definedName name="DPA_2126">Ratio_de_levier!$L$94</definedName>
    <definedName name="DPA_2127" localSheetId="0">#REF!</definedName>
    <definedName name="DPA_2127" localSheetId="2">#REF!</definedName>
    <definedName name="DPA_2127">Ratio_de_levier!$L$95</definedName>
    <definedName name="DPA_2128" localSheetId="0">#REF!</definedName>
    <definedName name="DPA_2128" localSheetId="2">#REF!</definedName>
    <definedName name="DPA_2128">Ratio_de_levier!#REF!</definedName>
    <definedName name="DPA_2129" localSheetId="0">#REF!</definedName>
    <definedName name="DPA_2129" localSheetId="2">#REF!</definedName>
    <definedName name="DPA_2129">Ratio_de_levier!$L$96</definedName>
    <definedName name="DPA_2130" localSheetId="0">#REF!</definedName>
    <definedName name="DPA_2130" localSheetId="2">#REF!</definedName>
    <definedName name="DPA_2130">Ratio_de_levier!$H$93</definedName>
    <definedName name="DPA_2131" localSheetId="0">#REF!</definedName>
    <definedName name="DPA_2131" localSheetId="2">#REF!</definedName>
    <definedName name="DPA_2131">Ratio_de_levier!$J$93</definedName>
    <definedName name="DPA_2201" localSheetId="0">#REF!</definedName>
    <definedName name="DPA_2201" localSheetId="2">#REF!</definedName>
    <definedName name="DPA_2201">Ratio_de_levier!$H$102</definedName>
    <definedName name="DPA_2202" localSheetId="0">#REF!</definedName>
    <definedName name="DPA_2202" localSheetId="2">#REF!</definedName>
    <definedName name="DPA_2202">Ratio_de_levier!#REF!</definedName>
    <definedName name="DPA_2203" localSheetId="0">#REF!</definedName>
    <definedName name="DPA_2203" localSheetId="2">#REF!</definedName>
    <definedName name="DPA_2203">Ratio_de_levier!$H$103</definedName>
    <definedName name="DPA_2204" localSheetId="0">#REF!</definedName>
    <definedName name="DPA_2204" localSheetId="2">#REF!</definedName>
    <definedName name="DPA_2204">Ratio_de_levier!#REF!</definedName>
    <definedName name="DPA_2205" localSheetId="0">#REF!</definedName>
    <definedName name="DPA_2205" localSheetId="2">#REF!</definedName>
    <definedName name="DPA_2205">Ratio_de_levier!$H$104</definedName>
    <definedName name="DPA_2206" localSheetId="0">#REF!</definedName>
    <definedName name="DPA_2206" localSheetId="2">#REF!</definedName>
    <definedName name="DPA_2206">Ratio_de_levier!$J$102</definedName>
    <definedName name="DPA_2207" localSheetId="0">#REF!</definedName>
    <definedName name="DPA_2207" localSheetId="2">#REF!</definedName>
    <definedName name="DPA_2207">Ratio_de_levier!#REF!</definedName>
    <definedName name="DPA_2208" localSheetId="0">#REF!</definedName>
    <definedName name="DPA_2208" localSheetId="2">#REF!</definedName>
    <definedName name="DPA_2208">Ratio_de_levier!$J$103</definedName>
    <definedName name="DPA_2209" localSheetId="0">#REF!</definedName>
    <definedName name="DPA_2209" localSheetId="2">#REF!</definedName>
    <definedName name="DPA_2209">Ratio_de_levier!#REF!</definedName>
    <definedName name="DPA_2210" localSheetId="0">#REF!</definedName>
    <definedName name="DPA_2210" localSheetId="2">#REF!</definedName>
    <definedName name="DPA_2210">Ratio_de_levier!$J$104</definedName>
    <definedName name="DPA_2211" localSheetId="0">#REF!</definedName>
    <definedName name="DPA_2211" localSheetId="2">#REF!</definedName>
    <definedName name="DPA_2211">Ratio_de_levier!$L$102</definedName>
    <definedName name="DPA_2212" localSheetId="0">#REF!</definedName>
    <definedName name="DPA_2212" localSheetId="2">#REF!</definedName>
    <definedName name="DPA_2212">Ratio_de_levier!#REF!</definedName>
    <definedName name="DPA_2213" localSheetId="0">#REF!</definedName>
    <definedName name="DPA_2213" localSheetId="2">#REF!</definedName>
    <definedName name="DPA_2213">Ratio_de_levier!$L$103</definedName>
    <definedName name="DPA_2214" localSheetId="0">#REF!</definedName>
    <definedName name="DPA_2214" localSheetId="2">#REF!</definedName>
    <definedName name="DPA_2214">Ratio_de_levier!#REF!</definedName>
    <definedName name="DPA_2215" localSheetId="0">#REF!</definedName>
    <definedName name="DPA_2215" localSheetId="2">#REF!</definedName>
    <definedName name="DPA_2215">Ratio_de_levier!$L$104</definedName>
    <definedName name="DPA_2216" localSheetId="0">#REF!</definedName>
    <definedName name="DPA_2216" localSheetId="2">#REF!</definedName>
    <definedName name="DPA_2216">Ratio_de_levier!$N$102</definedName>
    <definedName name="DPA_2217" localSheetId="0">#REF!</definedName>
    <definedName name="DPA_2217" localSheetId="2">#REF!</definedName>
    <definedName name="DPA_2217">Ratio_de_levier!#REF!</definedName>
    <definedName name="DPA_2218" localSheetId="0">#REF!</definedName>
    <definedName name="DPA_2218" localSheetId="2">#REF!</definedName>
    <definedName name="DPA_2218">Ratio_de_levier!$N$103</definedName>
    <definedName name="DPA_2219" localSheetId="0">#REF!</definedName>
    <definedName name="DPA_2219" localSheetId="2">#REF!</definedName>
    <definedName name="DPA_2219">Ratio_de_levier!#REF!</definedName>
    <definedName name="DPA_2220" localSheetId="0">#REF!</definedName>
    <definedName name="DPA_2220" localSheetId="2">#REF!</definedName>
    <definedName name="DPA_2220">Ratio_de_levier!$N$104</definedName>
    <definedName name="DPA_2221" localSheetId="0">#REF!</definedName>
    <definedName name="DPA_2221" localSheetId="2">#REF!</definedName>
    <definedName name="DPA_2221">Ratio_de_levier!$N$106</definedName>
    <definedName name="DPA_2222" localSheetId="0">#REF!</definedName>
    <definedName name="DPA_2222" localSheetId="2">#REF!</definedName>
    <definedName name="DPA_2222">Ratio_de_levier!$N$108</definedName>
    <definedName name="DPA_22222222" localSheetId="0">#REF!</definedName>
    <definedName name="DPA_22222222">#REF!</definedName>
    <definedName name="DPA_2223" localSheetId="0">#REF!</definedName>
    <definedName name="DPA_2223" localSheetId="2">#REF!</definedName>
    <definedName name="DPA_2223">Ratio_de_levier!$N$109</definedName>
    <definedName name="DPA_2224" localSheetId="0">#REF!</definedName>
    <definedName name="DPA_2224" localSheetId="2">#REF!</definedName>
    <definedName name="DPA_2224">Ratio_de_levier!$N$110</definedName>
    <definedName name="ExpenseNP" localSheetId="0">#REF!</definedName>
    <definedName name="ExpenseNP">#REF!</definedName>
    <definedName name="f" localSheetId="0" hidden="1">#REF!</definedName>
    <definedName name="f" hidden="1">#REF!</definedName>
    <definedName name="f_2" localSheetId="0" hidden="1">#REF!</definedName>
    <definedName name="f_2" hidden="1">#REF!</definedName>
    <definedName name="fffff" localSheetId="0" hidden="1">#REF!</definedName>
    <definedName name="fffff" hidden="1">#REF!</definedName>
    <definedName name="fffff2" localSheetId="0" hidden="1">#REF!</definedName>
    <definedName name="fffff2" hidden="1">#REF!</definedName>
    <definedName name="FICode" localSheetId="0">#REF!</definedName>
    <definedName name="FICode">#REF!</definedName>
    <definedName name="FileLinks" localSheetId="0">#REF!</definedName>
    <definedName name="FileLinks">#REF!</definedName>
    <definedName name="FT15.Areas" localSheetId="0">#REF!</definedName>
    <definedName name="FT15.Areas">#REF!</definedName>
    <definedName name="FT15.ICS.NLSegm" localSheetId="0">#REF!</definedName>
    <definedName name="FT15.ICS.NLSegm">#REF!</definedName>
    <definedName name="FT15.IndexSheet" localSheetId="0">#REF!</definedName>
    <definedName name="FT15.IndexSheet">#REF!</definedName>
    <definedName name="FT15.LSegm" localSheetId="0">#REF!</definedName>
    <definedName name="FT15.LSegm">#REF!</definedName>
    <definedName name="FT15.ReportingPhases" localSheetId="0">#REF!</definedName>
    <definedName name="FT15.ReportingPhases">#REF!</definedName>
    <definedName name="FT15.ReportingUnits" localSheetId="0">#REF!</definedName>
    <definedName name="FT15.ReportingUnits">#REF!</definedName>
    <definedName name="FT15.SpecificCurrencies" localSheetId="0">#REF!</definedName>
    <definedName name="FT15.SpecificCurrencies">#REF!</definedName>
    <definedName name="helen">#N/A</definedName>
    <definedName name="hj" localSheetId="0">#REF!</definedName>
    <definedName name="hj">#REF!</definedName>
    <definedName name="ICS.Market.Corr" localSheetId="0">#REF!</definedName>
    <definedName name="ICS.Market.Corr">#REF!</definedName>
    <definedName name="Insurer" localSheetId="0">#REF!</definedName>
    <definedName name="Insurer">#REF!</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 localSheetId="0">#REF!</definedName>
    <definedName name="LapseSupport">#REF!</definedName>
    <definedName name="LapseSupportNP" localSheetId="0">#REF!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 localSheetId="0">#REF!</definedName>
    <definedName name="LongevityNP">#REF!</definedName>
    <definedName name="LYTB" localSheetId="0">#REF!</definedName>
    <definedName name="LYTB">#REF!</definedName>
    <definedName name="MODEL" localSheetId="0">#REF!</definedName>
    <definedName name="MODEL">#REF!</definedName>
    <definedName name="morb_index" localSheetId="0">MATCH(#REF!,#REF!,1)</definedName>
    <definedName name="morb_index">MATCH(#REF!,#REF!,1)</definedName>
    <definedName name="morb_req_comp" localSheetId="0">#REF!</definedName>
    <definedName name="morb_req_comp">#REF!</definedName>
    <definedName name="mort_index" localSheetId="0">MATCH(#REF!,#REF!,1)</definedName>
    <definedName name="mort_index">MATCH(#REF!,#REF!,1)</definedName>
    <definedName name="mort_req_comp" localSheetId="0">#REF!+#REF!</definedName>
    <definedName name="mort_req_comp">#REF!+#REF!</definedName>
    <definedName name="MortalityNP" localSheetId="0">#REF!</definedName>
    <definedName name="MortalityNP">#REF!</definedName>
    <definedName name="nancy" localSheetId="0">MATCH(#REF!,#REF!,1)</definedName>
    <definedName name="nancy">MATCH(#REF!,#REF!,1)</definedName>
    <definedName name="NewLinks" localSheetId="0">#REF!</definedName>
    <definedName name="NewLinks">#REF!</definedName>
    <definedName name="NonLapseSupport" localSheetId="0">#REF!</definedName>
    <definedName name="NonLapseSupport">#REF!</definedName>
    <definedName name="NonLapseSupportNP" localSheetId="0">#REF!</definedName>
    <definedName name="NonLapseSupportNP">#REF!</definedName>
    <definedName name="PAGE1000" localSheetId="0">#REF!</definedName>
    <definedName name="PAGE1000">#REF!</definedName>
    <definedName name="PAGE1001" localSheetId="0">#REF!</definedName>
    <definedName name="PAGE1001">#REF!</definedName>
    <definedName name="PAGE1002" localSheetId="0">#REF!</definedName>
    <definedName name="PAGE1002">#REF!</definedName>
    <definedName name="PAGE1010" localSheetId="0">#REF!</definedName>
    <definedName name="PAGE1010">#REF!</definedName>
    <definedName name="PAGE1020" localSheetId="0">#REF!</definedName>
    <definedName name="PAGE1020">#REF!</definedName>
    <definedName name="PAGE1030" localSheetId="0">#REF!</definedName>
    <definedName name="PAGE1030">#REF!</definedName>
    <definedName name="PAGE1040" localSheetId="0">#REF!</definedName>
    <definedName name="PAGE1040">#REF!</definedName>
    <definedName name="PAGE1070" localSheetId="0">#REF!</definedName>
    <definedName name="PAGE1070">#REF!</definedName>
    <definedName name="PAGE1081" localSheetId="0">#REF!</definedName>
    <definedName name="PAGE1081">#REF!</definedName>
    <definedName name="PAGE2045" localSheetId="0">#REF!</definedName>
    <definedName name="PAGE2045">#REF!</definedName>
    <definedName name="PAGE2050" localSheetId="0">#REF!</definedName>
    <definedName name="PAGE2050">#REF!</definedName>
    <definedName name="PAGE2056" localSheetId="0">#REF!</definedName>
    <definedName name="PAGE2056">#REF!</definedName>
    <definedName name="PAGE2071" localSheetId="0">#REF!</definedName>
    <definedName name="PAGE2071">#REF!</definedName>
    <definedName name="PAGE3050" localSheetId="0">#REF!</definedName>
    <definedName name="PAGE3050">#REF!</definedName>
    <definedName name="PAGE4011" localSheetId="0">#REF!</definedName>
    <definedName name="PAGE4011">#REF!</definedName>
    <definedName name="PAGE4030" localSheetId="0">#REF!</definedName>
    <definedName name="PAGE4030">#REF!</definedName>
    <definedName name="PAGE4040" localSheetId="0">#REF!</definedName>
    <definedName name="PAGE4040">#REF!</definedName>
    <definedName name="PAGE4041" localSheetId="0">#REF!</definedName>
    <definedName name="PAGE4041">#REF!</definedName>
    <definedName name="PAGE4042" localSheetId="0">#REF!</definedName>
    <definedName name="PAGE4042">#REF!</definedName>
    <definedName name="PAGE4043" localSheetId="0">#REF!</definedName>
    <definedName name="PAGE4043">#REF!</definedName>
    <definedName name="PAGE4044" localSheetId="0">#REF!</definedName>
    <definedName name="PAGE4044">#REF!</definedName>
    <definedName name="PAGE5041" localSheetId="0">#REF!</definedName>
    <definedName name="PAGE5041">#REF!</definedName>
    <definedName name="PAGE5051" localSheetId="0">#REF!</definedName>
    <definedName name="PAGE5051">#REF!</definedName>
    <definedName name="PAGE5053" localSheetId="0">#REF!</definedName>
    <definedName name="PAGE5053">#REF!</definedName>
    <definedName name="PAGE5060" localSheetId="0">#REF!</definedName>
    <definedName name="PAGE5060">#REF!</definedName>
    <definedName name="PAGE5061" localSheetId="0">#REF!</definedName>
    <definedName name="PAGE5061">#REF!</definedName>
    <definedName name="PAGE5062" localSheetId="0">#REF!</definedName>
    <definedName name="PAGE5062">#REF!</definedName>
    <definedName name="PAGE5063" localSheetId="0">#REF!</definedName>
    <definedName name="PAGE5063">#REF!</definedName>
    <definedName name="PAGE5064" localSheetId="0">#REF!</definedName>
    <definedName name="PAGE5064">#REF!</definedName>
    <definedName name="PAGE5065" localSheetId="0">#REF!</definedName>
    <definedName name="PAGE5065">#REF!</definedName>
    <definedName name="PAGE5066" localSheetId="0">#REF!</definedName>
    <definedName name="PAGE5066">#REF!</definedName>
    <definedName name="PAGE5067" localSheetId="0">#REF!</definedName>
    <definedName name="PAGE5067">#REF!</definedName>
    <definedName name="PAGE5071" localSheetId="0">#REF!</definedName>
    <definedName name="PAGE5071">#REF!</definedName>
    <definedName name="PAGE6010" localSheetId="0">#REF!</definedName>
    <definedName name="PAGE6010">#REF!</definedName>
    <definedName name="PAGE6020" localSheetId="0">#REF!</definedName>
    <definedName name="PAGE6020">#REF!</definedName>
    <definedName name="PAGE6021" localSheetId="0">#REF!</definedName>
    <definedName name="PAGE6021">#REF!</definedName>
    <definedName name="PAGE6030" localSheetId="0">#REF!</definedName>
    <definedName name="PAGE6030">#REF!</definedName>
    <definedName name="PAGE7001" localSheetId="0">#REF!</definedName>
    <definedName name="PAGE7001">#REF!</definedName>
    <definedName name="PAGE7002" localSheetId="0">#REF!</definedName>
    <definedName name="PAGE7002">#REF!</definedName>
    <definedName name="PAGE7003" localSheetId="0">#REF!</definedName>
    <definedName name="PAGE7003">#REF!</definedName>
    <definedName name="PAGE7004" localSheetId="0">#REF!</definedName>
    <definedName name="PAGE7004">#REF!</definedName>
    <definedName name="PAGE7005" localSheetId="0">#REF!</definedName>
    <definedName name="PAGE7005">#REF!</definedName>
    <definedName name="PAGE7006" localSheetId="0">#REF!</definedName>
    <definedName name="PAGE7006">#REF!</definedName>
    <definedName name="PAGE7007" localSheetId="0">#REF!</definedName>
    <definedName name="PAGE7007">#REF!</definedName>
    <definedName name="PAGE7010" localSheetId="0">#REF!</definedName>
    <definedName name="PAGE7010">#REF!</definedName>
    <definedName name="PAGE7011" localSheetId="0">#REF!</definedName>
    <definedName name="PAGE7011">#REF!</definedName>
    <definedName name="PAGE7012" localSheetId="0">#REF!</definedName>
    <definedName name="PAGE7012">#REF!</definedName>
    <definedName name="PAGE7013" localSheetId="0">#REF!</definedName>
    <definedName name="PAGE7013">#REF!</definedName>
    <definedName name="PAGE7020" localSheetId="0">#REF!</definedName>
    <definedName name="PAGE7020">#REF!</definedName>
    <definedName name="PAGE7021" localSheetId="0">#REF!</definedName>
    <definedName name="PAGE7021">#REF!</definedName>
    <definedName name="PAGE7022" localSheetId="0">#REF!</definedName>
    <definedName name="PAGE7022">#REF!</definedName>
    <definedName name="PAGE7023" localSheetId="0">#REF!</definedName>
    <definedName name="PAGE7023">#REF!</definedName>
    <definedName name="PAGE7024" localSheetId="0">#REF!</definedName>
    <definedName name="PAGE7024">#REF!</definedName>
    <definedName name="PAGE7030" localSheetId="0">#REF!</definedName>
    <definedName name="PAGE7030">#REF!</definedName>
    <definedName name="PAGE7031" localSheetId="0">#REF!</definedName>
    <definedName name="PAGE7031">#REF!</definedName>
    <definedName name="PAGE7032" localSheetId="0">#REF!</definedName>
    <definedName name="PAGE7032">#REF!</definedName>
    <definedName name="PAGE7035" localSheetId="0">#REF!</definedName>
    <definedName name="PAGE7035">#REF!</definedName>
    <definedName name="PAGE7036" localSheetId="0">#REF!</definedName>
    <definedName name="PAGE7036">#REF!</definedName>
    <definedName name="PAGE7037" localSheetId="0">#REF!</definedName>
    <definedName name="PAGE7037">#REF!</definedName>
    <definedName name="PAGE7038" localSheetId="0">#REF!</definedName>
    <definedName name="PAGE7038">#REF!</definedName>
    <definedName name="PAGE7039" localSheetId="0">#REF!</definedName>
    <definedName name="PAGE7039">#REF!</definedName>
    <definedName name="PAGE7050" localSheetId="0">#REF!</definedName>
    <definedName name="PAGE7050">#REF!</definedName>
    <definedName name="PAGE7060" localSheetId="0">#REF!</definedName>
    <definedName name="PAGE7060">#REF!</definedName>
    <definedName name="PAGES" localSheetId="0">#REF!</definedName>
    <definedName name="PAGES">#REF!</definedName>
    <definedName name="PrincipalLossAbsorbency" localSheetId="0">#REF!</definedName>
    <definedName name="PrincipalLossAbsorbency">#REF!</definedName>
    <definedName name="PriorLinks" localSheetId="0">#REF!</definedName>
    <definedName name="PriorLinks">#REF!</definedName>
    <definedName name="Quarter" localSheetId="0">#REF!</definedName>
    <definedName name="Quarter">#REF!</definedName>
    <definedName name="Ratio_and_ACM_Calculation" localSheetId="0">#REF!</definedName>
    <definedName name="Ratio_and_ACM_Calculation">#REF!</definedName>
    <definedName name="renee">#N/A</definedName>
    <definedName name="RetrieveDate">#REF!</definedName>
    <definedName name="RF20200101" localSheetId="0">#REF!</definedName>
    <definedName name="RF20200101">#REF!</definedName>
    <definedName name="RF20200103" localSheetId="0">#REF!</definedName>
    <definedName name="RF20200103">#REF!</definedName>
    <definedName name="RF20200201" localSheetId="0">#REF!</definedName>
    <definedName name="RF20200201">#REF!</definedName>
    <definedName name="RF20200203" localSheetId="0">#REF!</definedName>
    <definedName name="RF20200203">#REF!</definedName>
    <definedName name="RF20200301" localSheetId="0">#REF!</definedName>
    <definedName name="RF20200301">#REF!</definedName>
    <definedName name="RF20200303" localSheetId="0">#REF!</definedName>
    <definedName name="RF20200303">#REF!</definedName>
    <definedName name="RF20200401" localSheetId="0">#REF!</definedName>
    <definedName name="RF20200401">#REF!</definedName>
    <definedName name="RF20200403" localSheetId="0">#REF!</definedName>
    <definedName name="RF20200403">#REF!</definedName>
    <definedName name="RF20200501" localSheetId="0">#REF!</definedName>
    <definedName name="RF20200501">#REF!</definedName>
    <definedName name="RF20200503" localSheetId="0">#REF!</definedName>
    <definedName name="RF20200503">#REF!</definedName>
    <definedName name="RF20200601" localSheetId="0">#REF!</definedName>
    <definedName name="RF20200601">#REF!</definedName>
    <definedName name="RF20200603" localSheetId="0">#REF!</definedName>
    <definedName name="RF20200603">#REF!</definedName>
    <definedName name="RF20200701" localSheetId="0">#REF!</definedName>
    <definedName name="RF20200701">#REF!</definedName>
    <definedName name="RF20200703" localSheetId="0">#REF!</definedName>
    <definedName name="RF20200703">#REF!</definedName>
    <definedName name="RF20200801" localSheetId="0">#REF!</definedName>
    <definedName name="RF20200801">#REF!</definedName>
    <definedName name="RF20200803" localSheetId="0">#REF!</definedName>
    <definedName name="RF20200803">#REF!</definedName>
    <definedName name="RF20200901" localSheetId="0">#REF!</definedName>
    <definedName name="RF20200901">#REF!</definedName>
    <definedName name="RF20200903" localSheetId="0">#REF!</definedName>
    <definedName name="RF20200903">#REF!</definedName>
    <definedName name="RF20201001" localSheetId="0">#REF!</definedName>
    <definedName name="RF20201001">#REF!</definedName>
    <definedName name="RF20201003" localSheetId="0">#REF!</definedName>
    <definedName name="RF20201003">#REF!</definedName>
    <definedName name="RF20201101" localSheetId="0">#REF!</definedName>
    <definedName name="RF20201101">#REF!</definedName>
    <definedName name="RF20201103" localSheetId="0">#REF!</definedName>
    <definedName name="RF20201103">#REF!</definedName>
    <definedName name="RF20201201" localSheetId="0">#REF!</definedName>
    <definedName name="RF20201201">#REF!</definedName>
    <definedName name="RF20201203" localSheetId="0">#REF!</definedName>
    <definedName name="RF20201203">#REF!</definedName>
    <definedName name="RF20201301" localSheetId="0">#REF!</definedName>
    <definedName name="RF20201301">#REF!</definedName>
    <definedName name="RF20201303" localSheetId="0">#REF!</definedName>
    <definedName name="RF20201303">#REF!</definedName>
    <definedName name="RF20201401" localSheetId="0">#REF!</definedName>
    <definedName name="RF20201401">#REF!</definedName>
    <definedName name="RF20201403" localSheetId="0">#REF!</definedName>
    <definedName name="RF20201403">#REF!</definedName>
    <definedName name="RF20201501" localSheetId="0">#REF!</definedName>
    <definedName name="RF20201501">#REF!</definedName>
    <definedName name="RF20201503" localSheetId="0">#REF!</definedName>
    <definedName name="RF20201503">#REF!</definedName>
    <definedName name="RF20201601" localSheetId="0">#REF!</definedName>
    <definedName name="RF20201601">#REF!</definedName>
    <definedName name="RF20201603" localSheetId="0">#REF!</definedName>
    <definedName name="RF20201603">#REF!</definedName>
    <definedName name="RF20202101" localSheetId="0">#REF!</definedName>
    <definedName name="RF20202101">#REF!</definedName>
    <definedName name="RF20202103" localSheetId="0">#REF!</definedName>
    <definedName name="RF20202103">#REF!</definedName>
    <definedName name="RF20202801" localSheetId="0">#REF!</definedName>
    <definedName name="RF20202801">#REF!</definedName>
    <definedName name="RF20202803" localSheetId="0">#REF!</definedName>
    <definedName name="RF20202803">#REF!</definedName>
    <definedName name="RF20202901" localSheetId="0">#REF!</definedName>
    <definedName name="RF20202901">#REF!</definedName>
    <definedName name="RF20202903" localSheetId="0">#REF!</definedName>
    <definedName name="RF20202903">#REF!</definedName>
    <definedName name="RF20203001" localSheetId="0">#REF!</definedName>
    <definedName name="RF20203001">#REF!</definedName>
    <definedName name="RF20203003" localSheetId="0">#REF!</definedName>
    <definedName name="RF20203003">#REF!</definedName>
    <definedName name="RF20203101" localSheetId="0">#REF!</definedName>
    <definedName name="RF20203101">#REF!</definedName>
    <definedName name="RF20203103" localSheetId="0">#REF!</definedName>
    <definedName name="RF20203103">#REF!</definedName>
    <definedName name="RF20204001" localSheetId="0">#REF!</definedName>
    <definedName name="RF20204001">#REF!</definedName>
    <definedName name="RF20204003" localSheetId="0">#REF!</definedName>
    <definedName name="RF20204003">#REF!</definedName>
    <definedName name="RF20204101" localSheetId="0">#REF!</definedName>
    <definedName name="RF20204101">#REF!</definedName>
    <definedName name="RF20204103" localSheetId="0">#REF!</definedName>
    <definedName name="RF20204103">#REF!</definedName>
    <definedName name="RF20204201" localSheetId="0">#REF!</definedName>
    <definedName name="RF20204201">#REF!</definedName>
    <definedName name="RF20204203" localSheetId="0">#REF!</definedName>
    <definedName name="RF20204203">#REF!</definedName>
    <definedName name="RF20204301" localSheetId="0">#REF!</definedName>
    <definedName name="RF20204301">#REF!</definedName>
    <definedName name="RF20204303" localSheetId="0">#REF!</definedName>
    <definedName name="RF20204303">#REF!</definedName>
    <definedName name="RF20204401" localSheetId="0">#REF!</definedName>
    <definedName name="RF20204401">#REF!</definedName>
    <definedName name="RF20204403" localSheetId="0">#REF!</definedName>
    <definedName name="RF20204403">#REF!</definedName>
    <definedName name="RF20204501" localSheetId="0">#REF!</definedName>
    <definedName name="RF20204501">#REF!</definedName>
    <definedName name="RF20204503" localSheetId="0">#REF!</definedName>
    <definedName name="RF20204503">#REF!</definedName>
    <definedName name="RF20204901" localSheetId="0">#REF!</definedName>
    <definedName name="RF20204901">#REF!</definedName>
    <definedName name="RF20204903" localSheetId="0">#REF!</definedName>
    <definedName name="RF20204903">#REF!</definedName>
    <definedName name="RF20208901" localSheetId="0">#REF!</definedName>
    <definedName name="RF20208901">#REF!</definedName>
    <definedName name="RF20208903" localSheetId="0">#REF!</definedName>
    <definedName name="RF20208903">#REF!</definedName>
    <definedName name="sdas" localSheetId="0">#REF!</definedName>
    <definedName name="sdas">#REF!</definedName>
    <definedName name="sds" localSheetId="0">#REF!</definedName>
    <definedName name="sds">#REF!</definedName>
    <definedName name="SFF" localSheetId="0">#REF!</definedName>
    <definedName name="SFF">#REF!</definedName>
    <definedName name="SourceRange" localSheetId="0">#REF!</definedName>
    <definedName name="SourceRange">#REF!</definedName>
    <definedName name="SourceSheet" localSheetId="0">#REF!</definedName>
    <definedName name="SourceSheet">#REF!</definedName>
    <definedName name="Termination" localSheetId="0">#REF!</definedName>
    <definedName name="Termination">#REF!</definedName>
    <definedName name="TerminationNP" localSheetId="0">#REF!</definedName>
    <definedName name="TerminationNP">#REF!</definedName>
    <definedName name="test" localSheetId="0">#REF!</definedName>
    <definedName name="test">#REF!</definedName>
    <definedName name="TimePeriod" localSheetId="0">#REF!</definedName>
    <definedName name="TimePeriod">#REF!</definedName>
    <definedName name="US_FX" localSheetId="0">#REF!</definedName>
    <definedName name="US_FX">#REF!</definedName>
    <definedName name="Validation" localSheetId="0">#REF!</definedName>
    <definedName name="Validation">#REF!</definedName>
    <definedName name="Version" localSheetId="0">#REF!</definedName>
    <definedName name="Version">#REF!</definedName>
    <definedName name="ww" localSheetId="0">#REF!</definedName>
    <definedName name="ww">#REF!</definedName>
    <definedName name="Year" localSheetId="0">#REF!</definedName>
    <definedName name="Year">#REF!</definedName>
    <definedName name="Zone_impres_MI" localSheetId="0">#REF!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 r="H56" i="3" l="1"/>
  <c r="L46" i="3"/>
  <c r="L45" i="3"/>
  <c r="J18" i="3"/>
  <c r="H18" i="3"/>
  <c r="L47" i="3" l="1"/>
  <c r="L48" i="3"/>
  <c r="L93" i="3" l="1"/>
  <c r="L88" i="3"/>
  <c r="N104" i="3" l="1"/>
  <c r="L104" i="3"/>
  <c r="J104" i="3"/>
  <c r="H104" i="3"/>
  <c r="L94" i="3" l="1"/>
  <c r="L89" i="3"/>
  <c r="N110" i="3"/>
  <c r="H28" i="3" s="1"/>
  <c r="L55" i="3"/>
  <c r="L54" i="3"/>
  <c r="L53" i="3"/>
  <c r="L52" i="3"/>
  <c r="L51" i="3"/>
  <c r="L50" i="3"/>
  <c r="L49" i="3"/>
  <c r="L44" i="3"/>
  <c r="L43" i="3"/>
  <c r="L42" i="3"/>
  <c r="L41" i="3"/>
  <c r="P36" i="3"/>
  <c r="N36" i="3"/>
  <c r="L56" i="3" l="1"/>
  <c r="H95" i="3"/>
  <c r="L95" i="3" s="1"/>
  <c r="L96" i="3" s="1"/>
  <c r="H24" i="3" s="1"/>
  <c r="H90" i="3"/>
  <c r="L90" i="3" s="1"/>
  <c r="L91" i="3" s="1"/>
  <c r="H23" i="3" s="1"/>
  <c r="H29" i="3" l="1"/>
  <c r="H59" i="3" s="1"/>
  <c r="H61" i="3" l="1"/>
  <c r="H67" i="3"/>
</calcChain>
</file>

<file path=xl/sharedStrings.xml><?xml version="1.0" encoding="utf-8"?>
<sst xmlns="http://schemas.openxmlformats.org/spreadsheetml/2006/main" count="538" uniqueCount="523">
  <si>
    <t>Bureau du surintendant des institutions financières Canada</t>
  </si>
  <si>
    <t>DÉCLARATION DU RATIO DE LEVIER</t>
  </si>
  <si>
    <t>(en milliers de dollars canadiens)</t>
  </si>
  <si>
    <t>Section 1 - Calcul du ratio de levier</t>
  </si>
  <si>
    <t>Valeur comptable au bilan</t>
  </si>
  <si>
    <t>Valeur brute (en ne supposant aucune compensation ou mesure d'ARC)</t>
  </si>
  <si>
    <t>1. Éléments du bilan</t>
  </si>
  <si>
    <t>Actifs au bilan aux fins du ratio de levier</t>
  </si>
  <si>
    <t>Dérivés</t>
  </si>
  <si>
    <t xml:space="preserve">Cessions temporaires de titres  </t>
  </si>
  <si>
    <t xml:space="preserve">Sommes à recevoir au titre de la marge pour variation des liquidités prévue dans les opérations sur dérivés </t>
  </si>
  <si>
    <t>Volet exonéré d'une CC sur les expositions du portefeuille compensées par le client (marge initiale)</t>
  </si>
  <si>
    <t xml:space="preserve">Titres reçus dans le cadre d’une CTT et comptabilisés à titre d’actifs </t>
  </si>
  <si>
    <t>Montants des actifs déduits du calcul des fonds propres de catégorie 1 « tout compris » de Bâle III</t>
  </si>
  <si>
    <t>Actifs titrisés qui satisfont aux critères du transfert de risque important (TRI)</t>
  </si>
  <si>
    <t xml:space="preserve">Actifs au bilan – à l’exception des dérivés et des CTT </t>
  </si>
  <si>
    <t xml:space="preserve">Poste pour mémoire : Ajustement pour CTT comptabilisées comme ventes </t>
  </si>
  <si>
    <t>2. Expositions sur dérivés</t>
  </si>
  <si>
    <t>Dérivés non couverts par un contrat de compensation bilatérale admissible</t>
  </si>
  <si>
    <t>AA de la section 2</t>
  </si>
  <si>
    <t>Dérivés couverts par un contrat de compensation bilatérale admissible</t>
  </si>
  <si>
    <t>BB de la section 2</t>
  </si>
  <si>
    <t>CR du volet exonéré des expositions du portefeuille compensées par le client</t>
  </si>
  <si>
    <t>EPF du volet exonéré des expositions du portefeuille compensées par le client</t>
  </si>
  <si>
    <t>Espace réservé</t>
  </si>
  <si>
    <t>Exposition notionnelle nette pour les dérivés de crédit souscrits</t>
  </si>
  <si>
    <t>CC de la section 2</t>
  </si>
  <si>
    <t>Total – Expositions sur dérivés</t>
  </si>
  <si>
    <t>Montant notionnel</t>
  </si>
  <si>
    <t>Valeur comptable 
au bilan</t>
  </si>
  <si>
    <t>Actifs des CTT brutes ajustées (après compensation permise)</t>
  </si>
  <si>
    <t>Exposition au risque de contrepartie</t>
  </si>
  <si>
    <t>3. Cessions temporaires de titres (CTT)</t>
  </si>
  <si>
    <t xml:space="preserve">CTT à titre de mandataire </t>
  </si>
  <si>
    <t>Toutes les autres CTT (après rajustement pour opérations comptables de vente)</t>
  </si>
  <si>
    <t xml:space="preserve">Total des expositions relatives aux CTT </t>
  </si>
  <si>
    <t xml:space="preserve">Poste pour mémoire : Expositions des CTT aux CC admissibles sur opérations compensées par le client </t>
  </si>
  <si>
    <t xml:space="preserve">Montant notionnel </t>
  </si>
  <si>
    <t>Coefficient de conversion en équivalent-crédit (CCEC)</t>
  </si>
  <si>
    <t>Exposition après CCEC</t>
  </si>
  <si>
    <t>4. Éléments hors bilan</t>
  </si>
  <si>
    <t xml:space="preserve">Engagements révocables sans condition - CCEC de 10 % </t>
  </si>
  <si>
    <t>Engagements (quelle que soit l’échéance de la facilité sous-jacente) – CCEC de 40 %</t>
  </si>
  <si>
    <t>Avances ou marges de crédit admissibles fournies par un organisme de gestion – CCEC de 10 %</t>
  </si>
  <si>
    <t>Marges de crédit de titrisation (notées par une agence de notation externe) – CCEC de 100 %</t>
  </si>
  <si>
    <t>Engagements de titrisation inutilisés pour financer l’acquisition d’actifs – CCEC de 40 %</t>
  </si>
  <si>
    <t>Soldes inutilisés des expositions sur carte de crédit – CCEC de 25 %</t>
  </si>
  <si>
    <t xml:space="preserve">Autres expositions hors bilan liées à la titrisation - CCEC de 100 % </t>
  </si>
  <si>
    <t xml:space="preserve">Substituts directs de crédit - CCEC de 100 % </t>
  </si>
  <si>
    <t xml:space="preserve">Achats à terme d’actifs - CCEC de 100 % </t>
  </si>
  <si>
    <t xml:space="preserve">Dépôts terme contre terme - CCEC de 100 % </t>
  </si>
  <si>
    <t xml:space="preserve">Actions et titres partiellement libérés - CCEC de 100 % </t>
  </si>
  <si>
    <t xml:space="preserve">Engagements de garantie liés à des transactions - CCEC de 50 % </t>
  </si>
  <si>
    <t xml:space="preserve">Facilités d’émission d’effets (FEE) et facilités de prise ferme renouvelables (FPR) - CCEC de 50 % </t>
  </si>
  <si>
    <t xml:space="preserve">Lettres de crédit à court terme à dénouement automatique liées à des opérations commerciales - CCEC de 20 % </t>
  </si>
  <si>
    <t>Achats d’actifs financiers non réglés</t>
  </si>
  <si>
    <t>Total des expositions hors bilan</t>
  </si>
  <si>
    <t>5. Ratio de levier et ratio de levier TLAC</t>
  </si>
  <si>
    <t>Expositions totales</t>
  </si>
  <si>
    <t>Fonds propres de catégorie 1</t>
  </si>
  <si>
    <t>Ratio de levier  (%)</t>
  </si>
  <si>
    <r>
      <t>Réserve au titre du ratio de levier pour les BIS</t>
    </r>
    <r>
      <rPr>
        <vertAlign val="superscript"/>
        <sz val="8"/>
        <rFont val="Arial"/>
        <family val="2"/>
      </rPr>
      <t>i</t>
    </r>
    <r>
      <rPr>
        <sz val="8"/>
        <rFont val="Arial"/>
        <family val="2"/>
      </rPr>
      <t xml:space="preserve"> (%)</t>
    </r>
  </si>
  <si>
    <t>Ratio de levier autorisé (%)</t>
  </si>
  <si>
    <t>Ratio de levier cible du conseil d'administration de l'institution (%)</t>
  </si>
  <si>
    <t>Ratio de levier cible de la direction interne de l'institution (%)</t>
  </si>
  <si>
    <t>Capital disponible - TLAC</t>
  </si>
  <si>
    <t>Ratio de levier TLAC (%)</t>
  </si>
  <si>
    <t>Ratio de levier TLAC minimum (%)</t>
  </si>
  <si>
    <t>Ratio de levier TLAC cible du conseil d'administration de l'institution (%)</t>
  </si>
  <si>
    <t>Ratio de levier TLAC cible de la direction interne de l'institution (%)</t>
  </si>
  <si>
    <t>6. Rapprochement avec le bilan</t>
  </si>
  <si>
    <t>Actifs au bilan consolidé aux fins comptables</t>
  </si>
  <si>
    <t>Actifs liés aux filiales déconsolidées</t>
  </si>
  <si>
    <t>Participations dans des filiales déconsolidées</t>
  </si>
  <si>
    <t>Soldes exigibles au titre des filiales déconsolidées</t>
  </si>
  <si>
    <t>Liquidités à verser et à recevoir qui ne sont pas compensées selon la comptabilisation à la date de transaction</t>
  </si>
  <si>
    <t>Actifs au bilan aux fins du ratio de levier – Valeur comptable</t>
  </si>
  <si>
    <t xml:space="preserve">Section 2 - Calcul des expositions sur dérivés </t>
  </si>
  <si>
    <t>Coût de remplacement, montants notionnels et majoration pour exposition potentielle future (EPF)</t>
  </si>
  <si>
    <t>1. Dérivés financiers et dérivés de crédit</t>
  </si>
  <si>
    <t>Contrats sur dérivés de crédit</t>
  </si>
  <si>
    <t>Contrats sur dérivés financiers</t>
  </si>
  <si>
    <t>Total des contrats</t>
  </si>
  <si>
    <t>(A) Expositions sur un dérivé unique non couvertes par un contrat de compensation admissible</t>
  </si>
  <si>
    <t>(i) Coût de remplacement</t>
  </si>
  <si>
    <t xml:space="preserve">(ii) Montants notionnels </t>
  </si>
  <si>
    <t>EPF</t>
  </si>
  <si>
    <t xml:space="preserve">(iv) Exposition sur un dérivé unique </t>
  </si>
  <si>
    <t>AA - Reporter à la section 1</t>
  </si>
  <si>
    <t>(B) Expositions sur dérivés couvertes par un contrat de compensation admissible</t>
  </si>
  <si>
    <t>(ii) Montants notionnels</t>
  </si>
  <si>
    <t xml:space="preserve">(v) Exposition pour les dérivés compensés </t>
  </si>
  <si>
    <t>BB - Reporter à la section 1</t>
  </si>
  <si>
    <t>2. Renseignements supplémentaires et traitement des dérivés de crédit</t>
  </si>
  <si>
    <t>(A) Calcul de l'EPF pour tous les dérivés de crédit</t>
  </si>
  <si>
    <t>Dérivés uniques</t>
  </si>
  <si>
    <t>Dérivés admissibles à une compensation</t>
  </si>
  <si>
    <t>Acheteur de la protection</t>
  </si>
  <si>
    <t>Vendeur de la protection</t>
  </si>
  <si>
    <t>(i) Swaps sur rendement total</t>
  </si>
  <si>
    <t>(ii) Contrats dérivés sur défaut total</t>
  </si>
  <si>
    <t xml:space="preserve">(iii) EPF totale </t>
  </si>
  <si>
    <t>(B) Équivalence de trésorerie</t>
  </si>
  <si>
    <t xml:space="preserve">(i) Total des dérivés de crédit souscrits – Montant notionnel </t>
  </si>
  <si>
    <t>(ii) Compensations admissibles :</t>
  </si>
  <si>
    <t xml:space="preserve">Ajustement de la juste valeur des fonds propres de catégorie 1 </t>
  </si>
  <si>
    <t>Dérivés de crédit achetés admissibles</t>
  </si>
  <si>
    <t>(iii) Exposition notionnelle nette pour les dérivés de crédit souscrits</t>
  </si>
  <si>
    <t>CC - Reporter à la section 1</t>
  </si>
  <si>
    <t>APD</t>
  </si>
  <si>
    <t>Calcul</t>
  </si>
  <si>
    <t>D1101</t>
  </si>
  <si>
    <t>D1101 &gt; 0</t>
  </si>
  <si>
    <t>D1102</t>
  </si>
  <si>
    <t>D1102 &gt;= 0</t>
  </si>
  <si>
    <t>D1103</t>
  </si>
  <si>
    <t>D1103 &gt;= 0</t>
  </si>
  <si>
    <t>D1104</t>
  </si>
  <si>
    <t>D1104 &gt;= 0</t>
  </si>
  <si>
    <t>D1106</t>
  </si>
  <si>
    <t>D1106 &gt;= 0</t>
  </si>
  <si>
    <t>D1107</t>
  </si>
  <si>
    <t>D1107 &gt;= 0</t>
  </si>
  <si>
    <t>D1108</t>
  </si>
  <si>
    <t>D1108 &gt; 0</t>
  </si>
  <si>
    <t>D1109</t>
  </si>
  <si>
    <t>D1109 &gt;= 0</t>
  </si>
  <si>
    <t>D1110</t>
  </si>
  <si>
    <t>D1110 &gt;= 0</t>
  </si>
  <si>
    <t>D1112</t>
  </si>
  <si>
    <t>D1112 &gt;= 0</t>
  </si>
  <si>
    <t>D1113</t>
  </si>
  <si>
    <t>D1113 &gt;= 0</t>
  </si>
  <si>
    <t>D1114</t>
  </si>
  <si>
    <t>D1114 &gt;= 0</t>
  </si>
  <si>
    <t>D1115</t>
  </si>
  <si>
    <t>D1115 &gt;= 0</t>
  </si>
  <si>
    <t>D1117</t>
  </si>
  <si>
    <t>D1117 &gt;= 0</t>
  </si>
  <si>
    <t>D1118</t>
  </si>
  <si>
    <t>D1118 &gt;= 0</t>
  </si>
  <si>
    <t>D1119</t>
  </si>
  <si>
    <t>D1119 &gt;= 0</t>
  </si>
  <si>
    <t>D1201</t>
  </si>
  <si>
    <t>D1201 &gt;= 0</t>
  </si>
  <si>
    <t>D1202</t>
  </si>
  <si>
    <t>D1202 &gt;= 0</t>
  </si>
  <si>
    <t>D1203</t>
  </si>
  <si>
    <t>D1203 &gt;= 0</t>
  </si>
  <si>
    <t>D1204</t>
  </si>
  <si>
    <t>D1204 &gt;= 0</t>
  </si>
  <si>
    <t>D1205</t>
  </si>
  <si>
    <t>D1205 = 0</t>
  </si>
  <si>
    <t>D1206</t>
  </si>
  <si>
    <t>D1206 &gt;= 0</t>
  </si>
  <si>
    <t>D1207</t>
  </si>
  <si>
    <t>D1207 &gt;= 0</t>
  </si>
  <si>
    <t>D1301</t>
  </si>
  <si>
    <t>D1301 &gt;= 0</t>
  </si>
  <si>
    <t>D1302</t>
  </si>
  <si>
    <t>D1302 = 0</t>
  </si>
  <si>
    <t>D1303</t>
  </si>
  <si>
    <t>D1303 &gt;= 0</t>
  </si>
  <si>
    <t>D1304</t>
  </si>
  <si>
    <t>D1304 = 0</t>
  </si>
  <si>
    <t>D1305</t>
  </si>
  <si>
    <t>D1305 &gt;= 0</t>
  </si>
  <si>
    <t>D1306</t>
  </si>
  <si>
    <t>D1306 = 0</t>
  </si>
  <si>
    <t>D1307</t>
  </si>
  <si>
    <t>D1307 &gt;= 0</t>
  </si>
  <si>
    <t>D1308</t>
  </si>
  <si>
    <t>D1308 = 0</t>
  </si>
  <si>
    <t>D1309</t>
  </si>
  <si>
    <t>D1309 &gt;= 0</t>
  </si>
  <si>
    <t>D1310</t>
  </si>
  <si>
    <t>D1310 &gt;= 0</t>
  </si>
  <si>
    <t>D1311</t>
  </si>
  <si>
    <t>D1311 &gt;= 0</t>
  </si>
  <si>
    <t>D1312</t>
  </si>
  <si>
    <t>D1312 &gt;= 0</t>
  </si>
  <si>
    <t>D1313</t>
  </si>
  <si>
    <t>D1313 = 0</t>
  </si>
  <si>
    <t>D1314</t>
  </si>
  <si>
    <t>D1314 &gt;= 0</t>
  </si>
  <si>
    <t>D1315</t>
  </si>
  <si>
    <t>D1315 &gt;= 0</t>
  </si>
  <si>
    <t>D1401</t>
  </si>
  <si>
    <t>D1401 &gt;= 0</t>
  </si>
  <si>
    <t>D1402</t>
  </si>
  <si>
    <t>D1402 &gt;= 0</t>
  </si>
  <si>
    <t>D1404</t>
  </si>
  <si>
    <t>D1404 &gt;= 0</t>
  </si>
  <si>
    <t>D1405</t>
  </si>
  <si>
    <t>D1405 &gt;= 0</t>
  </si>
  <si>
    <t>D1406</t>
  </si>
  <si>
    <t>D1406 &gt;= 0</t>
  </si>
  <si>
    <t>D1407</t>
  </si>
  <si>
    <t>D1407 &gt;= 0</t>
  </si>
  <si>
    <t>D1408</t>
  </si>
  <si>
    <t>D1408 &gt;= 0</t>
  </si>
  <si>
    <t>D1409</t>
  </si>
  <si>
    <t>D1409 &gt;= 0</t>
  </si>
  <si>
    <t>D1410</t>
  </si>
  <si>
    <t>D1410 &gt;= 0</t>
  </si>
  <si>
    <t>D1411</t>
  </si>
  <si>
    <t>D1411 &gt;= 0</t>
  </si>
  <si>
    <t>D1412</t>
  </si>
  <si>
    <t>D1412 &gt;= 0</t>
  </si>
  <si>
    <t>D1413</t>
  </si>
  <si>
    <t>D1413 &gt;= 0</t>
  </si>
  <si>
    <t>D1414</t>
  </si>
  <si>
    <t>D1414 &gt;= 0</t>
  </si>
  <si>
    <t>D1415</t>
  </si>
  <si>
    <t>D1415 &gt;= 0</t>
  </si>
  <si>
    <t>D1416</t>
  </si>
  <si>
    <t>D1416 &gt;= 0</t>
  </si>
  <si>
    <t>D1417</t>
  </si>
  <si>
    <t>D1417 &gt;= 0</t>
  </si>
  <si>
    <t>D1419</t>
  </si>
  <si>
    <t>D1419 &gt;= 0</t>
  </si>
  <si>
    <t>D1420</t>
  </si>
  <si>
    <t>D1420 &gt;= 0</t>
  </si>
  <si>
    <t>D1421</t>
  </si>
  <si>
    <t>D1421 &gt;= 0</t>
  </si>
  <si>
    <t>D1422</t>
  </si>
  <si>
    <t>D1422 &gt;= 0</t>
  </si>
  <si>
    <t>D1423</t>
  </si>
  <si>
    <t>D1423 &gt;= 0</t>
  </si>
  <si>
    <t>D1424</t>
  </si>
  <si>
    <t>D1424 &gt;= 0</t>
  </si>
  <si>
    <t>D1425</t>
  </si>
  <si>
    <t>D1425 &gt;= 0</t>
  </si>
  <si>
    <t>D1426</t>
  </si>
  <si>
    <t>D1426 &gt;= 0</t>
  </si>
  <si>
    <t>D1427</t>
  </si>
  <si>
    <t>D1427 &gt;= 0</t>
  </si>
  <si>
    <t>D1428</t>
  </si>
  <si>
    <t>D1428 &gt;= 0</t>
  </si>
  <si>
    <t>D1429</t>
  </si>
  <si>
    <t>D1429 &gt;= 0</t>
  </si>
  <si>
    <t>D1431</t>
  </si>
  <si>
    <t>D1431 &gt;= 0</t>
  </si>
  <si>
    <t>D1432</t>
  </si>
  <si>
    <t>D1432 &gt;= 0</t>
  </si>
  <si>
    <t>D1433</t>
  </si>
  <si>
    <t>D1433 &gt;= 0</t>
  </si>
  <si>
    <t>D1434</t>
  </si>
  <si>
    <t>D1434 &gt;= 0</t>
  </si>
  <si>
    <t>D1435</t>
  </si>
  <si>
    <t>D1435 &gt;= 0</t>
  </si>
  <si>
    <t>D1501</t>
  </si>
  <si>
    <t>D1501 &gt; 0</t>
  </si>
  <si>
    <t>D1502</t>
  </si>
  <si>
    <t>D1502 &gt; 0</t>
  </si>
  <si>
    <t>D1503</t>
  </si>
  <si>
    <t>D1503 &gt; 0</t>
  </si>
  <si>
    <t>D1504</t>
  </si>
  <si>
    <t>D1504 &gt; 0</t>
  </si>
  <si>
    <t>D1508</t>
  </si>
  <si>
    <t>D1508 &gt; 0</t>
  </si>
  <si>
    <t>D1509</t>
  </si>
  <si>
    <t>D1509 &gt; 0</t>
  </si>
  <si>
    <t>D1601</t>
  </si>
  <si>
    <t>D1601 &gt; 0</t>
  </si>
  <si>
    <t>D1602</t>
  </si>
  <si>
    <t>D1602 &gt;= 0</t>
  </si>
  <si>
    <t>D1603</t>
  </si>
  <si>
    <t>D1603 &gt;= 0</t>
  </si>
  <si>
    <t>D1604</t>
  </si>
  <si>
    <t>D1604 &gt;= 0</t>
  </si>
  <si>
    <t>D1605</t>
  </si>
  <si>
    <t>D1605 = 0</t>
  </si>
  <si>
    <t>D1606</t>
  </si>
  <si>
    <t>D1606 &gt; 0</t>
  </si>
  <si>
    <t>D1607</t>
  </si>
  <si>
    <t>D1607 &gt;= 0</t>
  </si>
  <si>
    <t>D2101</t>
  </si>
  <si>
    <t>D2101 &gt;= 0</t>
  </si>
  <si>
    <t>D2102</t>
  </si>
  <si>
    <t>D2102 &gt;= 0</t>
  </si>
  <si>
    <t>D2103</t>
  </si>
  <si>
    <t>D2103 &gt;= 0</t>
  </si>
  <si>
    <t>D2104</t>
  </si>
  <si>
    <t>D2104 &gt;= 0</t>
  </si>
  <si>
    <t>D2105</t>
  </si>
  <si>
    <t>D2105 &gt;= 0</t>
  </si>
  <si>
    <t>D2106</t>
  </si>
  <si>
    <t>D2106 &gt;= 0</t>
  </si>
  <si>
    <t>D2107</t>
  </si>
  <si>
    <t>D2107 &gt;= 0</t>
  </si>
  <si>
    <t>D2108</t>
  </si>
  <si>
    <t>D2108 &gt;= 0</t>
  </si>
  <si>
    <t>D2109</t>
  </si>
  <si>
    <t>D2109 &gt;= 0</t>
  </si>
  <si>
    <t>D2110</t>
  </si>
  <si>
    <t>D2110 &gt;= 0</t>
  </si>
  <si>
    <t>D2114</t>
  </si>
  <si>
    <t>D2114 &gt;= 0</t>
  </si>
  <si>
    <t>D2115</t>
  </si>
  <si>
    <t>D2115 &gt;= 0</t>
  </si>
  <si>
    <t>D2119</t>
  </si>
  <si>
    <t>D2119 &gt;= 0</t>
  </si>
  <si>
    <t>D2120</t>
  </si>
  <si>
    <t>D2120 &gt;= 0</t>
  </si>
  <si>
    <t>D2125</t>
  </si>
  <si>
    <t>D2125 &gt;= 0</t>
  </si>
  <si>
    <t>D2126</t>
  </si>
  <si>
    <t>D2126 &gt;= 0</t>
  </si>
  <si>
    <t>D2127</t>
  </si>
  <si>
    <t>D2127 &gt;= 0</t>
  </si>
  <si>
    <t>D2129</t>
  </si>
  <si>
    <t>D2129 &gt;= 0</t>
  </si>
  <si>
    <t>D2130</t>
  </si>
  <si>
    <t>D2130 &gt;= 0</t>
  </si>
  <si>
    <t>D2131</t>
  </si>
  <si>
    <t>D2131 &gt;= 0</t>
  </si>
  <si>
    <t>D2201</t>
  </si>
  <si>
    <t>D2201 &gt;= 0</t>
  </si>
  <si>
    <t>D2203</t>
  </si>
  <si>
    <t>D2203 &gt;= 0</t>
  </si>
  <si>
    <t>D2205</t>
  </si>
  <si>
    <t>D2205 &gt;= 0</t>
  </si>
  <si>
    <t>D2206</t>
  </si>
  <si>
    <t>D2206 &gt;= 0</t>
  </si>
  <si>
    <t>D2208</t>
  </si>
  <si>
    <t>D2208 &gt;= 0</t>
  </si>
  <si>
    <t>D2210</t>
  </si>
  <si>
    <t>D2210 &gt;= 0</t>
  </si>
  <si>
    <t>D2211</t>
  </si>
  <si>
    <t>D2211 &gt;= 0</t>
  </si>
  <si>
    <t>D2213</t>
  </si>
  <si>
    <t>D2213 &gt;= 0</t>
  </si>
  <si>
    <t>D2215</t>
  </si>
  <si>
    <t>D2215 &gt;= 0</t>
  </si>
  <si>
    <t>D2216</t>
  </si>
  <si>
    <t>D2216 &gt;= 0</t>
  </si>
  <si>
    <t>D2218</t>
  </si>
  <si>
    <t>D2218 &gt;= 0</t>
  </si>
  <si>
    <t>D2220</t>
  </si>
  <si>
    <t>D2220 &gt;= 0</t>
  </si>
  <si>
    <t>D2221</t>
  </si>
  <si>
    <t>D2221 &gt;= 0</t>
  </si>
  <si>
    <t>D2222</t>
  </si>
  <si>
    <t>D2222 &gt;= 0</t>
  </si>
  <si>
    <t>D2223</t>
  </si>
  <si>
    <t>D2223 &gt;= 0</t>
  </si>
  <si>
    <t>D2224</t>
  </si>
  <si>
    <t>D2224 &gt;= 0</t>
  </si>
  <si>
    <t>D1101A</t>
  </si>
  <si>
    <t>D1101 = D1606</t>
  </si>
  <si>
    <t>D1101B</t>
  </si>
  <si>
    <t>D1101 &lt;= D1108</t>
  </si>
  <si>
    <t>D1102A</t>
  </si>
  <si>
    <t>D1102 &lt;= D1109</t>
  </si>
  <si>
    <t>D1103A</t>
  </si>
  <si>
    <t>D1103 &lt;= D1110</t>
  </si>
  <si>
    <t>D1104A</t>
  </si>
  <si>
    <t>D1104 = D1115</t>
  </si>
  <si>
    <t>D1107A</t>
  </si>
  <si>
    <t>D1107 = D1101 - D1102 - D1103 - D1104 - D1106</t>
  </si>
  <si>
    <t>D1118A</t>
  </si>
  <si>
    <t>D1118 = D1108 - D1109 - D1110 - D1112 - D1113 - D1114 - D1115 - D1117</t>
  </si>
  <si>
    <t>D1201A</t>
  </si>
  <si>
    <t>D1201 = D2110</t>
  </si>
  <si>
    <t>D1202A</t>
  </si>
  <si>
    <t>D1202 = D2129</t>
  </si>
  <si>
    <t>D1206A</t>
  </si>
  <si>
    <t>D1206 = D2224</t>
  </si>
  <si>
    <t>D1207A</t>
  </si>
  <si>
    <t>D1207 = D1201 + D1202 - D1203 - D1204 + D1205 + D1206</t>
  </si>
  <si>
    <t>D1309A</t>
  </si>
  <si>
    <t>D1309 = D1307 + D1308</t>
  </si>
  <si>
    <t>D1314A</t>
  </si>
  <si>
    <t>D1314 = D1311 + D1312 + D1313</t>
  </si>
  <si>
    <t>D1416A</t>
  </si>
  <si>
    <t>D1416 = Round(D1401 * 0.1, 5)</t>
  </si>
  <si>
    <t>D1417A</t>
  </si>
  <si>
    <t>D1417 = Round(D1402 * 0.2, 5)</t>
  </si>
  <si>
    <t>D1419A</t>
  </si>
  <si>
    <t>D1419 = Round(D1404 * 0.1, 5)</t>
  </si>
  <si>
    <t>D1420A</t>
  </si>
  <si>
    <t>D1420 = Round(D1405 * 1.0, 5)</t>
  </si>
  <si>
    <t>D1421A</t>
  </si>
  <si>
    <t>D1421 = D1406</t>
  </si>
  <si>
    <t>D1422A</t>
  </si>
  <si>
    <t>D1422 = D1407</t>
  </si>
  <si>
    <t>D1423A</t>
  </si>
  <si>
    <t>D1423 = D1408</t>
  </si>
  <si>
    <t>D1424A</t>
  </si>
  <si>
    <t>D1424 = D1409</t>
  </si>
  <si>
    <t>D1425A</t>
  </si>
  <si>
    <t>D1425 = D1410</t>
  </si>
  <si>
    <t>D1426A</t>
  </si>
  <si>
    <t>D1426 = Round(D1411 * 0.5, 5)</t>
  </si>
  <si>
    <t>D1427A</t>
  </si>
  <si>
    <t>D1427 = Round(D1412 * 0.5, 5)</t>
  </si>
  <si>
    <t>D1428A</t>
  </si>
  <si>
    <t>D1428 = Round(D1413 * 0.2, 5)</t>
  </si>
  <si>
    <t>D1415A</t>
  </si>
  <si>
    <t>D1415 = D1401 + D1402 + D1404 + D1405 + D1406 + D1407 + D1408 + D1409 + D1410 + D1411 + D1412 + D1413 + D1414 + D1432 + D1434</t>
  </si>
  <si>
    <t>D1431A</t>
  </si>
  <si>
    <t>D1431 = D1416 + D1417 + D1419 + D1420 + D1421 + D1422 + D1423 + D1424 + D1425 + D1426 + D1427 + D1428 + D1429 + D1433 + D1435</t>
  </si>
  <si>
    <t>D1501A</t>
  </si>
  <si>
    <t>D1501 = D1118 + D1207 + D1309 + D1314 + D1431</t>
  </si>
  <si>
    <t>D1503A</t>
  </si>
  <si>
    <t>D1503 = Round(D1502 / D1501 * 100, 5)</t>
  </si>
  <si>
    <t>D1505</t>
  </si>
  <si>
    <t>D1505 = (BCAR Schedule 3) [DPA1735]</t>
  </si>
  <si>
    <t>D1506</t>
  </si>
  <si>
    <t>D1506 = Round(D1505 / D1501 * 100), 5)</t>
  </si>
  <si>
    <t>D1507</t>
  </si>
  <si>
    <t>D1507 &gt;= 0</t>
  </si>
  <si>
    <t>D1606A</t>
  </si>
  <si>
    <t>D1606 = D1601 - D1602 + D1603 + D1604 + D1605 - D1607</t>
  </si>
  <si>
    <t>D2103A</t>
  </si>
  <si>
    <t>D2103 = D2205 + D2210</t>
  </si>
  <si>
    <t>D2107A</t>
  </si>
  <si>
    <t>D2107 = D2101 + D2104</t>
  </si>
  <si>
    <t>D2108A</t>
  </si>
  <si>
    <t>D2108 = D2102 + D2105</t>
  </si>
  <si>
    <t>D2109A</t>
  </si>
  <si>
    <t>D2109 = D2103 + D2106</t>
  </si>
  <si>
    <t>D2110A</t>
  </si>
  <si>
    <t xml:space="preserve">D2110 = [[D2107] + [D2109]] * 1.4 </t>
  </si>
  <si>
    <t>D2115A</t>
  </si>
  <si>
    <t>D2115 = D2215 + D2220</t>
  </si>
  <si>
    <t>D2125A</t>
  </si>
  <si>
    <t>D2125 = D2130 + D2131</t>
  </si>
  <si>
    <t>D2126A</t>
  </si>
  <si>
    <t>D2126 = D2114 + D2119</t>
  </si>
  <si>
    <t>D2127A</t>
  </si>
  <si>
    <t>D2127 = D2115 + D2120</t>
  </si>
  <si>
    <t>D2129A</t>
  </si>
  <si>
    <t>D2129 = [D2125] + [D2127] * 1.4</t>
  </si>
  <si>
    <t>D2205A</t>
  </si>
  <si>
    <t>D2205 = D2201 + D2203</t>
  </si>
  <si>
    <t>D2210A</t>
  </si>
  <si>
    <t>D2210 = D2206 + D2208</t>
  </si>
  <si>
    <t>D2215A</t>
  </si>
  <si>
    <t>D2215 = D2211 + D2213</t>
  </si>
  <si>
    <t>D2220A</t>
  </si>
  <si>
    <t>D2220 = D2216 + D2218</t>
  </si>
  <si>
    <t>D2224A</t>
  </si>
  <si>
    <t>D2224 = D2221 - D2222 - D2223</t>
  </si>
  <si>
    <t>D1103B</t>
  </si>
  <si>
    <t>D1103 &gt;= (M4) 0666</t>
  </si>
  <si>
    <t>D1104B</t>
  </si>
  <si>
    <t>D1104 = (BCAR Schedule 3) 1517 + 1533 + 1537 + 1546 + 1550 + 1565</t>
  </si>
  <si>
    <t>D1401A</t>
  </si>
  <si>
    <t>D1401 &gt;= (BCAR Schedule 39) 5601 + 5785 + 5608 + 5700 + 5792</t>
  </si>
  <si>
    <t>D1402A</t>
  </si>
  <si>
    <t>D1402 &gt;= (BCAR Schedule 39) 5602 + 5786 + 5609 + 5701 + 5793 + 5603 + 5787 + 5610 + 5702 + 5794</t>
  </si>
  <si>
    <t>D1404A</t>
  </si>
  <si>
    <t>D1404 = (BCAR Schedule 41) 7512 + 7592 + 7533 + 7613</t>
  </si>
  <si>
    <t>D1406A</t>
  </si>
  <si>
    <t>D1406 &gt;= (BCAR Schedule 41) 7514 + 7515 + 7516 + 7517 + 7535 + 7536 + 7537 + 7538 + 7510 + 7590 + 7593 + 7594 + 7596 + 7597 + 7615 + 7616 + 7617 + 7618</t>
  </si>
  <si>
    <t>D1408A</t>
  </si>
  <si>
    <t>D1408 = (BCAR Schedule 39) 5619 + 5711 + 5803</t>
  </si>
  <si>
    <t>D1409A</t>
  </si>
  <si>
    <t>D1409 = (BCAR Schedule 39) 5620 + 5712 + 5804</t>
  </si>
  <si>
    <t>D1410A</t>
  </si>
  <si>
    <t>D1410 = (BCAR Schedule 39) 5621 + 5713 + 5805</t>
  </si>
  <si>
    <t>D1411A</t>
  </si>
  <si>
    <t>D1411 = (BCAR Schedule 39) 5616 + 5708 + 5800</t>
  </si>
  <si>
    <t>D1412A</t>
  </si>
  <si>
    <t>D1412 = (BCAR Schedule 39) 5622 + 5714 + 5806</t>
  </si>
  <si>
    <t>D1413A</t>
  </si>
  <si>
    <t>D1413 = (BCAR Schedule 39) 5617 + 5709 + 5801</t>
  </si>
  <si>
    <t>D1502A</t>
  </si>
  <si>
    <t>D1502 = (BCAR Schedule 1) 1003</t>
  </si>
  <si>
    <t>D1601A</t>
  </si>
  <si>
    <t>D1601 = (BCAR Schedule 45) 8949</t>
  </si>
  <si>
    <t>D1602A</t>
  </si>
  <si>
    <t>D1602 = (BCAR Schedule 45) 8946</t>
  </si>
  <si>
    <t>D1603A</t>
  </si>
  <si>
    <t>D1603 = (BCAR Schedule 45) 8942</t>
  </si>
  <si>
    <t>D2102D2114</t>
  </si>
  <si>
    <t>D2102 + D2114 = (BCAR Schedule 40) 5948</t>
  </si>
  <si>
    <t>D2105D2119</t>
  </si>
  <si>
    <t>D2105 + D2119 = (BCAR Schedule 40) 6092 + 6236 + 6380 + 7033 + 5980</t>
  </si>
  <si>
    <r>
      <t xml:space="preserve">Protégé B 
</t>
    </r>
    <r>
      <rPr>
        <sz val="10"/>
        <rFont val="Arial"/>
        <family val="2"/>
      </rPr>
      <t>une fois rempli</t>
    </r>
  </si>
  <si>
    <t>Relevé du ratio de levier (RRL)</t>
  </si>
  <si>
    <t>Identification</t>
  </si>
  <si>
    <t/>
  </si>
  <si>
    <t>Personne-ressource</t>
  </si>
  <si>
    <t xml:space="preserve">Nom : </t>
  </si>
  <si>
    <t>Titre :</t>
  </si>
  <si>
    <t xml:space="preserve">Téléphone : </t>
  </si>
  <si>
    <t xml:space="preserve">Courriel : </t>
  </si>
  <si>
    <t>i) sont exacts et complets, et ont été préparés conformément à la ligne directrice EL et aux instructions connexes.</t>
  </si>
  <si>
    <t>Nom (en lettres moulées)</t>
  </si>
  <si>
    <t>Signature</t>
  </si>
  <si>
    <t>Ligne</t>
  </si>
  <si>
    <t>Ratio de levier</t>
  </si>
  <si>
    <t>Toutes les institutions, sauf celles de catégorie III</t>
  </si>
  <si>
    <t xml:space="preserve">Ratio de levier TLAC </t>
  </si>
  <si>
    <t xml:space="preserve">Toutes les institutions de dépôt fédérales, sauf celles de catégorie III, doivent utiliser le présent formulaire pour produire le Relevé du ratio de levier.  </t>
  </si>
  <si>
    <t>Pour plus de précisions, rendez-vous sur www.osfi-bsif.gc.ca ou consultez la ligne directrice Exigences de levier.</t>
  </si>
  <si>
    <t>Veuillez transmettre le relevé dûment rempli au BSIF sur le site protégé du Système de déclaration réglementaire.</t>
  </si>
  <si>
    <t>Relevé trimestriel (attestation d’assurance)</t>
  </si>
  <si>
    <t>Nom de l’institution financière :</t>
  </si>
  <si>
    <t>Code d’identification du BSIF :</t>
  </si>
  <si>
    <t>Date de fin de la période :</t>
  </si>
  <si>
    <t>Attestation de la haute direction (BSIF996)</t>
  </si>
  <si>
    <t xml:space="preserve">Je confirme, par la présente, avoir lu et compris la ligne directrice Exigences de levier (EL) et les instructions connexes publiées par le Bureau du surintendant des institutions financières. Je déclare, par ailleurs, que le présent rapport ainsi que les ratios du tableau ci-dessous que j’ai examinés :
 </t>
  </si>
  <si>
    <t>(Veuillez insérer un « X » dans la cellule située à gauche de la ou des déclarations visées par la présente attestation et choisir i) ou ii), et iii).)</t>
  </si>
  <si>
    <t>ii) ont été présentés au BSIF; toutefois, je ne peux attester qu’ils ont été préparés conformément à la ligne directrice EL et aux instructions connexes.</t>
  </si>
  <si>
    <t>Explication, si la déclaration ii) est choisie :</t>
  </si>
  <si>
    <t>iii) correspondent à ce qui est indiqué ci-dessus, et ont été présentés au BSIF avec une pièce jointe (par exemple, signature, sommaire des erreurs non ajustées).</t>
  </si>
  <si>
    <t xml:space="preserve">Objet de l’attestation  </t>
  </si>
  <si>
    <t>Exigences relatives à l’attestation</t>
  </si>
  <si>
    <t>BISi</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</si>
  <si>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(BSIF976)</t>
    </r>
  </si>
  <si>
    <t xml:space="preserve">L’auditeur interne ou son délégué a examiné l’efficacité des processus et des contrôles internes en place à l’égard du Relevé du ratio de levier, y compris les systèmes et les modèles connexes. Selon les résultats de cet examen, les processus et les contrôles internes au ___________ :
</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</si>
  <si>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</si>
  <si>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</si>
  <si>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</si>
  <si>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t>Opinion de l’auditeur externe (BSIF1024)</t>
  </si>
  <si>
    <r>
      <t xml:space="preserve">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</si>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</sst>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
    <numFmt numFmtId="166" formatCode="_-* #,##0_-;\-* #,##0_-;_-* &quot;-&quot;??_-;_-@_-"/>
  </numFmts>
  <fonts count="28"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vertAlign val="superscript"/>
      <sz val="8"/>
      <name val="Arial"/>
      <family val="2"/>
    </font>
    <font>
      <sz val="10"/>
      <name val="Helv"/>
    </font>
    <font>
      <b/>
      <sz val="12"/>
      <name val="Arial"/>
      <family val="2"/>
    </font>
    <font>
      <b/>
      <sz val="18"/>
      <name val="Arial"/>
      <family val="2"/>
    </font>
    <font>
      <sz val="12"/>
      <name val="Arial"/>
      <family val="2"/>
    </font>
    <font>
      <sz val="11"/>
      <name val="Calibri"/>
      <family val="2"/>
      <scheme val="minor"/>
    </font>
    <font>
      <i/>
      <sz val="10"/>
      <name val="Arial"/>
      <family val="2"/>
    </font>
    <font>
      <i/>
      <sz val="9"/>
      <name val="Arial"/>
      <family val="2"/>
    </font>
    <font>
      <u/>
      <sz val="11"/>
      <color theme="10"/>
      <name val="Calibri"/>
      <family val="2"/>
      <scheme val="minor"/>
    </font>
    <font>
      <b/>
      <sz val="11"/>
      <name val="Calibri"/>
      <family val="2"/>
      <scheme val="minor"/>
    </font>
    <font>
      <b/>
      <i/>
      <sz val="10"/>
      <name val="Calibri"/>
      <family val="2"/>
      <scheme val="minor"/>
    </font>
    <font>
      <sz val="10"/>
      <name val="Times New Roman"/>
      <family val="1"/>
    </font>
  </fonts>
  <fills count="5">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s>
  <cellStyleXfs count="14">
    <xf numFmtId="0" fontId="0" fillId="0" borderId="0">
      <alignment vertical="center"/>
    </xf>
    <xf numFmtId="165" fontId="3" fillId="0" borderId="0">
      <alignment vertical="center"/>
    </xf>
    <xf numFmtId="0" fontId="5" fillId="0" borderId="0">
      <alignment horizontal="center" vertical="center"/>
    </xf>
    <xf numFmtId="165" fontId="6" fillId="2" borderId="0">
      <alignment vertical="center"/>
    </xf>
    <xf numFmtId="0" fontId="4" fillId="1" borderId="0">
      <alignment vertical="center"/>
    </xf>
    <xf numFmtId="49" fontId="7" fillId="0" borderId="0">
      <alignment vertical="center"/>
    </xf>
    <xf numFmtId="0" fontId="9" fillId="0" borderId="0">
      <alignment horizontal="right" vertical="center"/>
    </xf>
    <xf numFmtId="0" fontId="8" fillId="0" borderId="0">
      <alignment vertical="center"/>
    </xf>
    <xf numFmtId="0" fontId="10" fillId="0" borderId="0">
      <alignment vertical="center"/>
    </xf>
    <xf numFmtId="164" fontId="4" fillId="0" borderId="0" applyFont="0" applyFill="0" applyBorder="0" applyAlignment="0" applyProtection="0"/>
    <xf numFmtId="0" fontId="17" fillId="0" borderId="0"/>
    <xf numFmtId="0" fontId="2" fillId="0" borderId="0"/>
    <xf numFmtId="0" fontId="24" fillId="0" borderId="0" applyNumberFormat="0" applyFill="0" applyBorder="0" applyAlignment="0" applyProtection="0"/>
    <xf numFmtId="0" fontId="1" fillId="0" borderId="0"/>
  </cellStyleXfs>
  <cellXfs count="182">
    <xf numFmtId="0" fontId="0" fillId="0" borderId="0" xfId="0">
      <alignment vertical="center"/>
    </xf>
    <xf numFmtId="0" fontId="5" fillId="0" borderId="1" xfId="2" applyBorder="1">
      <alignment horizontal="center" vertical="center"/>
    </xf>
    <xf numFmtId="49" fontId="7" fillId="0" borderId="0" xfId="5">
      <alignment vertical="center"/>
    </xf>
    <xf numFmtId="49" fontId="7"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5" fillId="0" borderId="4" xfId="2" applyBorder="1">
      <alignment horizontal="center" vertical="center"/>
    </xf>
    <xf numFmtId="0" fontId="0" fillId="0" borderId="12" xfId="0" applyBorder="1">
      <alignment vertical="center"/>
    </xf>
    <xf numFmtId="0" fontId="0" fillId="0" borderId="14" xfId="0" applyBorder="1">
      <alignment vertical="center"/>
    </xf>
    <xf numFmtId="0" fontId="5" fillId="0" borderId="11" xfId="2" applyBorder="1">
      <alignment horizontal="center" vertical="center"/>
    </xf>
    <xf numFmtId="0" fontId="5" fillId="0" borderId="10" xfId="2" applyBorder="1">
      <alignment horizontal="center" vertical="center"/>
    </xf>
    <xf numFmtId="0" fontId="4" fillId="1" borderId="9" xfId="4" applyBorder="1">
      <alignment vertical="center"/>
    </xf>
    <xf numFmtId="0" fontId="4" fillId="1" borderId="11" xfId="4" applyBorder="1">
      <alignment vertical="center"/>
    </xf>
    <xf numFmtId="0" fontId="4" fillId="1" borderId="6" xfId="4" applyBorder="1">
      <alignment vertical="center"/>
    </xf>
    <xf numFmtId="0" fontId="8" fillId="0" borderId="0" xfId="7">
      <alignment vertical="center"/>
    </xf>
    <xf numFmtId="0" fontId="8" fillId="0" borderId="9" xfId="7" applyBorder="1">
      <alignment vertical="center"/>
    </xf>
    <xf numFmtId="0" fontId="10" fillId="0" borderId="0" xfId="8">
      <alignment vertical="center"/>
    </xf>
    <xf numFmtId="0" fontId="0" fillId="0" borderId="10" xfId="0" applyBorder="1">
      <alignment vertical="center"/>
    </xf>
    <xf numFmtId="0" fontId="4" fillId="1" borderId="1" xfId="4" applyBorder="1">
      <alignment vertical="center"/>
    </xf>
    <xf numFmtId="49" fontId="11" fillId="0" borderId="0" xfId="5" applyFont="1">
      <alignment vertical="center"/>
    </xf>
    <xf numFmtId="0" fontId="12" fillId="0" borderId="11" xfId="0" applyFont="1" applyBorder="1">
      <alignment vertical="center"/>
    </xf>
    <xf numFmtId="164" fontId="0" fillId="0" borderId="1" xfId="9" applyFont="1" applyBorder="1" applyAlignment="1">
      <alignment vertical="center"/>
    </xf>
    <xf numFmtId="166" fontId="0" fillId="0" borderId="1" xfId="9" applyNumberFormat="1" applyFont="1" applyBorder="1" applyAlignment="1">
      <alignment vertical="center"/>
    </xf>
    <xf numFmtId="166" fontId="0" fillId="0" borderId="0" xfId="0" applyNumberFormat="1">
      <alignment vertical="center"/>
    </xf>
    <xf numFmtId="166" fontId="6" fillId="2" borderId="11" xfId="9" applyNumberFormat="1" applyFont="1" applyFill="1" applyBorder="1" applyAlignment="1">
      <alignment vertical="center"/>
    </xf>
    <xf numFmtId="0" fontId="0" fillId="0" borderId="2" xfId="0" applyBorder="1">
      <alignment vertical="center"/>
    </xf>
    <xf numFmtId="0" fontId="4" fillId="1" borderId="2" xfId="4" applyBorder="1">
      <alignment vertical="center"/>
    </xf>
    <xf numFmtId="49" fontId="7" fillId="0" borderId="2" xfId="5" applyBorder="1" applyAlignment="1">
      <alignment vertical="top"/>
    </xf>
    <xf numFmtId="0" fontId="0" fillId="0" borderId="5" xfId="0" applyBorder="1">
      <alignment vertical="center"/>
    </xf>
    <xf numFmtId="0" fontId="8" fillId="0" borderId="12" xfId="7" applyBorder="1">
      <alignment vertical="center"/>
    </xf>
    <xf numFmtId="0" fontId="0" fillId="0" borderId="9" xfId="0" applyBorder="1">
      <alignment vertical="center"/>
    </xf>
    <xf numFmtId="0" fontId="0" fillId="0" borderId="11" xfId="0" applyBorder="1">
      <alignment vertical="center"/>
    </xf>
    <xf numFmtId="166" fontId="4" fillId="1" borderId="1" xfId="9" applyNumberFormat="1" applyFill="1" applyBorder="1" applyAlignment="1">
      <alignment vertical="center"/>
    </xf>
    <xf numFmtId="166" fontId="0" fillId="0" borderId="1" xfId="0" applyNumberFormat="1" applyBorder="1">
      <alignment vertical="center"/>
    </xf>
    <xf numFmtId="0" fontId="5" fillId="3" borderId="10" xfId="2" applyFill="1" applyBorder="1">
      <alignment horizontal="center" vertical="center"/>
    </xf>
    <xf numFmtId="0" fontId="0" fillId="3" borderId="10" xfId="0" applyFill="1" applyBorder="1">
      <alignment vertical="center"/>
    </xf>
    <xf numFmtId="0" fontId="9" fillId="3" borderId="10" xfId="6" applyFill="1" applyBorder="1">
      <alignment horizontal="right" vertical="center"/>
    </xf>
    <xf numFmtId="0" fontId="0" fillId="3" borderId="9" xfId="0" applyFill="1" applyBorder="1">
      <alignment vertical="center"/>
    </xf>
    <xf numFmtId="0" fontId="0" fillId="3" borderId="11" xfId="0" applyFill="1" applyBorder="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4" xfId="0" applyFill="1" applyBorder="1">
      <alignment vertical="center"/>
    </xf>
    <xf numFmtId="0" fontId="0" fillId="3" borderId="0" xfId="0" applyFill="1">
      <alignment vertical="center"/>
    </xf>
    <xf numFmtId="49" fontId="7"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lignment vertical="center"/>
    </xf>
    <xf numFmtId="0" fontId="0" fillId="3" borderId="0" xfId="0" applyFill="1" applyAlignment="1">
      <alignment horizontal="center" vertical="center" wrapText="1"/>
    </xf>
    <xf numFmtId="0" fontId="0" fillId="3" borderId="15" xfId="0" applyFill="1" applyBorder="1">
      <alignment vertical="center"/>
    </xf>
    <xf numFmtId="0" fontId="9" fillId="3" borderId="11" xfId="6" applyFill="1" applyBorder="1">
      <alignment horizontal="right" vertical="center"/>
    </xf>
    <xf numFmtId="0" fontId="0" fillId="3" borderId="12" xfId="0" applyFill="1" applyBorder="1">
      <alignment vertical="center"/>
    </xf>
    <xf numFmtId="0" fontId="0" fillId="3" borderId="14" xfId="0" applyFill="1" applyBorder="1">
      <alignment vertical="center"/>
    </xf>
    <xf numFmtId="0" fontId="8" fillId="0" borderId="5" xfId="7" applyBorder="1">
      <alignment vertical="center"/>
    </xf>
    <xf numFmtId="0" fontId="0" fillId="3" borderId="1" xfId="0" applyFill="1" applyBorder="1">
      <alignment vertical="center"/>
    </xf>
    <xf numFmtId="0" fontId="14" fillId="0" borderId="13" xfId="6" applyFont="1" applyBorder="1">
      <alignment horizontal="right" vertical="center"/>
    </xf>
    <xf numFmtId="0" fontId="5" fillId="0" borderId="3" xfId="2" applyBorder="1">
      <alignment horizontal="center" vertical="center"/>
    </xf>
    <xf numFmtId="0" fontId="0" fillId="0" borderId="6" xfId="0" applyBorder="1">
      <alignment vertical="center"/>
    </xf>
    <xf numFmtId="0" fontId="14" fillId="0" borderId="10" xfId="6" applyFont="1" applyBorder="1">
      <alignment horizontal="right" vertical="center"/>
    </xf>
    <xf numFmtId="0" fontId="13" fillId="0" borderId="0" xfId="0" applyFont="1">
      <alignment vertical="center"/>
    </xf>
    <xf numFmtId="166" fontId="4" fillId="0" borderId="1" xfId="9" applyNumberFormat="1" applyFill="1" applyBorder="1" applyAlignment="1">
      <alignment vertical="center"/>
    </xf>
    <xf numFmtId="166" fontId="0" fillId="0" borderId="11" xfId="9" applyNumberFormat="1" applyFont="1" applyFill="1" applyBorder="1" applyAlignment="1">
      <alignment vertical="center"/>
    </xf>
    <xf numFmtId="0" fontId="6" fillId="0" borderId="9" xfId="0" applyFont="1" applyBorder="1">
      <alignment vertical="center"/>
    </xf>
    <xf numFmtId="0" fontId="6" fillId="0" borderId="0" xfId="0" applyFont="1">
      <alignment vertical="center"/>
    </xf>
    <xf numFmtId="166" fontId="0" fillId="0" borderId="9" xfId="9" applyNumberFormat="1" applyFont="1" applyBorder="1" applyAlignment="1">
      <alignment vertical="center"/>
    </xf>
    <xf numFmtId="164" fontId="0" fillId="0" borderId="9" xfId="9" applyFont="1" applyBorder="1" applyAlignment="1">
      <alignment vertical="center"/>
    </xf>
    <xf numFmtId="164" fontId="0" fillId="0" borderId="0" xfId="9" applyFont="1" applyBorder="1" applyAlignment="1">
      <alignmen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15" fillId="0" borderId="1" xfId="2" applyFont="1" applyBorder="1">
      <alignment horizontal="center" vertical="center"/>
    </xf>
    <xf numFmtId="164" fontId="0" fillId="4" borderId="1" xfId="0" applyNumberFormat="1" applyFill="1" applyBorder="1">
      <alignment vertical="center"/>
    </xf>
    <xf numFmtId="0" fontId="6" fillId="0" borderId="10" xfId="0" applyFont="1" applyBorder="1">
      <alignment vertical="center"/>
    </xf>
    <xf numFmtId="49" fontId="11" fillId="0" borderId="3" xfId="5" applyFont="1" applyBorder="1" applyAlignment="1">
      <alignment vertical="top"/>
    </xf>
    <xf numFmtId="0" fontId="6" fillId="0" borderId="11" xfId="0" applyFont="1" applyBorder="1">
      <alignment vertical="center"/>
    </xf>
    <xf numFmtId="0" fontId="6" fillId="0" borderId="7" xfId="0" applyFont="1" applyBorder="1">
      <alignment vertical="center"/>
    </xf>
    <xf numFmtId="0" fontId="6" fillId="0" borderId="13" xfId="0" applyFont="1" applyBorder="1">
      <alignment vertical="center"/>
    </xf>
    <xf numFmtId="0" fontId="6" fillId="0" borderId="8" xfId="0" applyFont="1" applyBorder="1">
      <alignment vertical="center"/>
    </xf>
    <xf numFmtId="49" fontId="11" fillId="0" borderId="4" xfId="5" applyFont="1" applyBorder="1" applyAlignment="1">
      <alignment vertical="top"/>
    </xf>
    <xf numFmtId="164" fontId="0" fillId="0" borderId="11" xfId="9" applyFont="1" applyFill="1" applyBorder="1" applyAlignment="1">
      <alignment vertical="center"/>
    </xf>
    <xf numFmtId="0" fontId="6" fillId="0" borderId="1" xfId="0" applyFont="1" applyBorder="1" applyAlignment="1">
      <alignment vertical="center" wrapText="1"/>
    </xf>
    <xf numFmtId="164" fontId="0" fillId="0" borderId="1" xfId="9" applyFont="1" applyFill="1" applyBorder="1" applyAlignment="1">
      <alignment vertical="center"/>
    </xf>
    <xf numFmtId="164" fontId="6" fillId="0" borderId="1" xfId="9" applyFont="1" applyFill="1" applyBorder="1" applyAlignment="1">
      <alignment vertical="center"/>
    </xf>
    <xf numFmtId="164" fontId="0" fillId="0" borderId="4" xfId="9" applyFont="1" applyFill="1" applyBorder="1" applyAlignment="1">
      <alignment vertical="center"/>
    </xf>
    <xf numFmtId="164" fontId="0" fillId="0" borderId="14" xfId="9" applyFont="1" applyFill="1" applyBorder="1" applyAlignment="1">
      <alignment vertical="center"/>
    </xf>
    <xf numFmtId="0" fontId="6" fillId="0" borderId="12" xfId="0" applyFont="1" applyBorder="1">
      <alignment vertical="center"/>
    </xf>
    <xf numFmtId="0" fontId="6" fillId="0" borderId="6" xfId="0" applyFont="1" applyBorder="1">
      <alignment vertical="center"/>
    </xf>
    <xf numFmtId="0" fontId="6" fillId="0" borderId="1" xfId="0" applyFont="1" applyBorder="1" applyAlignment="1">
      <alignment horizontal="left" vertical="top" wrapText="1"/>
    </xf>
    <xf numFmtId="0" fontId="0" fillId="0" borderId="0" xfId="0" applyAlignment="1">
      <alignment vertical="center" wrapText="1"/>
    </xf>
    <xf numFmtId="166" fontId="6" fillId="0" borderId="11" xfId="9" applyNumberFormat="1" applyFont="1" applyFill="1" applyBorder="1" applyAlignment="1">
      <alignment vertical="center"/>
    </xf>
    <xf numFmtId="0" fontId="6" fillId="0" borderId="3" xfId="0" applyFont="1" applyBorder="1">
      <alignment vertical="center"/>
    </xf>
    <xf numFmtId="0" fontId="15" fillId="0" borderId="1" xfId="2" applyFont="1" applyBorder="1" applyAlignment="1">
      <alignment horizontal="center" vertical="center" wrapText="1"/>
    </xf>
    <xf numFmtId="0" fontId="6" fillId="0" borderId="0" xfId="0" applyFont="1" applyAlignment="1">
      <alignment vertical="center" wrapText="1"/>
    </xf>
    <xf numFmtId="0" fontId="0" fillId="0" borderId="2" xfId="0" applyBorder="1" applyAlignment="1">
      <alignment vertical="center" wrapText="1"/>
    </xf>
    <xf numFmtId="164" fontId="0" fillId="4" borderId="11" xfId="0" applyNumberFormat="1" applyFill="1" applyBorder="1">
      <alignment vertical="center"/>
    </xf>
    <xf numFmtId="164" fontId="6" fillId="0" borderId="11" xfId="9" applyFont="1" applyFill="1" applyBorder="1" applyAlignment="1">
      <alignment vertical="center"/>
    </xf>
    <xf numFmtId="164" fontId="0" fillId="0" borderId="11" xfId="0" applyNumberFormat="1" applyBorder="1">
      <alignment vertical="center"/>
    </xf>
    <xf numFmtId="49" fontId="3" fillId="0" borderId="0" xfId="10" applyNumberFormat="1" applyFont="1"/>
    <xf numFmtId="49" fontId="18" fillId="0" borderId="0" xfId="10" applyNumberFormat="1" applyFont="1"/>
    <xf numFmtId="49" fontId="11" fillId="0" borderId="0" xfId="10" applyNumberFormat="1" applyFont="1" applyAlignment="1">
      <alignment horizontal="right" vertical="center" wrapText="1"/>
    </xf>
    <xf numFmtId="49" fontId="20" fillId="0" borderId="0" xfId="10" applyNumberFormat="1" applyFont="1"/>
    <xf numFmtId="49" fontId="18" fillId="0" borderId="0" xfId="10" quotePrefix="1" applyNumberFormat="1" applyFont="1" applyAlignment="1">
      <alignment horizontal="left"/>
    </xf>
    <xf numFmtId="49" fontId="3" fillId="0" borderId="13" xfId="10" applyNumberFormat="1" applyFont="1" applyBorder="1" applyAlignment="1">
      <alignment horizontal="center"/>
    </xf>
    <xf numFmtId="49" fontId="21" fillId="0" borderId="0" xfId="13" applyNumberFormat="1" applyFont="1"/>
    <xf numFmtId="49" fontId="3" fillId="0" borderId="0" xfId="13" applyNumberFormat="1" applyFont="1" applyAlignment="1">
      <alignment horizontal="left" vertical="top" wrapText="1"/>
    </xf>
    <xf numFmtId="49" fontId="3" fillId="0" borderId="0" xfId="13" applyNumberFormat="1" applyFont="1" applyAlignment="1">
      <alignment horizontal="left" wrapText="1"/>
    </xf>
    <xf numFmtId="49" fontId="3" fillId="0" borderId="0" xfId="13" applyNumberFormat="1" applyFont="1" applyAlignment="1">
      <alignment wrapText="1"/>
    </xf>
    <xf numFmtId="49" fontId="3" fillId="0" borderId="1" xfId="13" applyNumberFormat="1" applyFont="1" applyBorder="1" applyAlignment="1">
      <alignment horizontal="left" wrapText="1"/>
    </xf>
    <xf numFmtId="49" fontId="3" fillId="0" borderId="1" xfId="0" applyNumberFormat="1" applyFont="1" applyBorder="1" applyAlignment="1">
      <alignment horizontal="left" wrapText="1"/>
    </xf>
    <xf numFmtId="49" fontId="6" fillId="0" borderId="0" xfId="0" applyNumberFormat="1" applyFont="1" applyAlignment="1">
      <alignment vertical="top" wrapText="1"/>
    </xf>
    <xf numFmtId="49" fontId="6" fillId="0" borderId="0" xfId="0" applyNumberFormat="1" applyFont="1" applyAlignment="1">
      <alignment wrapText="1"/>
    </xf>
    <xf numFmtId="49" fontId="0" fillId="0" borderId="0" xfId="0" applyNumberFormat="1" applyAlignment="1">
      <alignment wrapText="1"/>
    </xf>
    <xf numFmtId="49" fontId="11" fillId="0" borderId="0" xfId="10" applyNumberFormat="1" applyFont="1"/>
    <xf numFmtId="49" fontId="6" fillId="0" borderId="0" xfId="10" applyNumberFormat="1" applyFont="1"/>
    <xf numFmtId="49" fontId="21" fillId="0" borderId="10" xfId="12" applyNumberFormat="1" applyFont="1" applyBorder="1" applyAlignment="1">
      <alignment horizontal="center" vertical="center" wrapText="1"/>
    </xf>
    <xf numFmtId="49" fontId="21" fillId="0" borderId="24" xfId="13" applyNumberFormat="1" applyFont="1" applyBorder="1" applyAlignment="1">
      <alignment horizontal="center" vertical="center" wrapText="1"/>
    </xf>
    <xf numFmtId="49" fontId="21" fillId="0" borderId="27" xfId="12" applyNumberFormat="1" applyFont="1" applyBorder="1" applyAlignment="1">
      <alignment horizontal="center" vertical="center" wrapText="1"/>
    </xf>
    <xf numFmtId="49" fontId="27" fillId="0" borderId="28" xfId="13" applyNumberFormat="1" applyFont="1" applyBorder="1" applyAlignment="1">
      <alignment horizontal="center" vertical="center" wrapText="1"/>
    </xf>
    <xf numFmtId="49" fontId="6" fillId="0" borderId="0" xfId="10" applyNumberFormat="1" applyFont="1" applyAlignment="1">
      <alignment horizontal="center"/>
    </xf>
    <xf numFmtId="49" fontId="3" fillId="0" borderId="0" xfId="10" applyNumberFormat="1" applyFont="1" applyAlignment="1">
      <alignment horizontal="left" wrapText="1"/>
    </xf>
    <xf numFmtId="49" fontId="21" fillId="0" borderId="0" xfId="0" applyNumberFormat="1" applyFont="1" applyAlignment="1"/>
    <xf numFmtId="49" fontId="3" fillId="0" borderId="0" xfId="10" applyNumberFormat="1" applyFont="1" applyAlignment="1">
      <alignment horizontal="left" vertical="top"/>
    </xf>
    <xf numFmtId="49" fontId="3" fillId="0" borderId="0" xfId="10" applyNumberFormat="1" applyFont="1" applyAlignment="1">
      <alignment horizontal="left" vertical="top" wrapText="1"/>
    </xf>
    <xf numFmtId="49" fontId="3" fillId="0" borderId="0" xfId="0" applyNumberFormat="1" applyFont="1" applyAlignment="1">
      <alignment wrapText="1"/>
    </xf>
    <xf numFmtId="49" fontId="3" fillId="0" borderId="0" xfId="0" applyNumberFormat="1" applyFont="1" applyAlignment="1">
      <alignment horizontal="left" vertical="top" wrapText="1"/>
    </xf>
    <xf numFmtId="49" fontId="6" fillId="0" borderId="0" xfId="10" quotePrefix="1" applyNumberFormat="1" applyFont="1" applyAlignment="1">
      <alignment horizontal="left"/>
    </xf>
    <xf numFmtId="49" fontId="3" fillId="0" borderId="0" xfId="10" applyNumberFormat="1" applyFont="1" applyAlignment="1">
      <alignment horizontal="left"/>
    </xf>
    <xf numFmtId="49" fontId="6" fillId="0" borderId="0" xfId="10" applyNumberFormat="1" applyFont="1" applyAlignment="1">
      <alignment horizontal="right"/>
    </xf>
    <xf numFmtId="49" fontId="3" fillId="0" borderId="5" xfId="10" applyNumberFormat="1" applyFont="1" applyBorder="1" applyAlignment="1">
      <alignment horizontal="left" wrapText="1"/>
    </xf>
    <xf numFmtId="49" fontId="3" fillId="0" borderId="12" xfId="10" applyNumberFormat="1" applyFont="1" applyBorder="1" applyAlignment="1">
      <alignment horizontal="left" wrapText="1"/>
    </xf>
    <xf numFmtId="49" fontId="3" fillId="0" borderId="6" xfId="10" applyNumberFormat="1" applyFont="1" applyBorder="1" applyAlignment="1">
      <alignment horizontal="left" wrapText="1"/>
    </xf>
    <xf numFmtId="49" fontId="3" fillId="0" borderId="15" xfId="10" applyNumberFormat="1" applyFont="1" applyBorder="1" applyAlignment="1">
      <alignment horizontal="left" wrapText="1"/>
    </xf>
    <xf numFmtId="49" fontId="3" fillId="0" borderId="0" xfId="10" applyNumberFormat="1" applyFont="1" applyAlignment="1">
      <alignment horizontal="left" wrapText="1"/>
    </xf>
    <xf numFmtId="49" fontId="3" fillId="0" borderId="7" xfId="10" applyNumberFormat="1" applyFont="1" applyBorder="1" applyAlignment="1">
      <alignment horizontal="left" wrapText="1"/>
    </xf>
    <xf numFmtId="49" fontId="3" fillId="0" borderId="14" xfId="10" applyNumberFormat="1" applyFont="1" applyBorder="1" applyAlignment="1">
      <alignment horizontal="left" wrapText="1"/>
    </xf>
    <xf numFmtId="49" fontId="3" fillId="0" borderId="13" xfId="10" applyNumberFormat="1" applyFont="1" applyBorder="1" applyAlignment="1">
      <alignment horizontal="left" wrapText="1"/>
    </xf>
    <xf numFmtId="49" fontId="3" fillId="0" borderId="8" xfId="10" applyNumberFormat="1" applyFont="1" applyBorder="1" applyAlignment="1">
      <alignment horizontal="left" wrapText="1"/>
    </xf>
    <xf numFmtId="49" fontId="22" fillId="0" borderId="0" xfId="13" applyNumberFormat="1" applyFont="1" applyAlignment="1">
      <alignment horizontal="left" vertical="top"/>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3" xfId="10" applyNumberFormat="1" applyFont="1" applyBorder="1" applyAlignment="1">
      <alignment horizontal="center"/>
    </xf>
    <xf numFmtId="49" fontId="6" fillId="0" borderId="16" xfId="10" applyNumberFormat="1" applyFont="1" applyBorder="1" applyAlignment="1">
      <alignment horizontal="center"/>
    </xf>
    <xf numFmtId="49" fontId="6" fillId="0" borderId="12" xfId="10" applyNumberFormat="1" applyFont="1" applyBorder="1" applyAlignment="1">
      <alignment horizontal="center"/>
    </xf>
    <xf numFmtId="49" fontId="3" fillId="0" borderId="0" xfId="13" applyNumberFormat="1" applyFont="1" applyAlignment="1">
      <alignment horizontal="left" vertical="top" wrapText="1"/>
    </xf>
    <xf numFmtId="49" fontId="3" fillId="0" borderId="13" xfId="13" applyNumberFormat="1" applyFont="1" applyBorder="1" applyAlignment="1">
      <alignment horizontal="left" vertical="top" wrapText="1"/>
    </xf>
    <xf numFmtId="49" fontId="3" fillId="0" borderId="29" xfId="10" applyNumberFormat="1" applyFont="1" applyBorder="1" applyAlignment="1">
      <alignment horizontal="center"/>
    </xf>
    <xf numFmtId="49" fontId="6" fillId="0" borderId="0" xfId="10" applyNumberFormat="1" applyFont="1" applyAlignment="1">
      <alignment horizontal="center"/>
    </xf>
    <xf numFmtId="49" fontId="18" fillId="0" borderId="0" xfId="0" applyNumberFormat="1" applyFont="1" applyAlignment="1">
      <alignment horizontal="left"/>
    </xf>
    <xf numFmtId="49" fontId="3" fillId="0" borderId="0" xfId="10" applyNumberFormat="1" applyFont="1" applyAlignment="1">
      <alignment horizontal="left" vertical="top" wrapText="1"/>
    </xf>
    <xf numFmtId="49" fontId="25" fillId="0" borderId="17" xfId="13" applyNumberFormat="1" applyFont="1" applyBorder="1" applyAlignment="1">
      <alignment horizontal="center" vertical="center" wrapText="1"/>
    </xf>
    <xf numFmtId="49" fontId="25" fillId="0" borderId="18" xfId="13" applyNumberFormat="1" applyFont="1" applyBorder="1" applyAlignment="1">
      <alignment horizontal="center" vertical="center" wrapText="1"/>
    </xf>
    <xf numFmtId="49" fontId="25" fillId="0" borderId="21" xfId="13" applyNumberFormat="1" applyFont="1" applyBorder="1" applyAlignment="1">
      <alignment horizontal="center" vertical="center" wrapText="1"/>
    </xf>
    <xf numFmtId="49" fontId="25" fillId="0" borderId="8" xfId="13" applyNumberFormat="1" applyFont="1" applyBorder="1" applyAlignment="1">
      <alignment horizontal="center" vertical="center" wrapText="1"/>
    </xf>
    <xf numFmtId="49" fontId="25" fillId="3" borderId="19" xfId="13" applyNumberFormat="1" applyFont="1" applyFill="1" applyBorder="1" applyAlignment="1">
      <alignment horizontal="center" vertical="center" wrapText="1"/>
    </xf>
    <xf numFmtId="49" fontId="25" fillId="3" borderId="4" xfId="13" applyNumberFormat="1" applyFont="1" applyFill="1" applyBorder="1" applyAlignment="1">
      <alignment horizontal="center" vertical="center" wrapText="1"/>
    </xf>
    <xf numFmtId="49" fontId="26" fillId="0" borderId="20" xfId="13" applyNumberFormat="1" applyFont="1" applyBorder="1" applyAlignment="1">
      <alignment horizontal="center" vertical="center" wrapText="1"/>
    </xf>
    <xf numFmtId="49" fontId="26" fillId="0" borderId="22" xfId="13" applyNumberFormat="1" applyFont="1" applyBorder="1" applyAlignment="1">
      <alignment horizontal="center" vertical="center" wrapText="1"/>
    </xf>
    <xf numFmtId="49" fontId="21" fillId="0" borderId="23" xfId="12" applyNumberFormat="1" applyFont="1" applyBorder="1" applyAlignment="1">
      <alignment horizontal="center" vertical="center" wrapText="1"/>
    </xf>
    <xf numFmtId="49" fontId="21" fillId="0" borderId="11" xfId="12" applyNumberFormat="1" applyFont="1" applyBorder="1" applyAlignment="1">
      <alignment horizontal="center" vertical="center" wrapText="1"/>
    </xf>
    <xf numFmtId="49" fontId="21" fillId="0" borderId="25" xfId="12" applyNumberFormat="1" applyFont="1" applyBorder="1" applyAlignment="1">
      <alignment horizontal="center" vertical="center" wrapText="1"/>
    </xf>
    <xf numFmtId="49" fontId="21" fillId="0" borderId="26" xfId="12" applyNumberFormat="1" applyFont="1" applyBorder="1" applyAlignment="1">
      <alignment horizontal="center" vertical="center" wrapText="1"/>
    </xf>
    <xf numFmtId="49" fontId="18" fillId="0" borderId="0" xfId="13" applyNumberFormat="1" applyFont="1" applyAlignment="1">
      <alignment horizontal="left"/>
    </xf>
    <xf numFmtId="49" fontId="22" fillId="0" borderId="0" xfId="13" applyNumberFormat="1" applyFont="1" applyAlignment="1">
      <alignment horizontal="left" vertical="top" wrapText="1"/>
    </xf>
    <xf numFmtId="49" fontId="3" fillId="0" borderId="0" xfId="10" applyNumberFormat="1" applyFont="1" applyAlignment="1">
      <alignment horizontal="left"/>
    </xf>
    <xf numFmtId="49" fontId="18" fillId="0" borderId="0" xfId="10" applyNumberFormat="1" applyFont="1" applyAlignment="1">
      <alignment horizontal="left"/>
    </xf>
    <xf numFmtId="49" fontId="19" fillId="0" borderId="0" xfId="10" applyNumberFormat="1"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wrapText="1"/>
    </xf>
    <xf numFmtId="0" fontId="6" fillId="0" borderId="2" xfId="0" applyFont="1" applyBorder="1" applyAlignment="1">
      <alignment horizontal="center" vertical="center"/>
    </xf>
  </cellXfs>
  <cellStyles count="14">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Hyperlink" xfId="12" builtinId="8"/>
    <cellStyle name="Normal" xfId="0" builtinId="0" customBuiltin="1"/>
    <cellStyle name="Normal 2" xfId="11" xr:uid="{101ADDDA-4B54-4FC8-B207-47ACCB312CF7}"/>
    <cellStyle name="Normal 2 2" xfId="13" xr:uid="{6B7F3C79-8F18-4E64-A68C-76E518715A3A}"/>
    <cellStyle name="Normal_CCOVER" xfId="10" xr:uid="{72097DC9-6AB5-4DBE-A952-58E80B01A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723900</xdr:colOff>
      <xdr:row>0</xdr:row>
      <xdr:rowOff>304801</xdr:rowOff>
    </xdr:to>
    <xdr:pic>
      <xdr:nvPicPr>
        <xdr:cNvPr id="2" name="Picture 9">
          <a:extLst>
            <a:ext uri="{FF2B5EF4-FFF2-40B4-BE49-F238E27FC236}">
              <a16:creationId xmlns:a16="http://schemas.microsoft.com/office/drawing/2014/main" id="{DE34D030-BC8F-44A1-BD21-515B480BAD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1"/>
          <a:ext cx="472440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1DC7-F648-4893-9D1E-543AD16B3560}">
  <dimension ref="A1:I85"/>
  <sheetViews>
    <sheetView tabSelected="1" workbookViewId="0">
      <selection activeCell="B22" sqref="B22:F22"/>
    </sheetView>
  </sheetViews>
  <sheetFormatPr defaultColWidth="12.86328125" defaultRowHeight="12.3" x14ac:dyDescent="0.4"/>
  <cols>
    <col min="1" max="6" width="25" style="96" customWidth="1"/>
    <col min="7" max="7" width="21.59765625" style="96" customWidth="1"/>
    <col min="8" max="16384" width="12.86328125" style="96"/>
  </cols>
  <sheetData>
    <row r="1" spans="1:6" ht="24.6" x14ac:dyDescent="0.5">
      <c r="B1" s="97"/>
      <c r="F1" s="98" t="s">
        <v>481</v>
      </c>
    </row>
    <row r="2" spans="1:6" ht="15" x14ac:dyDescent="0.5">
      <c r="B2" s="97"/>
      <c r="F2" s="98"/>
    </row>
    <row r="3" spans="1:6" ht="22.5" x14ac:dyDescent="0.75">
      <c r="A3" s="165" t="s">
        <v>482</v>
      </c>
      <c r="B3" s="165"/>
      <c r="C3" s="165"/>
      <c r="D3" s="165"/>
      <c r="E3" s="165"/>
      <c r="F3" s="165"/>
    </row>
    <row r="4" spans="1:6" ht="22.5" x14ac:dyDescent="0.75">
      <c r="A4" s="165" t="s">
        <v>500</v>
      </c>
      <c r="B4" s="165"/>
      <c r="C4" s="165"/>
      <c r="D4" s="165"/>
      <c r="E4" s="165"/>
      <c r="F4" s="165"/>
    </row>
    <row r="6" spans="1:6" ht="15" x14ac:dyDescent="0.5">
      <c r="A6" s="97" t="s">
        <v>483</v>
      </c>
    </row>
    <row r="7" spans="1:6" x14ac:dyDescent="0.4">
      <c r="A7" s="163" t="s">
        <v>501</v>
      </c>
      <c r="B7" s="163"/>
      <c r="C7" s="140"/>
      <c r="D7" s="140"/>
      <c r="E7" s="140"/>
      <c r="F7" s="140"/>
    </row>
    <row r="8" spans="1:6" x14ac:dyDescent="0.4">
      <c r="A8" s="163" t="s">
        <v>502</v>
      </c>
      <c r="B8" s="163"/>
      <c r="C8" s="140"/>
      <c r="D8" s="140"/>
      <c r="E8" s="140"/>
      <c r="F8" s="140"/>
    </row>
    <row r="9" spans="1:6" x14ac:dyDescent="0.4">
      <c r="A9" s="163" t="s">
        <v>503</v>
      </c>
      <c r="B9" s="163" t="s">
        <v>484</v>
      </c>
      <c r="C9" s="140"/>
      <c r="D9" s="140"/>
      <c r="E9" s="140"/>
      <c r="F9" s="140"/>
    </row>
    <row r="10" spans="1:6" ht="15" x14ac:dyDescent="0.5">
      <c r="A10" s="99"/>
      <c r="B10" s="99"/>
      <c r="C10" s="99"/>
      <c r="D10" s="99"/>
      <c r="E10" s="99"/>
      <c r="F10" s="99"/>
    </row>
    <row r="11" spans="1:6" ht="15" x14ac:dyDescent="0.5">
      <c r="A11" s="99"/>
      <c r="B11" s="99"/>
      <c r="C11" s="99"/>
      <c r="D11" s="99"/>
      <c r="E11" s="99"/>
      <c r="F11" s="99"/>
    </row>
    <row r="12" spans="1:6" ht="15" x14ac:dyDescent="0.5">
      <c r="A12" s="100" t="s">
        <v>485</v>
      </c>
    </row>
    <row r="13" spans="1:6" x14ac:dyDescent="0.4">
      <c r="A13" s="163" t="s">
        <v>486</v>
      </c>
      <c r="B13" s="163"/>
      <c r="C13" s="140"/>
      <c r="D13" s="140"/>
      <c r="E13" s="140"/>
      <c r="F13" s="140"/>
    </row>
    <row r="14" spans="1:6" x14ac:dyDescent="0.4">
      <c r="A14" s="163" t="s">
        <v>487</v>
      </c>
      <c r="B14" s="163"/>
      <c r="C14" s="101"/>
      <c r="D14" s="101"/>
      <c r="E14" s="101"/>
      <c r="F14" s="101"/>
    </row>
    <row r="15" spans="1:6" x14ac:dyDescent="0.4">
      <c r="A15" s="163" t="s">
        <v>488</v>
      </c>
      <c r="B15" s="163"/>
      <c r="C15" s="140"/>
      <c r="D15" s="140"/>
      <c r="E15" s="140"/>
      <c r="F15" s="140"/>
    </row>
    <row r="16" spans="1:6" x14ac:dyDescent="0.4">
      <c r="A16" s="163" t="s">
        <v>489</v>
      </c>
      <c r="B16" s="163"/>
      <c r="C16" s="140"/>
      <c r="D16" s="140"/>
      <c r="E16" s="140"/>
      <c r="F16" s="140"/>
    </row>
    <row r="17" spans="1:9" ht="15" x14ac:dyDescent="0.5">
      <c r="A17" s="99"/>
      <c r="B17" s="99"/>
      <c r="C17" s="99"/>
      <c r="D17" s="99"/>
      <c r="E17" s="99"/>
      <c r="F17" s="99"/>
    </row>
    <row r="18" spans="1:9" ht="14.4" x14ac:dyDescent="0.55000000000000004">
      <c r="A18" s="102"/>
      <c r="B18" s="102"/>
      <c r="C18" s="102"/>
      <c r="D18" s="102"/>
      <c r="E18" s="102"/>
      <c r="F18" s="102"/>
    </row>
    <row r="19" spans="1:9" ht="15" x14ac:dyDescent="0.5">
      <c r="A19" s="164" t="s">
        <v>504</v>
      </c>
      <c r="B19" s="164"/>
      <c r="C19" s="164"/>
      <c r="D19" s="164"/>
      <c r="E19" s="164"/>
      <c r="F19" s="164"/>
    </row>
    <row r="20" spans="1:9" ht="45" customHeight="1" x14ac:dyDescent="0.4">
      <c r="A20" s="105"/>
      <c r="B20" s="143" t="s">
        <v>505</v>
      </c>
      <c r="C20" s="143"/>
      <c r="D20" s="143"/>
      <c r="E20" s="143"/>
      <c r="F20" s="143"/>
    </row>
    <row r="21" spans="1:9" x14ac:dyDescent="0.4">
      <c r="A21" s="105"/>
      <c r="B21" s="103"/>
      <c r="C21" s="103"/>
      <c r="D21" s="103"/>
      <c r="E21" s="103"/>
      <c r="F21" s="103"/>
    </row>
    <row r="22" spans="1:9" ht="27.6" customHeight="1" x14ac:dyDescent="0.4">
      <c r="A22" s="105"/>
      <c r="B22" s="162" t="s">
        <v>506</v>
      </c>
      <c r="C22" s="162"/>
      <c r="D22" s="162"/>
      <c r="E22" s="162"/>
      <c r="F22" s="162"/>
    </row>
    <row r="23" spans="1:9" x14ac:dyDescent="0.4">
      <c r="A23" s="105"/>
      <c r="B23" s="104"/>
      <c r="C23" s="104"/>
      <c r="D23" s="104"/>
      <c r="E23" s="104"/>
      <c r="F23" s="104"/>
    </row>
    <row r="24" spans="1:9" ht="30.6" customHeight="1" x14ac:dyDescent="0.4">
      <c r="A24" s="105"/>
      <c r="B24" s="106"/>
      <c r="C24" s="143" t="s">
        <v>490</v>
      </c>
      <c r="D24" s="143"/>
      <c r="E24" s="143"/>
      <c r="F24" s="143"/>
    </row>
    <row r="25" spans="1:9" x14ac:dyDescent="0.4">
      <c r="A25" s="105"/>
      <c r="B25" s="105"/>
      <c r="C25" s="103"/>
      <c r="D25" s="103"/>
      <c r="E25" s="103"/>
      <c r="F25" s="103"/>
    </row>
    <row r="26" spans="1:9" ht="28.2" customHeight="1" x14ac:dyDescent="0.4">
      <c r="A26" s="105"/>
      <c r="B26" s="106"/>
      <c r="C26" s="143" t="s">
        <v>507</v>
      </c>
      <c r="D26" s="143"/>
      <c r="E26" s="143"/>
      <c r="F26" s="143"/>
    </row>
    <row r="27" spans="1:9" ht="12.6" x14ac:dyDescent="0.4">
      <c r="A27" s="105"/>
      <c r="B27" s="103"/>
      <c r="C27" s="136" t="s">
        <v>508</v>
      </c>
      <c r="D27" s="136"/>
      <c r="E27" s="136"/>
      <c r="F27" s="136"/>
    </row>
    <row r="28" spans="1:9" x14ac:dyDescent="0.4">
      <c r="A28" s="105"/>
      <c r="B28" s="103"/>
      <c r="C28" s="144"/>
      <c r="D28" s="144"/>
      <c r="E28" s="144"/>
      <c r="F28" s="144"/>
    </row>
    <row r="29" spans="1:9" x14ac:dyDescent="0.4">
      <c r="A29" s="105"/>
      <c r="B29" s="103"/>
      <c r="C29" s="103"/>
      <c r="D29" s="103"/>
      <c r="E29" s="103"/>
      <c r="F29" s="103"/>
    </row>
    <row r="30" spans="1:9" ht="27" customHeight="1" x14ac:dyDescent="0.4">
      <c r="A30" s="105"/>
      <c r="B30" s="107"/>
      <c r="C30" s="138" t="s">
        <v>509</v>
      </c>
      <c r="D30" s="139"/>
      <c r="E30" s="139"/>
      <c r="F30" s="139"/>
      <c r="G30" s="108"/>
      <c r="H30" s="109"/>
      <c r="I30" s="110"/>
    </row>
    <row r="31" spans="1:9" x14ac:dyDescent="0.4">
      <c r="A31" s="105"/>
      <c r="B31" s="103"/>
      <c r="C31" s="139"/>
      <c r="D31" s="139"/>
      <c r="E31" s="139"/>
      <c r="F31" s="139"/>
    </row>
    <row r="32" spans="1:9" x14ac:dyDescent="0.4">
      <c r="A32" s="105"/>
      <c r="B32" s="103"/>
      <c r="C32" s="103"/>
      <c r="D32" s="103"/>
      <c r="E32" s="103"/>
      <c r="F32" s="103"/>
    </row>
    <row r="33" spans="1:7" ht="26.4" customHeight="1" x14ac:dyDescent="0.4">
      <c r="B33" s="140"/>
      <c r="C33" s="140"/>
      <c r="E33" s="140"/>
      <c r="F33" s="140"/>
    </row>
    <row r="34" spans="1:7" ht="12.6" customHeight="1" x14ac:dyDescent="0.55000000000000004">
      <c r="A34" s="102"/>
      <c r="B34" s="141" t="s">
        <v>491</v>
      </c>
      <c r="C34" s="141"/>
      <c r="E34" s="146" t="s">
        <v>492</v>
      </c>
      <c r="F34" s="146"/>
    </row>
    <row r="35" spans="1:7" ht="14.7" thickBot="1" x14ac:dyDescent="0.6">
      <c r="A35" s="111"/>
      <c r="B35" s="111"/>
      <c r="C35" s="111"/>
      <c r="D35" s="111"/>
      <c r="E35" s="111"/>
      <c r="F35" s="102"/>
      <c r="G35" s="112"/>
    </row>
    <row r="36" spans="1:7" x14ac:dyDescent="0.4">
      <c r="B36" s="149" t="s">
        <v>510</v>
      </c>
      <c r="C36" s="150"/>
      <c r="D36" s="153" t="s">
        <v>493</v>
      </c>
      <c r="E36" s="155" t="s">
        <v>511</v>
      </c>
    </row>
    <row r="37" spans="1:7" x14ac:dyDescent="0.4">
      <c r="B37" s="151"/>
      <c r="C37" s="152"/>
      <c r="D37" s="154"/>
      <c r="E37" s="156"/>
    </row>
    <row r="38" spans="1:7" ht="43.2" x14ac:dyDescent="0.4">
      <c r="B38" s="157" t="s">
        <v>494</v>
      </c>
      <c r="C38" s="158"/>
      <c r="D38" s="113">
        <v>1503</v>
      </c>
      <c r="E38" s="114" t="s">
        <v>495</v>
      </c>
    </row>
    <row r="39" spans="1:7" ht="14.7" thickBot="1" x14ac:dyDescent="0.45">
      <c r="B39" s="159" t="s">
        <v>496</v>
      </c>
      <c r="C39" s="160"/>
      <c r="D39" s="115">
        <v>1506</v>
      </c>
      <c r="E39" s="116" t="s">
        <v>512</v>
      </c>
    </row>
    <row r="41" spans="1:7" ht="14.4" x14ac:dyDescent="0.55000000000000004">
      <c r="A41" s="102"/>
      <c r="B41" s="117"/>
      <c r="C41" s="117"/>
      <c r="E41" s="117"/>
      <c r="F41" s="117"/>
    </row>
    <row r="42" spans="1:7" ht="15.6" customHeight="1" x14ac:dyDescent="0.5">
      <c r="A42" s="161" t="s">
        <v>513</v>
      </c>
      <c r="B42" s="161"/>
      <c r="C42" s="161"/>
      <c r="D42" s="161"/>
      <c r="E42" s="161"/>
      <c r="F42" s="161"/>
    </row>
    <row r="43" spans="1:7" ht="42.6" customHeight="1" x14ac:dyDescent="0.55000000000000004">
      <c r="A43" s="102"/>
      <c r="B43" s="148" t="s">
        <v>514</v>
      </c>
      <c r="C43" s="148"/>
      <c r="D43" s="148"/>
      <c r="E43" s="148"/>
      <c r="F43" s="148"/>
    </row>
    <row r="44" spans="1:7" ht="34.200000000000003" customHeight="1" x14ac:dyDescent="0.55000000000000004">
      <c r="A44" s="102"/>
      <c r="B44" s="162" t="s">
        <v>506</v>
      </c>
      <c r="C44" s="162"/>
      <c r="D44" s="162"/>
      <c r="E44" s="162"/>
      <c r="F44" s="162"/>
    </row>
    <row r="45" spans="1:7" ht="14.4" x14ac:dyDescent="0.55000000000000004">
      <c r="A45" s="102"/>
      <c r="B45" s="118"/>
      <c r="C45" s="118"/>
      <c r="D45" s="118"/>
      <c r="E45" s="118"/>
      <c r="F45" s="118"/>
    </row>
    <row r="46" spans="1:7" ht="27" customHeight="1" x14ac:dyDescent="0.4">
      <c r="A46" s="105"/>
      <c r="B46" s="106"/>
      <c r="C46" s="143" t="s">
        <v>515</v>
      </c>
      <c r="D46" s="143"/>
      <c r="E46" s="143"/>
      <c r="F46" s="143"/>
    </row>
    <row r="47" spans="1:7" x14ac:dyDescent="0.4">
      <c r="A47" s="105"/>
      <c r="B47" s="105"/>
      <c r="C47" s="103"/>
      <c r="D47" s="103"/>
      <c r="E47" s="103"/>
      <c r="F47" s="103"/>
    </row>
    <row r="48" spans="1:7" ht="28.2" customHeight="1" x14ac:dyDescent="0.4">
      <c r="A48" s="105"/>
      <c r="B48" s="106"/>
      <c r="C48" s="143" t="s">
        <v>516</v>
      </c>
      <c r="D48" s="143"/>
      <c r="E48" s="143"/>
      <c r="F48" s="143"/>
    </row>
    <row r="49" spans="1:8" ht="12.6" x14ac:dyDescent="0.4">
      <c r="A49" s="105"/>
      <c r="B49" s="103"/>
      <c r="C49" s="136" t="s">
        <v>508</v>
      </c>
      <c r="D49" s="136"/>
      <c r="E49" s="136"/>
      <c r="F49" s="136"/>
    </row>
    <row r="50" spans="1:8" x14ac:dyDescent="0.4">
      <c r="A50" s="105"/>
      <c r="B50" s="103"/>
      <c r="C50" s="144"/>
      <c r="D50" s="144"/>
      <c r="E50" s="144"/>
      <c r="F50" s="144"/>
    </row>
    <row r="51" spans="1:8" x14ac:dyDescent="0.4">
      <c r="A51" s="105"/>
      <c r="B51" s="103"/>
      <c r="C51" s="103"/>
      <c r="D51" s="103"/>
      <c r="E51" s="103"/>
      <c r="F51" s="103"/>
    </row>
    <row r="52" spans="1:8" ht="30.6" customHeight="1" x14ac:dyDescent="0.4">
      <c r="A52" s="105"/>
      <c r="B52" s="107"/>
      <c r="C52" s="138" t="s">
        <v>517</v>
      </c>
      <c r="D52" s="139"/>
      <c r="E52" s="139"/>
      <c r="F52" s="139"/>
      <c r="G52" s="139"/>
      <c r="H52" s="139"/>
    </row>
    <row r="53" spans="1:8" ht="27.6" customHeight="1" x14ac:dyDescent="0.55000000000000004">
      <c r="A53" s="102"/>
      <c r="B53" s="145"/>
      <c r="C53" s="145"/>
      <c r="E53" s="140"/>
      <c r="F53" s="140"/>
    </row>
    <row r="54" spans="1:8" ht="14.4" x14ac:dyDescent="0.55000000000000004">
      <c r="A54" s="102"/>
      <c r="B54" s="141" t="s">
        <v>491</v>
      </c>
      <c r="C54" s="141"/>
      <c r="E54" s="146" t="s">
        <v>492</v>
      </c>
      <c r="F54" s="146"/>
    </row>
    <row r="55" spans="1:8" ht="14.4" x14ac:dyDescent="0.55000000000000004">
      <c r="A55" s="111"/>
      <c r="B55" s="111"/>
      <c r="C55" s="111"/>
      <c r="D55" s="111"/>
      <c r="E55" s="111"/>
      <c r="F55" s="102"/>
      <c r="G55" s="112"/>
    </row>
    <row r="56" spans="1:8" ht="14.4" x14ac:dyDescent="0.55000000000000004">
      <c r="A56" s="111"/>
      <c r="B56" s="111"/>
      <c r="C56" s="111"/>
      <c r="D56" s="111"/>
      <c r="E56" s="111"/>
      <c r="F56" s="102"/>
      <c r="G56" s="112"/>
    </row>
    <row r="57" spans="1:8" ht="14.4" x14ac:dyDescent="0.55000000000000004">
      <c r="A57" s="111"/>
      <c r="B57" s="111"/>
      <c r="C57" s="111"/>
      <c r="D57" s="111"/>
      <c r="E57" s="111"/>
      <c r="F57" s="102"/>
      <c r="G57" s="112"/>
    </row>
    <row r="58" spans="1:8" ht="14.4" x14ac:dyDescent="0.55000000000000004">
      <c r="A58" s="111"/>
      <c r="B58" s="111"/>
      <c r="C58" s="111"/>
      <c r="D58" s="111"/>
      <c r="E58" s="111"/>
      <c r="F58" s="102"/>
      <c r="G58" s="112"/>
    </row>
    <row r="59" spans="1:8" ht="15" x14ac:dyDescent="0.5">
      <c r="A59" s="147" t="s">
        <v>518</v>
      </c>
      <c r="B59" s="147"/>
      <c r="C59" s="147"/>
      <c r="D59" s="147"/>
      <c r="E59" s="147"/>
      <c r="F59" s="147"/>
      <c r="G59" s="112"/>
    </row>
    <row r="60" spans="1:8" ht="36.6" customHeight="1" x14ac:dyDescent="0.55000000000000004">
      <c r="A60" s="119"/>
      <c r="B60" s="148" t="s">
        <v>519</v>
      </c>
      <c r="C60" s="148"/>
      <c r="D60" s="148"/>
      <c r="E60" s="148"/>
      <c r="F60" s="148"/>
      <c r="G60" s="112"/>
    </row>
    <row r="61" spans="1:8" ht="20.399999999999999" customHeight="1" x14ac:dyDescent="0.55000000000000004">
      <c r="A61" s="119"/>
      <c r="B61" s="120" t="s">
        <v>506</v>
      </c>
      <c r="C61" s="121"/>
      <c r="D61" s="121"/>
      <c r="E61" s="121"/>
      <c r="F61" s="121"/>
      <c r="G61" s="112"/>
    </row>
    <row r="62" spans="1:8" ht="14.4" x14ac:dyDescent="0.55000000000000004">
      <c r="A62" s="119"/>
      <c r="B62" s="118"/>
      <c r="C62" s="118"/>
      <c r="D62" s="118"/>
      <c r="E62" s="118"/>
      <c r="F62" s="118"/>
    </row>
    <row r="63" spans="1:8" ht="32.4" customHeight="1" x14ac:dyDescent="0.4">
      <c r="A63" s="122"/>
      <c r="B63" s="107"/>
      <c r="C63" s="138" t="s">
        <v>520</v>
      </c>
      <c r="D63" s="139"/>
      <c r="E63" s="139"/>
      <c r="F63" s="139"/>
    </row>
    <row r="64" spans="1:8" x14ac:dyDescent="0.4">
      <c r="A64" s="122"/>
      <c r="B64" s="122"/>
      <c r="C64" s="123"/>
      <c r="D64" s="123"/>
      <c r="E64" s="123"/>
      <c r="F64" s="123"/>
    </row>
    <row r="65" spans="1:8" ht="30" customHeight="1" x14ac:dyDescent="0.4">
      <c r="A65" s="122"/>
      <c r="B65" s="107"/>
      <c r="C65" s="138" t="s">
        <v>521</v>
      </c>
      <c r="D65" s="139"/>
      <c r="E65" s="139"/>
      <c r="F65" s="139"/>
    </row>
    <row r="66" spans="1:8" ht="12.6" x14ac:dyDescent="0.4">
      <c r="A66" s="122"/>
      <c r="B66" s="123"/>
      <c r="C66" s="136" t="s">
        <v>508</v>
      </c>
      <c r="D66" s="136"/>
      <c r="E66" s="136"/>
      <c r="F66" s="136"/>
    </row>
    <row r="67" spans="1:8" x14ac:dyDescent="0.4">
      <c r="A67" s="122"/>
      <c r="B67" s="123"/>
      <c r="C67" s="137"/>
      <c r="D67" s="137"/>
      <c r="E67" s="137"/>
      <c r="F67" s="137"/>
    </row>
    <row r="68" spans="1:8" x14ac:dyDescent="0.4">
      <c r="A68" s="122"/>
      <c r="B68" s="123"/>
      <c r="C68" s="123"/>
      <c r="D68" s="123"/>
      <c r="E68" s="123"/>
      <c r="F68" s="123"/>
      <c r="G68" s="123"/>
    </row>
    <row r="69" spans="1:8" ht="30.6" customHeight="1" x14ac:dyDescent="0.4">
      <c r="A69" s="122"/>
      <c r="B69" s="107"/>
      <c r="C69" s="138" t="s">
        <v>522</v>
      </c>
      <c r="D69" s="139"/>
      <c r="E69" s="139"/>
      <c r="F69" s="139"/>
      <c r="G69" s="139"/>
      <c r="H69" s="139"/>
    </row>
    <row r="70" spans="1:8" x14ac:dyDescent="0.4">
      <c r="A70" s="122"/>
      <c r="B70" s="123"/>
      <c r="D70" s="123"/>
      <c r="E70" s="123"/>
      <c r="F70" s="123"/>
    </row>
    <row r="71" spans="1:8" x14ac:dyDescent="0.4">
      <c r="A71" s="122"/>
      <c r="B71" s="123"/>
      <c r="C71" s="123"/>
      <c r="D71" s="123"/>
      <c r="E71" s="123"/>
      <c r="F71" s="123"/>
    </row>
    <row r="72" spans="1:8" ht="25.2" customHeight="1" x14ac:dyDescent="0.55000000000000004">
      <c r="A72" s="119"/>
      <c r="B72" s="140"/>
      <c r="C72" s="140"/>
      <c r="E72" s="140"/>
      <c r="F72" s="140"/>
    </row>
    <row r="73" spans="1:8" x14ac:dyDescent="0.4">
      <c r="A73" s="111"/>
      <c r="B73" s="141" t="s">
        <v>491</v>
      </c>
      <c r="C73" s="141"/>
      <c r="E73" s="142" t="s">
        <v>492</v>
      </c>
      <c r="F73" s="142"/>
    </row>
    <row r="74" spans="1:8" ht="14.4" x14ac:dyDescent="0.55000000000000004">
      <c r="A74" s="111"/>
      <c r="B74" s="111"/>
      <c r="C74" s="111"/>
      <c r="D74" s="111"/>
      <c r="E74" s="111"/>
      <c r="F74" s="102"/>
      <c r="G74" s="112"/>
    </row>
    <row r="75" spans="1:8" ht="14.4" x14ac:dyDescent="0.55000000000000004">
      <c r="A75" s="111"/>
      <c r="B75" s="111"/>
      <c r="C75" s="111"/>
      <c r="D75" s="111"/>
      <c r="E75" s="111"/>
      <c r="F75" s="102"/>
      <c r="G75" s="112"/>
    </row>
    <row r="76" spans="1:8" ht="14.4" x14ac:dyDescent="0.55000000000000004">
      <c r="A76" s="111"/>
      <c r="B76" s="111"/>
      <c r="C76" s="111"/>
      <c r="D76" s="111"/>
      <c r="E76" s="111"/>
      <c r="F76" s="102"/>
      <c r="G76" s="112"/>
    </row>
    <row r="77" spans="1:8" ht="14.4" x14ac:dyDescent="0.55000000000000004">
      <c r="A77" s="111"/>
      <c r="B77" s="111"/>
      <c r="C77" s="111"/>
      <c r="D77" s="111"/>
      <c r="E77" s="111"/>
      <c r="F77" s="102"/>
      <c r="G77" s="112"/>
    </row>
    <row r="78" spans="1:8" ht="28.2" customHeight="1" x14ac:dyDescent="0.4">
      <c r="A78" s="127" t="s">
        <v>497</v>
      </c>
      <c r="B78" s="128"/>
      <c r="C78" s="128"/>
      <c r="D78" s="128"/>
      <c r="E78" s="128"/>
      <c r="F78" s="129"/>
      <c r="G78" s="112"/>
    </row>
    <row r="79" spans="1:8" x14ac:dyDescent="0.4">
      <c r="A79" s="130" t="s">
        <v>498</v>
      </c>
      <c r="B79" s="131"/>
      <c r="C79" s="131"/>
      <c r="D79" s="131"/>
      <c r="E79" s="131"/>
      <c r="F79" s="132"/>
    </row>
    <row r="80" spans="1:8" x14ac:dyDescent="0.4">
      <c r="A80" s="133" t="s">
        <v>499</v>
      </c>
      <c r="B80" s="134"/>
      <c r="C80" s="134"/>
      <c r="D80" s="134"/>
      <c r="E80" s="134"/>
      <c r="F80" s="135"/>
    </row>
    <row r="81" spans="1:6" x14ac:dyDescent="0.4">
      <c r="A81" s="124"/>
      <c r="B81" s="118"/>
      <c r="C81" s="118"/>
      <c r="D81" s="118"/>
      <c r="E81" s="118"/>
      <c r="F81" s="118"/>
    </row>
    <row r="82" spans="1:6" x14ac:dyDescent="0.4">
      <c r="A82" s="124"/>
      <c r="B82" s="118"/>
      <c r="C82" s="118"/>
      <c r="D82" s="118"/>
      <c r="E82" s="118"/>
      <c r="F82" s="118"/>
    </row>
    <row r="83" spans="1:6" x14ac:dyDescent="0.4">
      <c r="A83" s="124"/>
      <c r="B83" s="118"/>
      <c r="C83" s="118"/>
      <c r="D83" s="118"/>
      <c r="E83" s="118"/>
      <c r="F83" s="118"/>
    </row>
    <row r="84" spans="1:6" x14ac:dyDescent="0.4">
      <c r="A84" s="125"/>
      <c r="F84" s="126"/>
    </row>
    <row r="85" spans="1:6" x14ac:dyDescent="0.4">
      <c r="A85" s="125"/>
    </row>
  </sheetData>
  <mergeCells count="59">
    <mergeCell ref="A15:B15"/>
    <mergeCell ref="C15:F15"/>
    <mergeCell ref="A3:F3"/>
    <mergeCell ref="A4:F4"/>
    <mergeCell ref="A7:B7"/>
    <mergeCell ref="C7:F7"/>
    <mergeCell ref="A8:B8"/>
    <mergeCell ref="C8:F8"/>
    <mergeCell ref="A9:B9"/>
    <mergeCell ref="C9:F9"/>
    <mergeCell ref="A13:B13"/>
    <mergeCell ref="C13:F13"/>
    <mergeCell ref="A14:B14"/>
    <mergeCell ref="C31:F31"/>
    <mergeCell ref="A16:B16"/>
    <mergeCell ref="C16:F16"/>
    <mergeCell ref="A19:F19"/>
    <mergeCell ref="B20:F20"/>
    <mergeCell ref="B22:F22"/>
    <mergeCell ref="C24:F24"/>
    <mergeCell ref="C26:F26"/>
    <mergeCell ref="C27:F27"/>
    <mergeCell ref="C28:F28"/>
    <mergeCell ref="C30:F30"/>
    <mergeCell ref="C46:F46"/>
    <mergeCell ref="B33:C33"/>
    <mergeCell ref="E33:F33"/>
    <mergeCell ref="B34:C34"/>
    <mergeCell ref="E34:F34"/>
    <mergeCell ref="B36:C37"/>
    <mergeCell ref="D36:D37"/>
    <mergeCell ref="E36:E37"/>
    <mergeCell ref="B38:C38"/>
    <mergeCell ref="B39:C39"/>
    <mergeCell ref="A42:F42"/>
    <mergeCell ref="B43:F43"/>
    <mergeCell ref="B44:F44"/>
    <mergeCell ref="C65:F65"/>
    <mergeCell ref="C48:F48"/>
    <mergeCell ref="C49:F49"/>
    <mergeCell ref="C50:F50"/>
    <mergeCell ref="C52:H52"/>
    <mergeCell ref="B53:C53"/>
    <mergeCell ref="E53:F53"/>
    <mergeCell ref="B54:C54"/>
    <mergeCell ref="E54:F54"/>
    <mergeCell ref="A59:F59"/>
    <mergeCell ref="B60:F60"/>
    <mergeCell ref="C63:F63"/>
    <mergeCell ref="A78:F78"/>
    <mergeCell ref="A79:F79"/>
    <mergeCell ref="A80:F80"/>
    <mergeCell ref="C66:F66"/>
    <mergeCell ref="C67:F67"/>
    <mergeCell ref="C69:H69"/>
    <mergeCell ref="B72:C72"/>
    <mergeCell ref="E72:F72"/>
    <mergeCell ref="B73:C73"/>
    <mergeCell ref="E73:F7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showGridLines="0" zoomScale="130" zoomScaleNormal="130" workbookViewId="0"/>
  </sheetViews>
  <sheetFormatPr defaultColWidth="9.265625" defaultRowHeight="10.199999999999999" x14ac:dyDescent="0.35"/>
  <cols>
    <col min="1" max="3" width="3.73046875" customWidth="1"/>
    <col min="4" max="4" width="17.3984375" customWidth="1"/>
    <col min="5" max="5" width="70.73046875" customWidth="1"/>
    <col min="6" max="6" width="16.73046875" customWidth="1"/>
    <col min="7" max="7" width="6.3984375" customWidth="1"/>
    <col min="8" max="8" width="17.265625" customWidth="1"/>
    <col min="9" max="9" width="4.73046875" customWidth="1"/>
    <col min="10" max="10" width="16.3984375" customWidth="1"/>
    <col min="11" max="11" width="6.265625" customWidth="1"/>
    <col min="12" max="12" width="17.1328125" customWidth="1"/>
    <col min="13" max="13" width="4.73046875" customWidth="1"/>
    <col min="14" max="14" width="17.265625" customWidth="1"/>
    <col min="15" max="15" width="4.73046875" customWidth="1"/>
    <col min="16" max="16" width="12.73046875" customWidth="1"/>
    <col min="17" max="17" width="4.73046875" customWidth="1"/>
    <col min="18" max="18" width="12.73046875" customWidth="1"/>
  </cols>
  <sheetData>
    <row r="1" spans="1:14" x14ac:dyDescent="0.35">
      <c r="A1" s="17" t="s">
        <v>0</v>
      </c>
      <c r="B1" s="17"/>
    </row>
    <row r="2" spans="1:14" x14ac:dyDescent="0.35">
      <c r="A2" s="17"/>
      <c r="B2" s="17"/>
    </row>
    <row r="3" spans="1:14" ht="12.3" x14ac:dyDescent="0.35">
      <c r="A3" s="20" t="s">
        <v>1</v>
      </c>
      <c r="B3" s="2"/>
    </row>
    <row r="5" spans="1:14" ht="10.5" x14ac:dyDescent="0.35">
      <c r="A5" s="15" t="s">
        <v>2</v>
      </c>
      <c r="B5" s="15"/>
    </row>
    <row r="7" spans="1:14" ht="12.3" x14ac:dyDescent="0.35">
      <c r="A7" s="2" t="s">
        <v>3</v>
      </c>
      <c r="B7" s="2"/>
    </row>
    <row r="8" spans="1:14" ht="56.25" customHeight="1" x14ac:dyDescent="0.35">
      <c r="G8" s="171" t="s">
        <v>4</v>
      </c>
      <c r="H8" s="171"/>
      <c r="I8" s="171" t="s">
        <v>5</v>
      </c>
      <c r="J8" s="171"/>
    </row>
    <row r="9" spans="1:14" x14ac:dyDescent="0.35">
      <c r="B9" s="29" t="s">
        <v>6</v>
      </c>
      <c r="C9" s="18"/>
      <c r="D9" s="18"/>
      <c r="E9" s="18"/>
      <c r="F9" s="18"/>
      <c r="G9" s="18"/>
      <c r="H9" s="18"/>
      <c r="I9" s="18"/>
      <c r="J9" s="32"/>
    </row>
    <row r="10" spans="1:14" x14ac:dyDescent="0.35">
      <c r="B10" s="26"/>
      <c r="C10" s="18" t="s">
        <v>7</v>
      </c>
      <c r="D10" s="18"/>
      <c r="E10" s="18"/>
      <c r="F10" s="32"/>
      <c r="G10" s="1">
        <v>1101</v>
      </c>
      <c r="H10" s="34"/>
      <c r="I10" s="1">
        <v>1108</v>
      </c>
      <c r="J10" s="23"/>
      <c r="L10" s="24"/>
    </row>
    <row r="11" spans="1:14" x14ac:dyDescent="0.35">
      <c r="B11" s="4"/>
      <c r="C11" s="18" t="s">
        <v>8</v>
      </c>
      <c r="D11" s="18"/>
      <c r="E11" s="18"/>
      <c r="F11" s="32"/>
      <c r="G11" s="1">
        <v>1102</v>
      </c>
      <c r="H11" s="34"/>
      <c r="I11" s="1">
        <v>1109</v>
      </c>
      <c r="J11" s="23"/>
    </row>
    <row r="12" spans="1:14" x14ac:dyDescent="0.35">
      <c r="B12" s="4"/>
      <c r="C12" s="18" t="s">
        <v>9</v>
      </c>
      <c r="D12" s="18"/>
      <c r="E12" s="18"/>
      <c r="F12" s="32"/>
      <c r="G12" s="1">
        <v>1103</v>
      </c>
      <c r="H12" s="23"/>
      <c r="I12" s="1">
        <v>1110</v>
      </c>
      <c r="J12" s="23"/>
      <c r="L12" s="24"/>
    </row>
    <row r="13" spans="1:14" x14ac:dyDescent="0.35">
      <c r="B13" s="4"/>
      <c r="C13" s="18" t="s">
        <v>10</v>
      </c>
      <c r="D13" s="18"/>
      <c r="E13" s="18"/>
      <c r="F13" s="32"/>
      <c r="G13" s="19"/>
      <c r="H13" s="33"/>
      <c r="I13" s="1">
        <v>1112</v>
      </c>
      <c r="J13" s="23"/>
      <c r="K13" s="24"/>
      <c r="N13" s="24"/>
    </row>
    <row r="14" spans="1:14" x14ac:dyDescent="0.35">
      <c r="B14" s="4"/>
      <c r="C14" s="18" t="s">
        <v>11</v>
      </c>
      <c r="D14" s="18"/>
      <c r="E14" s="18"/>
      <c r="F14" s="32"/>
      <c r="G14" s="19"/>
      <c r="H14" s="33"/>
      <c r="I14" s="1">
        <v>1113</v>
      </c>
      <c r="J14" s="23"/>
      <c r="N14" s="24"/>
    </row>
    <row r="15" spans="1:14" x14ac:dyDescent="0.35">
      <c r="B15" s="4"/>
      <c r="C15" s="18" t="s">
        <v>12</v>
      </c>
      <c r="D15" s="18"/>
      <c r="E15" s="18"/>
      <c r="F15" s="32"/>
      <c r="G15" s="19"/>
      <c r="H15" s="33"/>
      <c r="I15" s="1">
        <v>1114</v>
      </c>
      <c r="J15" s="23"/>
    </row>
    <row r="16" spans="1:14" x14ac:dyDescent="0.35">
      <c r="B16" s="4"/>
      <c r="C16" s="59" t="s">
        <v>13</v>
      </c>
      <c r="D16" s="18"/>
      <c r="E16" s="18"/>
      <c r="F16" s="32"/>
      <c r="G16" s="1">
        <v>1104</v>
      </c>
      <c r="H16" s="60"/>
      <c r="I16" s="69">
        <v>1115</v>
      </c>
      <c r="J16" s="61"/>
      <c r="L16" s="24"/>
    </row>
    <row r="17" spans="2:16" x14ac:dyDescent="0.35">
      <c r="B17" s="4"/>
      <c r="C17" s="71" t="s">
        <v>14</v>
      </c>
      <c r="D17" s="71"/>
      <c r="E17" s="71"/>
      <c r="F17" s="73"/>
      <c r="G17" s="69">
        <v>1106</v>
      </c>
      <c r="H17" s="23"/>
      <c r="I17" s="69">
        <v>1117</v>
      </c>
      <c r="J17" s="23"/>
    </row>
    <row r="18" spans="2:16" ht="10.5" x14ac:dyDescent="0.35">
      <c r="B18" s="4"/>
      <c r="C18" s="30" t="s">
        <v>15</v>
      </c>
      <c r="D18" s="8"/>
      <c r="E18" s="8"/>
      <c r="F18" s="57"/>
      <c r="G18" s="1">
        <v>1107</v>
      </c>
      <c r="H18" s="25">
        <f>DPA_1101-DPA_1102-DPA_1103-DPA_1104-DPA_1106</f>
        <v>0</v>
      </c>
      <c r="I18" s="1">
        <v>1118</v>
      </c>
      <c r="J18" s="25">
        <f>DPA_1108-DPA_1109-DPA_1110-DPA_1112-DPA_1113-DPA_1114-DPA_1115-DPA_1117</f>
        <v>0</v>
      </c>
      <c r="L18" s="24"/>
    </row>
    <row r="19" spans="2:16" ht="11.25" customHeight="1" x14ac:dyDescent="0.35">
      <c r="B19" s="5"/>
      <c r="C19" s="31" t="s">
        <v>16</v>
      </c>
      <c r="D19" s="68"/>
      <c r="E19" s="18"/>
      <c r="F19" s="21"/>
      <c r="G19" s="19"/>
      <c r="H19" s="19"/>
      <c r="I19" s="69">
        <v>1119</v>
      </c>
      <c r="J19" s="22"/>
    </row>
    <row r="20" spans="2:16" x14ac:dyDescent="0.35">
      <c r="C20" s="67"/>
      <c r="D20" s="67"/>
      <c r="J20" s="66"/>
    </row>
    <row r="22" spans="2:16" x14ac:dyDescent="0.35">
      <c r="B22" s="31" t="s">
        <v>17</v>
      </c>
      <c r="C22" s="18"/>
      <c r="D22" s="18"/>
      <c r="E22" s="18"/>
      <c r="F22" s="18"/>
      <c r="G22" s="18"/>
      <c r="H22" s="32"/>
    </row>
    <row r="23" spans="2:16" x14ac:dyDescent="0.35">
      <c r="B23" s="4"/>
      <c r="C23" s="9" t="s">
        <v>18</v>
      </c>
      <c r="D23" s="6"/>
      <c r="E23" s="6"/>
      <c r="F23" s="55" t="s">
        <v>19</v>
      </c>
      <c r="G23" s="1">
        <v>1201</v>
      </c>
      <c r="H23" s="22">
        <f>DPA_2110</f>
        <v>0</v>
      </c>
    </row>
    <row r="24" spans="2:16" x14ac:dyDescent="0.35">
      <c r="B24" s="4"/>
      <c r="C24" s="31" t="s">
        <v>20</v>
      </c>
      <c r="D24" s="18"/>
      <c r="E24" s="18"/>
      <c r="F24" s="58" t="s">
        <v>21</v>
      </c>
      <c r="G24" s="1">
        <v>1202</v>
      </c>
      <c r="H24" s="22">
        <f>DPA_2129</f>
        <v>0</v>
      </c>
    </row>
    <row r="25" spans="2:16" x14ac:dyDescent="0.35">
      <c r="B25" s="4"/>
      <c r="C25" s="31" t="s">
        <v>22</v>
      </c>
      <c r="D25" s="18"/>
      <c r="E25" s="18"/>
      <c r="F25" s="18"/>
      <c r="G25" s="1">
        <v>1203</v>
      </c>
      <c r="H25" s="22"/>
    </row>
    <row r="26" spans="2:16" x14ac:dyDescent="0.35">
      <c r="B26" s="4"/>
      <c r="C26" s="31" t="s">
        <v>23</v>
      </c>
      <c r="D26" s="18"/>
      <c r="E26" s="18"/>
      <c r="F26" s="18"/>
      <c r="G26" s="1">
        <v>1204</v>
      </c>
      <c r="H26" s="22"/>
    </row>
    <row r="27" spans="2:16" x14ac:dyDescent="0.35">
      <c r="B27" s="4"/>
      <c r="C27" s="62" t="s">
        <v>24</v>
      </c>
      <c r="D27" s="18"/>
      <c r="E27" s="18"/>
      <c r="F27" s="18"/>
      <c r="G27" s="1">
        <v>1205</v>
      </c>
      <c r="H27" s="22"/>
    </row>
    <row r="28" spans="2:16" x14ac:dyDescent="0.35">
      <c r="B28" s="4"/>
      <c r="C28" s="31" t="s">
        <v>25</v>
      </c>
      <c r="E28" s="18"/>
      <c r="F28" s="58" t="s">
        <v>26</v>
      </c>
      <c r="G28" s="1">
        <v>1206</v>
      </c>
      <c r="H28" s="23">
        <f>DPA_2224</f>
        <v>0</v>
      </c>
    </row>
    <row r="29" spans="2:16" ht="10.5" x14ac:dyDescent="0.35">
      <c r="B29" s="5"/>
      <c r="C29" s="16" t="s">
        <v>27</v>
      </c>
      <c r="D29" s="18"/>
      <c r="E29" s="18"/>
      <c r="F29" s="18"/>
      <c r="G29" s="1">
        <v>1207</v>
      </c>
      <c r="H29" s="25">
        <f>DPA_1201+DPA_1202-DPA_1203-DPA_1204+DPA_1205+DPA_1206</f>
        <v>0</v>
      </c>
    </row>
    <row r="31" spans="2:16" ht="56.25" customHeight="1" x14ac:dyDescent="0.35">
      <c r="C31" s="15"/>
      <c r="G31" s="172" t="s">
        <v>28</v>
      </c>
      <c r="H31" s="173"/>
      <c r="I31" s="171" t="s">
        <v>29</v>
      </c>
      <c r="J31" s="171"/>
      <c r="K31" s="171" t="s">
        <v>5</v>
      </c>
      <c r="L31" s="171"/>
      <c r="M31" s="171" t="s">
        <v>30</v>
      </c>
      <c r="N31" s="171"/>
      <c r="O31" s="171" t="s">
        <v>31</v>
      </c>
      <c r="P31" s="171"/>
    </row>
    <row r="32" spans="2:16" x14ac:dyDescent="0.35">
      <c r="B32" s="31" t="s">
        <v>32</v>
      </c>
      <c r="C32" s="18"/>
      <c r="D32" s="18"/>
      <c r="E32" s="18"/>
      <c r="F32" s="18"/>
      <c r="G32" s="18"/>
      <c r="H32" s="18"/>
      <c r="I32" s="18"/>
      <c r="J32" s="18"/>
      <c r="K32" s="18"/>
      <c r="L32" s="18"/>
      <c r="M32" s="18"/>
      <c r="N32" s="18"/>
      <c r="O32" s="8"/>
      <c r="P32" s="32"/>
    </row>
    <row r="33" spans="2:16" x14ac:dyDescent="0.35">
      <c r="B33" s="4"/>
      <c r="C33" s="31" t="s">
        <v>33</v>
      </c>
      <c r="D33" s="18"/>
      <c r="E33" s="18"/>
      <c r="F33" s="18"/>
      <c r="G33" s="1">
        <v>1301</v>
      </c>
      <c r="H33" s="22"/>
      <c r="I33" s="14"/>
      <c r="J33" s="19"/>
      <c r="K33" s="27"/>
      <c r="L33" s="19"/>
      <c r="M33" s="27"/>
      <c r="N33" s="12"/>
      <c r="O33" s="1">
        <v>1311</v>
      </c>
      <c r="P33" s="22"/>
    </row>
    <row r="34" spans="2:16" x14ac:dyDescent="0.35">
      <c r="B34" s="4"/>
      <c r="C34" s="31" t="s">
        <v>34</v>
      </c>
      <c r="D34" s="18"/>
      <c r="E34" s="18"/>
      <c r="F34" s="18"/>
      <c r="G34" s="27"/>
      <c r="H34" s="12"/>
      <c r="I34" s="1">
        <v>1303</v>
      </c>
      <c r="J34" s="23"/>
      <c r="K34" s="10">
        <v>1305</v>
      </c>
      <c r="L34" s="23"/>
      <c r="M34" s="10">
        <v>1307</v>
      </c>
      <c r="N34" s="64"/>
      <c r="O34" s="1">
        <v>1312</v>
      </c>
      <c r="P34" s="23"/>
    </row>
    <row r="35" spans="2:16" x14ac:dyDescent="0.35">
      <c r="B35" s="4"/>
      <c r="C35" s="62" t="s">
        <v>24</v>
      </c>
      <c r="D35" s="18"/>
      <c r="E35" s="18"/>
      <c r="F35" s="18"/>
      <c r="G35" s="1">
        <v>1302</v>
      </c>
      <c r="H35" s="22"/>
      <c r="I35" s="10">
        <v>1304</v>
      </c>
      <c r="J35" s="22"/>
      <c r="K35" s="10">
        <v>1306</v>
      </c>
      <c r="L35" s="22"/>
      <c r="M35" s="10">
        <v>1308</v>
      </c>
      <c r="N35" s="65"/>
      <c r="O35" s="1">
        <v>1313</v>
      </c>
      <c r="P35" s="22"/>
    </row>
    <row r="36" spans="2:16" ht="10.5" x14ac:dyDescent="0.35">
      <c r="B36" s="5"/>
      <c r="C36" s="53" t="s">
        <v>35</v>
      </c>
      <c r="D36" s="8"/>
      <c r="E36" s="8"/>
      <c r="F36" s="8"/>
      <c r="G36" s="19"/>
      <c r="H36" s="13"/>
      <c r="I36" s="13"/>
      <c r="J36" s="13"/>
      <c r="K36" s="13"/>
      <c r="L36" s="13"/>
      <c r="M36" s="10">
        <v>1309</v>
      </c>
      <c r="N36" s="25">
        <f>DPA_1307+DPA_1308</f>
        <v>0</v>
      </c>
      <c r="O36" s="1">
        <v>1314</v>
      </c>
      <c r="P36" s="25">
        <f>DPA_1311+DPA_1312+DPA_1313</f>
        <v>0</v>
      </c>
    </row>
    <row r="37" spans="2:16" x14ac:dyDescent="0.35">
      <c r="B37" s="31"/>
      <c r="C37" s="31" t="s">
        <v>36</v>
      </c>
      <c r="D37" s="18"/>
      <c r="E37" s="18"/>
      <c r="F37" s="32"/>
      <c r="G37" s="13"/>
      <c r="H37" s="19"/>
      <c r="I37" s="19"/>
      <c r="J37" s="19"/>
      <c r="K37" s="19"/>
      <c r="L37" s="19"/>
      <c r="M37" s="1">
        <v>1310</v>
      </c>
      <c r="N37" s="65"/>
      <c r="O37" s="1">
        <v>1315</v>
      </c>
      <c r="P37" s="22"/>
    </row>
    <row r="39" spans="2:16" ht="45" customHeight="1" x14ac:dyDescent="0.35">
      <c r="G39" s="171" t="s">
        <v>37</v>
      </c>
      <c r="H39" s="171"/>
      <c r="I39" s="171" t="s">
        <v>38</v>
      </c>
      <c r="J39" s="171"/>
      <c r="K39" s="171" t="s">
        <v>39</v>
      </c>
      <c r="L39" s="171"/>
    </row>
    <row r="40" spans="2:16" ht="11.25" customHeight="1" x14ac:dyDescent="0.35">
      <c r="B40" s="31" t="s">
        <v>40</v>
      </c>
      <c r="C40" s="18"/>
      <c r="D40" s="18"/>
      <c r="E40" s="18"/>
      <c r="F40" s="18"/>
      <c r="G40" s="18"/>
      <c r="H40" s="18"/>
      <c r="I40" s="18"/>
      <c r="J40" s="18"/>
      <c r="K40" s="18"/>
      <c r="L40" s="32"/>
    </row>
    <row r="41" spans="2:16" x14ac:dyDescent="0.35">
      <c r="B41" s="4"/>
      <c r="C41" s="31" t="s">
        <v>41</v>
      </c>
      <c r="D41" s="18"/>
      <c r="E41" s="18"/>
      <c r="F41" s="32"/>
      <c r="G41" s="1">
        <v>1401</v>
      </c>
      <c r="H41" s="22"/>
      <c r="I41" s="170">
        <v>10</v>
      </c>
      <c r="J41" s="170"/>
      <c r="K41" s="1">
        <v>1416</v>
      </c>
      <c r="L41" s="25">
        <f>DPA_1401*I41/100</f>
        <v>0</v>
      </c>
    </row>
    <row r="42" spans="2:16" s="63" customFormat="1" x14ac:dyDescent="0.35">
      <c r="B42" s="89"/>
      <c r="C42" s="177" t="s">
        <v>42</v>
      </c>
      <c r="D42" s="178"/>
      <c r="E42" s="178"/>
      <c r="F42" s="179"/>
      <c r="G42" s="69">
        <v>1402</v>
      </c>
      <c r="H42" s="81"/>
      <c r="I42" s="174">
        <v>40</v>
      </c>
      <c r="J42" s="174"/>
      <c r="K42" s="69">
        <v>1417</v>
      </c>
      <c r="L42" s="88">
        <f>DPA_1402*I42/100</f>
        <v>0</v>
      </c>
    </row>
    <row r="43" spans="2:16" s="63" customFormat="1" ht="10.199999999999999" customHeight="1" x14ac:dyDescent="0.35">
      <c r="B43" s="89"/>
      <c r="C43" s="180" t="s">
        <v>43</v>
      </c>
      <c r="D43" s="178"/>
      <c r="E43" s="178"/>
      <c r="F43" s="179"/>
      <c r="G43" s="69">
        <v>1404</v>
      </c>
      <c r="H43" s="81"/>
      <c r="I43" s="174">
        <v>10</v>
      </c>
      <c r="J43" s="174"/>
      <c r="K43" s="69">
        <v>1419</v>
      </c>
      <c r="L43" s="88">
        <f>DPA_1404*I43/100</f>
        <v>0</v>
      </c>
    </row>
    <row r="44" spans="2:16" s="63" customFormat="1" x14ac:dyDescent="0.35">
      <c r="B44" s="89"/>
      <c r="C44" s="177" t="s">
        <v>44</v>
      </c>
      <c r="D44" s="178"/>
      <c r="E44" s="178"/>
      <c r="F44" s="179"/>
      <c r="G44" s="69">
        <v>1405</v>
      </c>
      <c r="H44" s="81"/>
      <c r="I44" s="174">
        <v>100</v>
      </c>
      <c r="J44" s="174"/>
      <c r="K44" s="69">
        <v>1420</v>
      </c>
      <c r="L44" s="88">
        <f>DPA_1405*I44/100</f>
        <v>0</v>
      </c>
    </row>
    <row r="45" spans="2:16" s="63" customFormat="1" x14ac:dyDescent="0.35">
      <c r="B45" s="89"/>
      <c r="C45" s="177" t="s">
        <v>45</v>
      </c>
      <c r="D45" s="178"/>
      <c r="E45" s="178"/>
      <c r="F45" s="179"/>
      <c r="G45" s="90">
        <v>1432</v>
      </c>
      <c r="H45" s="81"/>
      <c r="I45" s="175">
        <v>40</v>
      </c>
      <c r="J45" s="176"/>
      <c r="K45" s="90">
        <v>1433</v>
      </c>
      <c r="L45" s="88">
        <f>H45*I45/100</f>
        <v>0</v>
      </c>
    </row>
    <row r="46" spans="2:16" s="63" customFormat="1" x14ac:dyDescent="0.35">
      <c r="B46" s="89"/>
      <c r="C46" s="62" t="s">
        <v>46</v>
      </c>
      <c r="D46" s="71"/>
      <c r="E46" s="71"/>
      <c r="F46" s="73"/>
      <c r="G46" s="90">
        <v>1434</v>
      </c>
      <c r="H46" s="81"/>
      <c r="I46" s="175">
        <v>25</v>
      </c>
      <c r="J46" s="176"/>
      <c r="K46" s="90">
        <v>1435</v>
      </c>
      <c r="L46" s="88">
        <f>H46*I46/100</f>
        <v>0</v>
      </c>
    </row>
    <row r="47" spans="2:16" x14ac:dyDescent="0.35">
      <c r="B47" s="4"/>
      <c r="C47" s="31" t="s">
        <v>47</v>
      </c>
      <c r="D47" s="18"/>
      <c r="E47" s="18"/>
      <c r="F47" s="32"/>
      <c r="G47" s="1">
        <v>1406</v>
      </c>
      <c r="H47" s="80"/>
      <c r="I47" s="170">
        <v>100</v>
      </c>
      <c r="J47" s="170"/>
      <c r="K47" s="1">
        <v>1421</v>
      </c>
      <c r="L47" s="25">
        <f>DPA_1405*I47/100</f>
        <v>0</v>
      </c>
    </row>
    <row r="48" spans="2:16" x14ac:dyDescent="0.35">
      <c r="B48" s="4"/>
      <c r="C48" s="31" t="s">
        <v>48</v>
      </c>
      <c r="D48" s="18"/>
      <c r="E48" s="18"/>
      <c r="F48" s="32"/>
      <c r="G48" s="1">
        <v>1407</v>
      </c>
      <c r="H48" s="22"/>
      <c r="I48" s="170">
        <v>100</v>
      </c>
      <c r="J48" s="170"/>
      <c r="K48" s="1">
        <v>1422</v>
      </c>
      <c r="L48" s="25">
        <f>DPA_1405*I48/100</f>
        <v>0</v>
      </c>
    </row>
    <row r="49" spans="2:12" x14ac:dyDescent="0.35">
      <c r="B49" s="4"/>
      <c r="C49" s="31" t="s">
        <v>49</v>
      </c>
      <c r="D49" s="18"/>
      <c r="E49" s="18"/>
      <c r="F49" s="32"/>
      <c r="G49" s="1">
        <v>1408</v>
      </c>
      <c r="H49" s="22"/>
      <c r="I49" s="170">
        <v>100</v>
      </c>
      <c r="J49" s="170"/>
      <c r="K49" s="1">
        <v>1423</v>
      </c>
      <c r="L49" s="25">
        <f>DPA_1408*I49/100</f>
        <v>0</v>
      </c>
    </row>
    <row r="50" spans="2:12" x14ac:dyDescent="0.35">
      <c r="B50" s="4"/>
      <c r="C50" s="31" t="s">
        <v>50</v>
      </c>
      <c r="D50" s="18"/>
      <c r="E50" s="18"/>
      <c r="F50" s="32"/>
      <c r="G50" s="1">
        <v>1409</v>
      </c>
      <c r="H50" s="22"/>
      <c r="I50" s="170">
        <v>100</v>
      </c>
      <c r="J50" s="170"/>
      <c r="K50" s="1">
        <v>1424</v>
      </c>
      <c r="L50" s="25">
        <f>DPA_1409*I50/100</f>
        <v>0</v>
      </c>
    </row>
    <row r="51" spans="2:12" x14ac:dyDescent="0.35">
      <c r="B51" s="4"/>
      <c r="C51" s="31" t="s">
        <v>51</v>
      </c>
      <c r="D51" s="18"/>
      <c r="E51" s="18"/>
      <c r="F51" s="32"/>
      <c r="G51" s="1">
        <v>1410</v>
      </c>
      <c r="H51" s="22"/>
      <c r="I51" s="170">
        <v>100</v>
      </c>
      <c r="J51" s="170"/>
      <c r="K51" s="1">
        <v>1425</v>
      </c>
      <c r="L51" s="25">
        <f>DPA_1410*I51/100</f>
        <v>0</v>
      </c>
    </row>
    <row r="52" spans="2:12" x14ac:dyDescent="0.35">
      <c r="B52" s="4"/>
      <c r="C52" s="31" t="s">
        <v>52</v>
      </c>
      <c r="D52" s="18"/>
      <c r="E52" s="18"/>
      <c r="F52" s="32"/>
      <c r="G52" s="1">
        <v>1411</v>
      </c>
      <c r="H52" s="22"/>
      <c r="I52" s="170">
        <v>50</v>
      </c>
      <c r="J52" s="170"/>
      <c r="K52" s="1">
        <v>1426</v>
      </c>
      <c r="L52" s="25">
        <f>DPA_1411*I52/100</f>
        <v>0</v>
      </c>
    </row>
    <row r="53" spans="2:12" s="63" customFormat="1" x14ac:dyDescent="0.35">
      <c r="B53" s="89"/>
      <c r="C53" s="177" t="s">
        <v>53</v>
      </c>
      <c r="D53" s="178"/>
      <c r="E53" s="178"/>
      <c r="F53" s="179"/>
      <c r="G53" s="69">
        <v>1412</v>
      </c>
      <c r="H53" s="81"/>
      <c r="I53" s="174">
        <v>50</v>
      </c>
      <c r="J53" s="174"/>
      <c r="K53" s="69">
        <v>1427</v>
      </c>
      <c r="L53" s="88">
        <f>DPA_1412*I53/100</f>
        <v>0</v>
      </c>
    </row>
    <row r="54" spans="2:12" s="63" customFormat="1" x14ac:dyDescent="0.35">
      <c r="B54" s="89"/>
      <c r="C54" s="62" t="s">
        <v>54</v>
      </c>
      <c r="D54" s="71"/>
      <c r="E54" s="71"/>
      <c r="F54" s="73"/>
      <c r="G54" s="69">
        <v>1413</v>
      </c>
      <c r="H54" s="81"/>
      <c r="I54" s="174">
        <v>20</v>
      </c>
      <c r="J54" s="174"/>
      <c r="K54" s="69">
        <v>1428</v>
      </c>
      <c r="L54" s="88">
        <f>DPA_1413*I54/100</f>
        <v>0</v>
      </c>
    </row>
    <row r="55" spans="2:12" s="63" customFormat="1" x14ac:dyDescent="0.35">
      <c r="B55" s="89"/>
      <c r="C55" s="177" t="s">
        <v>55</v>
      </c>
      <c r="D55" s="178"/>
      <c r="E55" s="178"/>
      <c r="F55" s="179"/>
      <c r="G55" s="69">
        <v>1414</v>
      </c>
      <c r="H55" s="81"/>
      <c r="I55" s="181">
        <v>100</v>
      </c>
      <c r="J55" s="181"/>
      <c r="K55" s="69">
        <v>1429</v>
      </c>
      <c r="L55" s="88">
        <f>DPA_1414*I55/100</f>
        <v>0</v>
      </c>
    </row>
    <row r="56" spans="2:12" ht="10.5" x14ac:dyDescent="0.35">
      <c r="B56" s="5"/>
      <c r="C56" s="16" t="s">
        <v>56</v>
      </c>
      <c r="D56" s="18"/>
      <c r="E56" s="18"/>
      <c r="F56" s="32"/>
      <c r="G56" s="1">
        <v>1415</v>
      </c>
      <c r="H56" s="25">
        <f>DPA_1401+DPA_1402+DPA_1404+DPA_1405+DPA_1406+DPA_1407+DPA_1408+DPA_1409+DPA_1410+DPA_1411+DPA_1412+DPA_1413+DPA_1414+H45+H46</f>
        <v>0</v>
      </c>
      <c r="I56" s="12"/>
      <c r="J56" s="13"/>
      <c r="K56" s="10">
        <v>1431</v>
      </c>
      <c r="L56" s="25">
        <f>DPA_1416+DPA_1417+DPA_1419+DPA_1420+DPA_1421+DPA_1422+DPA_1423+DPA_1424+DPA_1425+DPA_1426+DPA_1427+DPA_1428+DPA_1429+L45+L46</f>
        <v>0</v>
      </c>
    </row>
    <row r="58" spans="2:12" x14ac:dyDescent="0.35">
      <c r="B58" s="62" t="s">
        <v>57</v>
      </c>
      <c r="C58" s="71"/>
      <c r="D58" s="71"/>
      <c r="E58" s="71"/>
      <c r="F58" s="71"/>
      <c r="G58" s="71"/>
      <c r="H58" s="32"/>
    </row>
    <row r="59" spans="2:12" ht="11.25" customHeight="1" x14ac:dyDescent="0.35">
      <c r="B59" s="72"/>
      <c r="C59" s="71" t="s">
        <v>58</v>
      </c>
      <c r="D59" s="71"/>
      <c r="E59" s="71"/>
      <c r="F59" s="73"/>
      <c r="G59" s="69">
        <v>1501</v>
      </c>
      <c r="H59" s="25">
        <f>DPA_1118+DPA_1207+DPA_1309+DPA_1314+DPA_1431</f>
        <v>0</v>
      </c>
    </row>
    <row r="60" spans="2:12" ht="11.25" customHeight="1" x14ac:dyDescent="0.35">
      <c r="B60" s="72"/>
      <c r="C60" s="63" t="s">
        <v>59</v>
      </c>
      <c r="D60" s="63"/>
      <c r="E60" s="63"/>
      <c r="F60" s="74"/>
      <c r="G60" s="69">
        <v>1502</v>
      </c>
      <c r="H60" s="23"/>
    </row>
    <row r="61" spans="2:12" ht="11.25" customHeight="1" x14ac:dyDescent="0.35">
      <c r="B61" s="72"/>
      <c r="C61" s="71" t="s">
        <v>60</v>
      </c>
      <c r="D61" s="71"/>
      <c r="E61" s="71"/>
      <c r="F61" s="73"/>
      <c r="G61" s="69">
        <v>1503</v>
      </c>
      <c r="H61" s="25" t="e">
        <f>DPA_1502/DPA_1501*100</f>
        <v>#DIV/0!</v>
      </c>
    </row>
    <row r="62" spans="2:12" ht="11.25" customHeight="1" x14ac:dyDescent="0.35">
      <c r="B62" s="72"/>
      <c r="C62" s="75" t="s">
        <v>61</v>
      </c>
      <c r="D62" s="75"/>
      <c r="E62" s="75"/>
      <c r="F62" s="76"/>
      <c r="G62" s="69">
        <v>1509</v>
      </c>
      <c r="H62" s="25"/>
    </row>
    <row r="63" spans="2:12" ht="11.25" customHeight="1" x14ac:dyDescent="0.35">
      <c r="B63" s="72"/>
      <c r="C63" s="75" t="s">
        <v>62</v>
      </c>
      <c r="D63" s="75"/>
      <c r="E63" s="75"/>
      <c r="F63" s="76"/>
      <c r="G63" s="69">
        <v>1504</v>
      </c>
      <c r="H63" s="22"/>
    </row>
    <row r="64" spans="2:12" ht="11.25" customHeight="1" x14ac:dyDescent="0.35">
      <c r="B64" s="72"/>
      <c r="C64" s="75" t="s">
        <v>63</v>
      </c>
      <c r="D64" s="75"/>
      <c r="E64" s="75"/>
      <c r="F64" s="75"/>
      <c r="G64" s="69">
        <v>1508</v>
      </c>
      <c r="H64" s="94"/>
    </row>
    <row r="65" spans="2:8" ht="11.25" customHeight="1" x14ac:dyDescent="0.35">
      <c r="B65" s="72"/>
      <c r="C65" s="75" t="s">
        <v>64</v>
      </c>
      <c r="D65" s="75"/>
      <c r="E65" s="75"/>
      <c r="F65" s="75"/>
      <c r="G65" s="69">
        <v>1511</v>
      </c>
      <c r="H65" s="94"/>
    </row>
    <row r="66" spans="2:8" ht="11.25" customHeight="1" x14ac:dyDescent="0.35">
      <c r="B66" s="72"/>
      <c r="C66" s="62" t="s">
        <v>65</v>
      </c>
      <c r="D66" s="71"/>
      <c r="E66" s="71"/>
      <c r="F66" s="71"/>
      <c r="G66" s="69">
        <v>1505</v>
      </c>
      <c r="H66" s="78"/>
    </row>
    <row r="67" spans="2:8" ht="11.25" customHeight="1" x14ac:dyDescent="0.35">
      <c r="B67" s="72"/>
      <c r="C67" s="62" t="s">
        <v>66</v>
      </c>
      <c r="D67" s="71"/>
      <c r="E67" s="71"/>
      <c r="F67" s="71"/>
      <c r="G67" s="69">
        <v>1506</v>
      </c>
      <c r="H67" s="70" t="e">
        <f>H66/DPA_1501*100</f>
        <v>#DIV/0!</v>
      </c>
    </row>
    <row r="68" spans="2:8" ht="11.25" customHeight="1" x14ac:dyDescent="0.35">
      <c r="B68" s="72"/>
      <c r="C68" s="62" t="s">
        <v>67</v>
      </c>
      <c r="D68" s="71"/>
      <c r="E68" s="71"/>
      <c r="F68" s="71"/>
      <c r="G68" s="69">
        <v>1507</v>
      </c>
      <c r="H68" s="93"/>
    </row>
    <row r="69" spans="2:8" ht="11.25" customHeight="1" x14ac:dyDescent="0.35">
      <c r="B69" s="72"/>
      <c r="C69" s="62" t="s">
        <v>68</v>
      </c>
      <c r="D69" s="71"/>
      <c r="E69" s="71"/>
      <c r="F69" s="71"/>
      <c r="G69" s="69">
        <v>1512</v>
      </c>
      <c r="H69" s="95"/>
    </row>
    <row r="70" spans="2:8" ht="11.25" customHeight="1" x14ac:dyDescent="0.35">
      <c r="B70" s="77"/>
      <c r="C70" s="62" t="s">
        <v>69</v>
      </c>
      <c r="D70" s="71"/>
      <c r="E70" s="71"/>
      <c r="F70" s="71"/>
      <c r="G70" s="69">
        <v>1513</v>
      </c>
      <c r="H70" s="78"/>
    </row>
    <row r="72" spans="2:8" x14ac:dyDescent="0.35">
      <c r="B72" s="31" t="s">
        <v>70</v>
      </c>
      <c r="C72" s="18"/>
      <c r="D72" s="18"/>
      <c r="E72" s="18"/>
      <c r="F72" s="18"/>
      <c r="G72" s="18"/>
      <c r="H72" s="32"/>
    </row>
    <row r="73" spans="2:8" ht="12.3" x14ac:dyDescent="0.35">
      <c r="B73" s="28"/>
      <c r="C73" t="s">
        <v>71</v>
      </c>
      <c r="D73" s="18"/>
      <c r="E73" s="18"/>
      <c r="F73" s="32"/>
      <c r="G73" s="1">
        <v>1601</v>
      </c>
      <c r="H73" s="23"/>
    </row>
    <row r="74" spans="2:8" ht="12.3" x14ac:dyDescent="0.35">
      <c r="B74" s="3"/>
      <c r="C74" s="31" t="s">
        <v>72</v>
      </c>
      <c r="D74" s="18"/>
      <c r="E74" s="18"/>
      <c r="F74" s="32"/>
      <c r="G74" s="1">
        <v>1602</v>
      </c>
      <c r="H74" s="23"/>
    </row>
    <row r="75" spans="2:8" ht="12.3" x14ac:dyDescent="0.35">
      <c r="B75" s="3"/>
      <c r="C75" s="31" t="s">
        <v>73</v>
      </c>
      <c r="D75" s="18"/>
      <c r="E75" s="18"/>
      <c r="F75" s="32"/>
      <c r="G75" s="10">
        <v>1603</v>
      </c>
      <c r="H75" s="23"/>
    </row>
    <row r="76" spans="2:8" x14ac:dyDescent="0.35">
      <c r="B76" s="4"/>
      <c r="C76" s="31" t="s">
        <v>74</v>
      </c>
      <c r="D76" s="18"/>
      <c r="E76" s="18"/>
      <c r="F76" s="32"/>
      <c r="G76" s="10">
        <v>1604</v>
      </c>
      <c r="H76" s="23"/>
    </row>
    <row r="77" spans="2:8" x14ac:dyDescent="0.35">
      <c r="B77" s="4"/>
      <c r="C77" s="31" t="s">
        <v>75</v>
      </c>
      <c r="D77" s="18"/>
      <c r="E77" s="18"/>
      <c r="F77" s="32"/>
      <c r="G77" s="10">
        <v>1607</v>
      </c>
      <c r="H77" s="23"/>
    </row>
    <row r="78" spans="2:8" x14ac:dyDescent="0.35">
      <c r="B78" s="4"/>
      <c r="C78" s="63" t="s">
        <v>24</v>
      </c>
      <c r="D78" s="18"/>
      <c r="E78" s="18"/>
      <c r="F78" s="32"/>
      <c r="G78" s="10">
        <v>1605</v>
      </c>
      <c r="H78" s="23"/>
    </row>
    <row r="79" spans="2:8" x14ac:dyDescent="0.35">
      <c r="B79" s="5"/>
      <c r="C79" s="31" t="s">
        <v>76</v>
      </c>
      <c r="D79" s="18"/>
      <c r="E79" s="18"/>
      <c r="F79" s="32"/>
      <c r="G79" s="1">
        <v>1606</v>
      </c>
      <c r="H79" s="25">
        <f>DPA_1601-DPA_1602+DPA_1603+DPA_1604+DPA_1605-H77</f>
        <v>0</v>
      </c>
    </row>
    <row r="82" spans="1:12" ht="12.3" x14ac:dyDescent="0.35">
      <c r="A82" s="44" t="s">
        <v>77</v>
      </c>
    </row>
    <row r="83" spans="1:12" x14ac:dyDescent="0.35">
      <c r="A83" s="43" t="s">
        <v>78</v>
      </c>
    </row>
    <row r="85" spans="1:12" x14ac:dyDescent="0.35">
      <c r="B85" s="38" t="s">
        <v>79</v>
      </c>
      <c r="C85" s="36"/>
      <c r="D85" s="36"/>
      <c r="E85" s="36"/>
      <c r="F85" s="36"/>
      <c r="G85" s="18"/>
      <c r="H85" s="18"/>
      <c r="I85" s="18"/>
      <c r="J85" s="18"/>
      <c r="K85" s="18"/>
      <c r="L85" s="32"/>
    </row>
    <row r="86" spans="1:12" ht="33.75" customHeight="1" x14ac:dyDescent="0.35">
      <c r="B86" s="40"/>
      <c r="C86" s="48"/>
      <c r="D86" s="48"/>
      <c r="E86" s="48"/>
      <c r="G86" s="168" t="s">
        <v>80</v>
      </c>
      <c r="H86" s="168"/>
      <c r="I86" s="168" t="s">
        <v>81</v>
      </c>
      <c r="J86" s="168"/>
      <c r="K86" s="168" t="s">
        <v>82</v>
      </c>
      <c r="L86" s="168"/>
    </row>
    <row r="87" spans="1:12" x14ac:dyDescent="0.35">
      <c r="B87" s="41"/>
      <c r="C87" s="38" t="s">
        <v>83</v>
      </c>
      <c r="D87" s="36"/>
      <c r="E87" s="36"/>
      <c r="F87" s="36"/>
      <c r="G87" s="18"/>
      <c r="H87" s="18"/>
      <c r="I87" s="18"/>
      <c r="J87" s="18"/>
      <c r="K87" s="18"/>
      <c r="L87" s="32"/>
    </row>
    <row r="88" spans="1:12" x14ac:dyDescent="0.35">
      <c r="B88" s="41"/>
      <c r="C88" s="45"/>
      <c r="D88" s="38" t="s">
        <v>84</v>
      </c>
      <c r="E88" s="36"/>
      <c r="F88" s="36"/>
      <c r="G88" s="7">
        <v>2101</v>
      </c>
      <c r="H88" s="82"/>
      <c r="I88" s="7">
        <v>2104</v>
      </c>
      <c r="J88" s="83"/>
      <c r="K88" s="7">
        <v>2107</v>
      </c>
      <c r="L88" s="25">
        <f>DPA_2101+DPA_2104</f>
        <v>0</v>
      </c>
    </row>
    <row r="89" spans="1:12" x14ac:dyDescent="0.35">
      <c r="B89" s="41"/>
      <c r="C89" s="45"/>
      <c r="D89" s="47" t="s">
        <v>85</v>
      </c>
      <c r="E89" s="43"/>
      <c r="G89" s="7">
        <v>2102</v>
      </c>
      <c r="H89" s="18"/>
      <c r="I89" s="7">
        <v>2105</v>
      </c>
      <c r="J89" s="18"/>
      <c r="K89" s="7">
        <v>2108</v>
      </c>
      <c r="L89" s="25">
        <f>DPA_2102+DPA_2105</f>
        <v>0</v>
      </c>
    </row>
    <row r="90" spans="1:12" x14ac:dyDescent="0.35">
      <c r="B90" s="41"/>
      <c r="C90" s="45"/>
      <c r="D90" s="29"/>
      <c r="E90" s="84" t="s">
        <v>86</v>
      </c>
      <c r="F90" s="85"/>
      <c r="G90" s="56">
        <v>2103</v>
      </c>
      <c r="H90" s="25">
        <f>DPA_2205+DPA_2210</f>
        <v>0</v>
      </c>
      <c r="I90" s="56">
        <v>2106</v>
      </c>
      <c r="J90" s="8"/>
      <c r="K90" s="7">
        <v>2109</v>
      </c>
      <c r="L90" s="25">
        <f>DPA_2103+DPA_2106</f>
        <v>0</v>
      </c>
    </row>
    <row r="91" spans="1:12" x14ac:dyDescent="0.35">
      <c r="B91" s="41"/>
      <c r="C91" s="46"/>
      <c r="D91" s="38" t="s">
        <v>87</v>
      </c>
      <c r="E91" s="36"/>
      <c r="F91" s="18"/>
      <c r="G91" s="35"/>
      <c r="H91" s="36"/>
      <c r="I91" s="35"/>
      <c r="J91" s="50" t="s">
        <v>88</v>
      </c>
      <c r="K91" s="7">
        <v>2110</v>
      </c>
      <c r="L91" s="25">
        <f>DPA_2107+DPA_2109</f>
        <v>0</v>
      </c>
    </row>
    <row r="92" spans="1:12" x14ac:dyDescent="0.35">
      <c r="B92" s="41"/>
      <c r="C92" s="38" t="s">
        <v>89</v>
      </c>
      <c r="D92" s="36"/>
      <c r="E92" s="36"/>
      <c r="F92" s="18"/>
      <c r="G92" s="35"/>
      <c r="H92" s="36"/>
      <c r="I92" s="35"/>
      <c r="J92" s="36"/>
      <c r="K92" s="35"/>
      <c r="L92" s="39"/>
    </row>
    <row r="93" spans="1:12" x14ac:dyDescent="0.35">
      <c r="B93" s="41"/>
      <c r="C93" s="45"/>
      <c r="D93" s="52" t="s">
        <v>84</v>
      </c>
      <c r="E93" s="43"/>
      <c r="G93" s="1">
        <v>2130</v>
      </c>
      <c r="H93" s="81"/>
      <c r="I93" s="1">
        <v>2131</v>
      </c>
      <c r="J93" s="81"/>
      <c r="K93" s="10">
        <v>2125</v>
      </c>
      <c r="L93" s="25">
        <f>DPA_2130+DPA_2131</f>
        <v>0</v>
      </c>
    </row>
    <row r="94" spans="1:12" x14ac:dyDescent="0.35">
      <c r="B94" s="41"/>
      <c r="C94" s="45"/>
      <c r="D94" s="38" t="s">
        <v>90</v>
      </c>
      <c r="E94" s="36"/>
      <c r="F94" s="32"/>
      <c r="G94" s="7">
        <v>2114</v>
      </c>
      <c r="H94" s="6"/>
      <c r="I94" s="7">
        <v>2119</v>
      </c>
      <c r="J94" s="6"/>
      <c r="K94" s="1">
        <v>2126</v>
      </c>
      <c r="L94" s="25">
        <f>DPA_2114+DPA_2119</f>
        <v>0</v>
      </c>
    </row>
    <row r="95" spans="1:12" x14ac:dyDescent="0.35">
      <c r="B95" s="41"/>
      <c r="C95" s="45"/>
      <c r="E95" s="63" t="s">
        <v>86</v>
      </c>
      <c r="G95" s="56">
        <v>2115</v>
      </c>
      <c r="H95" s="25">
        <f>DPA_2215+DPA_2220</f>
        <v>0</v>
      </c>
      <c r="I95" s="56">
        <v>2120</v>
      </c>
      <c r="J95" s="8"/>
      <c r="K95" s="1">
        <v>2127</v>
      </c>
      <c r="L95" s="25">
        <f>DPA_2115+DPA_2120</f>
        <v>0</v>
      </c>
    </row>
    <row r="96" spans="1:12" x14ac:dyDescent="0.35">
      <c r="B96" s="42"/>
      <c r="C96" s="46"/>
      <c r="D96" s="31" t="s">
        <v>91</v>
      </c>
      <c r="E96" s="18"/>
      <c r="F96" s="18"/>
      <c r="G96" s="36"/>
      <c r="H96" s="36"/>
      <c r="I96" s="36"/>
      <c r="J96" s="37" t="s">
        <v>92</v>
      </c>
      <c r="K96" s="1">
        <v>2129</v>
      </c>
      <c r="L96" s="25">
        <f>DPA_2125+DPA_2127</f>
        <v>0</v>
      </c>
    </row>
    <row r="98" spans="2:14" x14ac:dyDescent="0.35">
      <c r="B98" s="38" t="s">
        <v>93</v>
      </c>
      <c r="C98" s="36"/>
      <c r="D98" s="36"/>
      <c r="E98" s="36"/>
      <c r="F98" s="36"/>
      <c r="G98" s="35"/>
      <c r="H98" s="36"/>
      <c r="I98" s="18"/>
      <c r="J98" s="18"/>
      <c r="K98" s="18"/>
      <c r="L98" s="18"/>
      <c r="M98" s="18"/>
      <c r="N98" s="32"/>
    </row>
    <row r="99" spans="2:14" x14ac:dyDescent="0.35">
      <c r="B99" s="41"/>
      <c r="C99" s="62" t="s">
        <v>94</v>
      </c>
      <c r="D99" s="71"/>
      <c r="E99" s="71"/>
      <c r="F99" s="71"/>
      <c r="G99" s="36"/>
      <c r="H99" s="36"/>
      <c r="I99" s="18"/>
      <c r="J99" s="18"/>
      <c r="K99" s="18"/>
      <c r="L99" s="18"/>
      <c r="M99" s="18"/>
      <c r="N99" s="32"/>
    </row>
    <row r="100" spans="2:14" x14ac:dyDescent="0.35">
      <c r="B100" s="41"/>
      <c r="C100" s="45"/>
      <c r="D100" s="43"/>
      <c r="E100" s="43"/>
      <c r="G100" s="169" t="s">
        <v>95</v>
      </c>
      <c r="H100" s="169"/>
      <c r="I100" s="169"/>
      <c r="J100" s="169"/>
      <c r="K100" s="170" t="s">
        <v>96</v>
      </c>
      <c r="L100" s="170"/>
      <c r="M100" s="170"/>
      <c r="N100" s="170"/>
    </row>
    <row r="101" spans="2:14" x14ac:dyDescent="0.35">
      <c r="B101" s="41"/>
      <c r="C101" s="45"/>
      <c r="D101" s="43"/>
      <c r="E101" s="43"/>
      <c r="G101" s="166" t="s">
        <v>97</v>
      </c>
      <c r="H101" s="166"/>
      <c r="I101" s="167" t="s">
        <v>98</v>
      </c>
      <c r="J101" s="166"/>
      <c r="K101" s="166" t="s">
        <v>97</v>
      </c>
      <c r="L101" s="166"/>
      <c r="M101" s="167" t="s">
        <v>98</v>
      </c>
      <c r="N101" s="166"/>
    </row>
    <row r="102" spans="2:14" x14ac:dyDescent="0.35">
      <c r="B102" s="41"/>
      <c r="C102" s="45"/>
      <c r="D102" s="38" t="s">
        <v>99</v>
      </c>
      <c r="E102" s="51"/>
      <c r="F102" s="51"/>
      <c r="G102" s="1">
        <v>2201</v>
      </c>
      <c r="H102" s="80"/>
      <c r="I102" s="1">
        <v>2206</v>
      </c>
      <c r="J102" s="80"/>
      <c r="K102" s="1">
        <v>2211</v>
      </c>
      <c r="L102" s="80"/>
      <c r="M102" s="1">
        <v>2216</v>
      </c>
      <c r="N102" s="80"/>
    </row>
    <row r="103" spans="2:14" x14ac:dyDescent="0.35">
      <c r="B103" s="41"/>
      <c r="C103" s="45"/>
      <c r="D103" s="62" t="s">
        <v>100</v>
      </c>
      <c r="E103" s="71"/>
      <c r="F103" s="71"/>
      <c r="G103" s="1">
        <v>2203</v>
      </c>
      <c r="H103" s="80"/>
      <c r="I103" s="1">
        <v>2208</v>
      </c>
      <c r="J103" s="80"/>
      <c r="K103" s="1">
        <v>2213</v>
      </c>
      <c r="L103" s="80"/>
      <c r="M103" s="1">
        <v>2218</v>
      </c>
      <c r="N103" s="80"/>
    </row>
    <row r="104" spans="2:14" x14ac:dyDescent="0.35">
      <c r="B104" s="41"/>
      <c r="C104" s="45"/>
      <c r="D104" s="62" t="s">
        <v>101</v>
      </c>
      <c r="E104" s="71"/>
      <c r="F104" s="73"/>
      <c r="G104" s="7">
        <v>2205</v>
      </c>
      <c r="H104" s="25">
        <f>DPA_2201+DPA_2203</f>
        <v>0</v>
      </c>
      <c r="I104" s="7">
        <v>2210</v>
      </c>
      <c r="J104" s="25">
        <f>DPA_2206+DPA_2208</f>
        <v>0</v>
      </c>
      <c r="K104" s="7">
        <v>2215</v>
      </c>
      <c r="L104" s="25">
        <f>DPA_2211+DPA_2213</f>
        <v>0</v>
      </c>
      <c r="M104" s="7">
        <v>2220</v>
      </c>
      <c r="N104" s="25">
        <f>DPA_2216+DPA_2218</f>
        <v>0</v>
      </c>
    </row>
    <row r="105" spans="2:14" x14ac:dyDescent="0.35">
      <c r="B105" s="41"/>
      <c r="C105" s="38" t="s">
        <v>102</v>
      </c>
      <c r="D105" s="36"/>
      <c r="E105" s="36"/>
      <c r="F105" s="18"/>
      <c r="G105" s="35"/>
      <c r="H105" s="36"/>
      <c r="I105" s="36"/>
      <c r="J105" s="36"/>
      <c r="K105" s="36"/>
      <c r="L105" s="36"/>
      <c r="M105" s="36"/>
      <c r="N105" s="39"/>
    </row>
    <row r="106" spans="2:14" x14ac:dyDescent="0.35">
      <c r="B106" s="41"/>
      <c r="C106" s="41"/>
      <c r="D106" s="38" t="s">
        <v>103</v>
      </c>
      <c r="E106" s="36"/>
      <c r="F106" s="18"/>
      <c r="G106" s="36"/>
      <c r="H106" s="36"/>
      <c r="I106" s="36"/>
      <c r="J106" s="36"/>
      <c r="K106" s="36"/>
      <c r="L106" s="39"/>
      <c r="M106" s="56">
        <v>2221</v>
      </c>
      <c r="N106" s="41"/>
    </row>
    <row r="107" spans="2:14" x14ac:dyDescent="0.35">
      <c r="B107" s="41"/>
      <c r="C107" s="41"/>
      <c r="D107" s="52" t="s">
        <v>104</v>
      </c>
      <c r="E107" s="43"/>
      <c r="G107" s="43"/>
      <c r="H107" s="43"/>
      <c r="I107" s="43"/>
      <c r="J107" s="43"/>
      <c r="K107" s="43"/>
      <c r="L107" s="43"/>
      <c r="M107" s="11"/>
      <c r="N107" s="39"/>
    </row>
    <row r="108" spans="2:14" x14ac:dyDescent="0.35">
      <c r="B108" s="41"/>
      <c r="C108" s="41"/>
      <c r="D108" s="49"/>
      <c r="E108" s="38" t="s">
        <v>105</v>
      </c>
      <c r="F108" s="18"/>
      <c r="G108" s="36"/>
      <c r="H108" s="36"/>
      <c r="I108" s="36"/>
      <c r="J108" s="36"/>
      <c r="K108" s="36"/>
      <c r="L108" s="39"/>
      <c r="M108" s="7">
        <v>2222</v>
      </c>
      <c r="N108" s="41"/>
    </row>
    <row r="109" spans="2:14" x14ac:dyDescent="0.35">
      <c r="B109" s="41"/>
      <c r="C109" s="41"/>
      <c r="D109" s="49"/>
      <c r="E109" s="38" t="s">
        <v>106</v>
      </c>
      <c r="F109" s="18"/>
      <c r="G109" s="36"/>
      <c r="H109" s="36"/>
      <c r="I109" s="36"/>
      <c r="J109" s="36"/>
      <c r="K109" s="36"/>
      <c r="L109" s="39"/>
      <c r="M109" s="1">
        <v>2223</v>
      </c>
      <c r="N109" s="54"/>
    </row>
    <row r="110" spans="2:14" x14ac:dyDescent="0.35">
      <c r="B110" s="42"/>
      <c r="C110" s="42"/>
      <c r="D110" s="38" t="s">
        <v>107</v>
      </c>
      <c r="E110" s="36"/>
      <c r="F110" s="18"/>
      <c r="G110" s="36"/>
      <c r="H110" s="36"/>
      <c r="I110" s="36"/>
      <c r="J110" s="36"/>
      <c r="K110" s="36"/>
      <c r="L110" s="50" t="s">
        <v>108</v>
      </c>
      <c r="M110" s="1">
        <v>2224</v>
      </c>
      <c r="N110" s="25">
        <f>DPA_2221-DPA_2222-DPA_2223</f>
        <v>0</v>
      </c>
    </row>
  </sheetData>
  <mergeCells count="40">
    <mergeCell ref="C53:F53"/>
    <mergeCell ref="C55:F55"/>
    <mergeCell ref="C42:F42"/>
    <mergeCell ref="I45:J45"/>
    <mergeCell ref="C43:F43"/>
    <mergeCell ref="C44:F44"/>
    <mergeCell ref="C45:F45"/>
    <mergeCell ref="I55:J55"/>
    <mergeCell ref="I49:J49"/>
    <mergeCell ref="I50:J50"/>
    <mergeCell ref="I51:J51"/>
    <mergeCell ref="I52:J52"/>
    <mergeCell ref="I53:J53"/>
    <mergeCell ref="I54:J54"/>
    <mergeCell ref="G8:H8"/>
    <mergeCell ref="I8:J8"/>
    <mergeCell ref="G31:H31"/>
    <mergeCell ref="I31:J31"/>
    <mergeCell ref="I48:J48"/>
    <mergeCell ref="I41:J41"/>
    <mergeCell ref="I42:J42"/>
    <mergeCell ref="I43:J43"/>
    <mergeCell ref="I44:J44"/>
    <mergeCell ref="I47:J47"/>
    <mergeCell ref="I46:J46"/>
    <mergeCell ref="M31:N31"/>
    <mergeCell ref="O31:P31"/>
    <mergeCell ref="G39:H39"/>
    <mergeCell ref="I39:J39"/>
    <mergeCell ref="K39:L39"/>
    <mergeCell ref="K31:L31"/>
    <mergeCell ref="G101:H101"/>
    <mergeCell ref="I101:J101"/>
    <mergeCell ref="K101:L101"/>
    <mergeCell ref="M101:N101"/>
    <mergeCell ref="G86:H86"/>
    <mergeCell ref="I86:J86"/>
    <mergeCell ref="K86:L86"/>
    <mergeCell ref="G100:J100"/>
    <mergeCell ref="K100:N100"/>
  </mergeCells>
  <pageMargins left="0.25" right="0.25" top="0.75" bottom="0.75" header="0.3" footer="0.3"/>
  <pageSetup paperSize="5" scale="71" orientation="portrait" r:id="rId1"/>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2"/>
  <sheetViews>
    <sheetView topLeftCell="A66" zoomScale="120" zoomScaleNormal="120" workbookViewId="0">
      <selection activeCell="B75" sqref="B75"/>
    </sheetView>
  </sheetViews>
  <sheetFormatPr defaultColWidth="9.1328125" defaultRowHeight="10.199999999999999" x14ac:dyDescent="0.35"/>
  <cols>
    <col min="1" max="1" width="20.73046875" style="87" customWidth="1"/>
    <col min="2" max="2" width="54.1328125" style="87" customWidth="1"/>
  </cols>
  <sheetData>
    <row r="1" spans="1:2" x14ac:dyDescent="0.35">
      <c r="A1" s="92" t="s">
        <v>109</v>
      </c>
      <c r="B1" s="92" t="s">
        <v>110</v>
      </c>
    </row>
    <row r="2" spans="1:2" x14ac:dyDescent="0.35">
      <c r="A2" s="79" t="s">
        <v>111</v>
      </c>
      <c r="B2" s="79" t="s">
        <v>112</v>
      </c>
    </row>
    <row r="3" spans="1:2" x14ac:dyDescent="0.35">
      <c r="A3" s="79" t="s">
        <v>113</v>
      </c>
      <c r="B3" s="79" t="s">
        <v>114</v>
      </c>
    </row>
    <row r="4" spans="1:2" x14ac:dyDescent="0.35">
      <c r="A4" s="79" t="s">
        <v>115</v>
      </c>
      <c r="B4" s="79" t="s">
        <v>116</v>
      </c>
    </row>
    <row r="5" spans="1:2" x14ac:dyDescent="0.35">
      <c r="A5" s="79" t="s">
        <v>117</v>
      </c>
      <c r="B5" s="79" t="s">
        <v>118</v>
      </c>
    </row>
    <row r="6" spans="1:2" x14ac:dyDescent="0.35">
      <c r="A6" s="79" t="s">
        <v>119</v>
      </c>
      <c r="B6" s="79" t="s">
        <v>120</v>
      </c>
    </row>
    <row r="7" spans="1:2" x14ac:dyDescent="0.35">
      <c r="A7" s="79" t="s">
        <v>121</v>
      </c>
      <c r="B7" s="79" t="s">
        <v>122</v>
      </c>
    </row>
    <row r="8" spans="1:2" x14ac:dyDescent="0.35">
      <c r="A8" s="79" t="s">
        <v>123</v>
      </c>
      <c r="B8" s="79" t="s">
        <v>124</v>
      </c>
    </row>
    <row r="9" spans="1:2" x14ac:dyDescent="0.35">
      <c r="A9" s="79" t="s">
        <v>125</v>
      </c>
      <c r="B9" s="79" t="s">
        <v>126</v>
      </c>
    </row>
    <row r="10" spans="1:2" x14ac:dyDescent="0.35">
      <c r="A10" s="79" t="s">
        <v>127</v>
      </c>
      <c r="B10" s="79" t="s">
        <v>128</v>
      </c>
    </row>
    <row r="11" spans="1:2" x14ac:dyDescent="0.35">
      <c r="A11" s="79" t="s">
        <v>129</v>
      </c>
      <c r="B11" s="79" t="s">
        <v>130</v>
      </c>
    </row>
    <row r="12" spans="1:2" x14ac:dyDescent="0.35">
      <c r="A12" s="79" t="s">
        <v>131</v>
      </c>
      <c r="B12" s="79" t="s">
        <v>132</v>
      </c>
    </row>
    <row r="13" spans="1:2" x14ac:dyDescent="0.35">
      <c r="A13" s="79" t="s">
        <v>133</v>
      </c>
      <c r="B13" s="79" t="s">
        <v>134</v>
      </c>
    </row>
    <row r="14" spans="1:2" x14ac:dyDescent="0.35">
      <c r="A14" s="79" t="s">
        <v>135</v>
      </c>
      <c r="B14" s="79" t="s">
        <v>136</v>
      </c>
    </row>
    <row r="15" spans="1:2" x14ac:dyDescent="0.35">
      <c r="A15" s="79" t="s">
        <v>137</v>
      </c>
      <c r="B15" s="79" t="s">
        <v>138</v>
      </c>
    </row>
    <row r="16" spans="1:2" x14ac:dyDescent="0.35">
      <c r="A16" s="79" t="s">
        <v>139</v>
      </c>
      <c r="B16" s="79" t="s">
        <v>140</v>
      </c>
    </row>
    <row r="17" spans="1:2" x14ac:dyDescent="0.35">
      <c r="A17" s="79" t="s">
        <v>141</v>
      </c>
      <c r="B17" s="79" t="s">
        <v>142</v>
      </c>
    </row>
    <row r="18" spans="1:2" x14ac:dyDescent="0.35">
      <c r="A18" s="79" t="s">
        <v>143</v>
      </c>
      <c r="B18" s="79" t="s">
        <v>144</v>
      </c>
    </row>
    <row r="19" spans="1:2" x14ac:dyDescent="0.35">
      <c r="A19" s="79" t="s">
        <v>145</v>
      </c>
      <c r="B19" s="79" t="s">
        <v>146</v>
      </c>
    </row>
    <row r="20" spans="1:2" x14ac:dyDescent="0.35">
      <c r="A20" s="79" t="s">
        <v>147</v>
      </c>
      <c r="B20" s="79" t="s">
        <v>148</v>
      </c>
    </row>
    <row r="21" spans="1:2" x14ac:dyDescent="0.35">
      <c r="A21" s="79" t="s">
        <v>149</v>
      </c>
      <c r="B21" s="79" t="s">
        <v>150</v>
      </c>
    </row>
    <row r="22" spans="1:2" x14ac:dyDescent="0.35">
      <c r="A22" s="79" t="s">
        <v>151</v>
      </c>
      <c r="B22" s="79" t="s">
        <v>152</v>
      </c>
    </row>
    <row r="23" spans="1:2" x14ac:dyDescent="0.35">
      <c r="A23" s="79" t="s">
        <v>153</v>
      </c>
      <c r="B23" s="79" t="s">
        <v>154</v>
      </c>
    </row>
    <row r="24" spans="1:2" x14ac:dyDescent="0.35">
      <c r="A24" s="79" t="s">
        <v>155</v>
      </c>
      <c r="B24" s="79" t="s">
        <v>156</v>
      </c>
    </row>
    <row r="25" spans="1:2" x14ac:dyDescent="0.35">
      <c r="A25" s="79" t="s">
        <v>157</v>
      </c>
      <c r="B25" s="79" t="s">
        <v>158</v>
      </c>
    </row>
    <row r="26" spans="1:2" x14ac:dyDescent="0.35">
      <c r="A26" s="79" t="s">
        <v>159</v>
      </c>
      <c r="B26" s="79" t="s">
        <v>160</v>
      </c>
    </row>
    <row r="27" spans="1:2" x14ac:dyDescent="0.35">
      <c r="A27" s="79" t="s">
        <v>161</v>
      </c>
      <c r="B27" s="79" t="s">
        <v>162</v>
      </c>
    </row>
    <row r="28" spans="1:2" x14ac:dyDescent="0.35">
      <c r="A28" s="79" t="s">
        <v>163</v>
      </c>
      <c r="B28" s="79" t="s">
        <v>164</v>
      </c>
    </row>
    <row r="29" spans="1:2" x14ac:dyDescent="0.35">
      <c r="A29" s="79" t="s">
        <v>165</v>
      </c>
      <c r="B29" s="79" t="s">
        <v>166</v>
      </c>
    </row>
    <row r="30" spans="1:2" x14ac:dyDescent="0.35">
      <c r="A30" s="79" t="s">
        <v>167</v>
      </c>
      <c r="B30" s="79" t="s">
        <v>168</v>
      </c>
    </row>
    <row r="31" spans="1:2" x14ac:dyDescent="0.35">
      <c r="A31" s="79" t="s">
        <v>169</v>
      </c>
      <c r="B31" s="79" t="s">
        <v>170</v>
      </c>
    </row>
    <row r="32" spans="1:2" x14ac:dyDescent="0.35">
      <c r="A32" s="79" t="s">
        <v>171</v>
      </c>
      <c r="B32" s="79" t="s">
        <v>172</v>
      </c>
    </row>
    <row r="33" spans="1:2" x14ac:dyDescent="0.35">
      <c r="A33" s="79" t="s">
        <v>173</v>
      </c>
      <c r="B33" s="79" t="s">
        <v>174</v>
      </c>
    </row>
    <row r="34" spans="1:2" x14ac:dyDescent="0.35">
      <c r="A34" s="79" t="s">
        <v>175</v>
      </c>
      <c r="B34" s="79" t="s">
        <v>176</v>
      </c>
    </row>
    <row r="35" spans="1:2" x14ac:dyDescent="0.35">
      <c r="A35" s="79" t="s">
        <v>177</v>
      </c>
      <c r="B35" s="79" t="s">
        <v>178</v>
      </c>
    </row>
    <row r="36" spans="1:2" x14ac:dyDescent="0.35">
      <c r="A36" s="79" t="s">
        <v>179</v>
      </c>
      <c r="B36" s="79" t="s">
        <v>180</v>
      </c>
    </row>
    <row r="37" spans="1:2" x14ac:dyDescent="0.35">
      <c r="A37" s="79" t="s">
        <v>181</v>
      </c>
      <c r="B37" s="79" t="s">
        <v>182</v>
      </c>
    </row>
    <row r="38" spans="1:2" x14ac:dyDescent="0.35">
      <c r="A38" s="79" t="s">
        <v>183</v>
      </c>
      <c r="B38" s="79" t="s">
        <v>184</v>
      </c>
    </row>
    <row r="39" spans="1:2" x14ac:dyDescent="0.35">
      <c r="A39" s="79" t="s">
        <v>185</v>
      </c>
      <c r="B39" s="79" t="s">
        <v>186</v>
      </c>
    </row>
    <row r="40" spans="1:2" x14ac:dyDescent="0.35">
      <c r="A40" s="79" t="s">
        <v>187</v>
      </c>
      <c r="B40" s="79" t="s">
        <v>188</v>
      </c>
    </row>
    <row r="41" spans="1:2" x14ac:dyDescent="0.35">
      <c r="A41" s="79" t="s">
        <v>189</v>
      </c>
      <c r="B41" s="79" t="s">
        <v>190</v>
      </c>
    </row>
    <row r="42" spans="1:2" x14ac:dyDescent="0.35">
      <c r="A42" s="79" t="s">
        <v>191</v>
      </c>
      <c r="B42" s="79" t="s">
        <v>192</v>
      </c>
    </row>
    <row r="43" spans="1:2" x14ac:dyDescent="0.35">
      <c r="A43" s="79" t="s">
        <v>193</v>
      </c>
      <c r="B43" s="79" t="s">
        <v>194</v>
      </c>
    </row>
    <row r="44" spans="1:2" x14ac:dyDescent="0.35">
      <c r="A44" s="79" t="s">
        <v>195</v>
      </c>
      <c r="B44" s="79" t="s">
        <v>196</v>
      </c>
    </row>
    <row r="45" spans="1:2" x14ac:dyDescent="0.35">
      <c r="A45" s="79" t="s">
        <v>197</v>
      </c>
      <c r="B45" s="79" t="s">
        <v>198</v>
      </c>
    </row>
    <row r="46" spans="1:2" x14ac:dyDescent="0.35">
      <c r="A46" s="79" t="s">
        <v>199</v>
      </c>
      <c r="B46" s="79" t="s">
        <v>200</v>
      </c>
    </row>
    <row r="47" spans="1:2" x14ac:dyDescent="0.35">
      <c r="A47" s="79" t="s">
        <v>201</v>
      </c>
      <c r="B47" s="79" t="s">
        <v>202</v>
      </c>
    </row>
    <row r="48" spans="1:2" x14ac:dyDescent="0.35">
      <c r="A48" s="79" t="s">
        <v>203</v>
      </c>
      <c r="B48" s="79" t="s">
        <v>204</v>
      </c>
    </row>
    <row r="49" spans="1:2" x14ac:dyDescent="0.35">
      <c r="A49" s="79" t="s">
        <v>205</v>
      </c>
      <c r="B49" s="79" t="s">
        <v>206</v>
      </c>
    </row>
    <row r="50" spans="1:2" x14ac:dyDescent="0.35">
      <c r="A50" s="79" t="s">
        <v>207</v>
      </c>
      <c r="B50" s="79" t="s">
        <v>208</v>
      </c>
    </row>
    <row r="51" spans="1:2" x14ac:dyDescent="0.35">
      <c r="A51" s="79" t="s">
        <v>209</v>
      </c>
      <c r="B51" s="79" t="s">
        <v>210</v>
      </c>
    </row>
    <row r="52" spans="1:2" x14ac:dyDescent="0.35">
      <c r="A52" s="79" t="s">
        <v>211</v>
      </c>
      <c r="B52" s="79" t="s">
        <v>212</v>
      </c>
    </row>
    <row r="53" spans="1:2" x14ac:dyDescent="0.35">
      <c r="A53" s="79" t="s">
        <v>213</v>
      </c>
      <c r="B53" s="79" t="s">
        <v>214</v>
      </c>
    </row>
    <row r="54" spans="1:2" x14ac:dyDescent="0.35">
      <c r="A54" s="79" t="s">
        <v>215</v>
      </c>
      <c r="B54" s="79" t="s">
        <v>216</v>
      </c>
    </row>
    <row r="55" spans="1:2" x14ac:dyDescent="0.35">
      <c r="A55" s="79" t="s">
        <v>217</v>
      </c>
      <c r="B55" s="79" t="s">
        <v>218</v>
      </c>
    </row>
    <row r="56" spans="1:2" x14ac:dyDescent="0.35">
      <c r="A56" s="79" t="s">
        <v>219</v>
      </c>
      <c r="B56" s="79" t="s">
        <v>220</v>
      </c>
    </row>
    <row r="57" spans="1:2" x14ac:dyDescent="0.35">
      <c r="A57" s="79" t="s">
        <v>221</v>
      </c>
      <c r="B57" s="79" t="s">
        <v>222</v>
      </c>
    </row>
    <row r="58" spans="1:2" x14ac:dyDescent="0.35">
      <c r="A58" s="79" t="s">
        <v>223</v>
      </c>
      <c r="B58" s="79" t="s">
        <v>224</v>
      </c>
    </row>
    <row r="59" spans="1:2" x14ac:dyDescent="0.35">
      <c r="A59" s="79" t="s">
        <v>225</v>
      </c>
      <c r="B59" s="79" t="s">
        <v>226</v>
      </c>
    </row>
    <row r="60" spans="1:2" x14ac:dyDescent="0.35">
      <c r="A60" s="79" t="s">
        <v>227</v>
      </c>
      <c r="B60" s="79" t="s">
        <v>228</v>
      </c>
    </row>
    <row r="61" spans="1:2" x14ac:dyDescent="0.35">
      <c r="A61" s="79" t="s">
        <v>229</v>
      </c>
      <c r="B61" s="79" t="s">
        <v>230</v>
      </c>
    </row>
    <row r="62" spans="1:2" x14ac:dyDescent="0.35">
      <c r="A62" s="79" t="s">
        <v>231</v>
      </c>
      <c r="B62" s="79" t="s">
        <v>232</v>
      </c>
    </row>
    <row r="63" spans="1:2" x14ac:dyDescent="0.35">
      <c r="A63" s="79" t="s">
        <v>233</v>
      </c>
      <c r="B63" s="79" t="s">
        <v>234</v>
      </c>
    </row>
    <row r="64" spans="1:2" x14ac:dyDescent="0.35">
      <c r="A64" s="79" t="s">
        <v>235</v>
      </c>
      <c r="B64" s="79" t="s">
        <v>236</v>
      </c>
    </row>
    <row r="65" spans="1:2" x14ac:dyDescent="0.35">
      <c r="A65" s="79" t="s">
        <v>237</v>
      </c>
      <c r="B65" s="79" t="s">
        <v>238</v>
      </c>
    </row>
    <row r="66" spans="1:2" x14ac:dyDescent="0.35">
      <c r="A66" s="79" t="s">
        <v>239</v>
      </c>
      <c r="B66" s="79" t="s">
        <v>240</v>
      </c>
    </row>
    <row r="67" spans="1:2" x14ac:dyDescent="0.35">
      <c r="A67" s="79" t="s">
        <v>241</v>
      </c>
      <c r="B67" s="79" t="s">
        <v>242</v>
      </c>
    </row>
    <row r="68" spans="1:2" x14ac:dyDescent="0.35">
      <c r="A68" s="79" t="s">
        <v>243</v>
      </c>
      <c r="B68" s="79" t="s">
        <v>244</v>
      </c>
    </row>
    <row r="69" spans="1:2" x14ac:dyDescent="0.35">
      <c r="A69" s="79" t="s">
        <v>245</v>
      </c>
      <c r="B69" s="79" t="s">
        <v>246</v>
      </c>
    </row>
    <row r="70" spans="1:2" x14ac:dyDescent="0.35">
      <c r="A70" s="79" t="s">
        <v>247</v>
      </c>
      <c r="B70" s="79" t="s">
        <v>248</v>
      </c>
    </row>
    <row r="71" spans="1:2" x14ac:dyDescent="0.35">
      <c r="A71" s="79" t="s">
        <v>249</v>
      </c>
      <c r="B71" s="79" t="s">
        <v>250</v>
      </c>
    </row>
    <row r="72" spans="1:2" x14ac:dyDescent="0.35">
      <c r="A72" s="79" t="s">
        <v>251</v>
      </c>
      <c r="B72" s="79" t="s">
        <v>252</v>
      </c>
    </row>
    <row r="73" spans="1:2" x14ac:dyDescent="0.35">
      <c r="A73" s="79" t="s">
        <v>253</v>
      </c>
      <c r="B73" s="79" t="s">
        <v>254</v>
      </c>
    </row>
    <row r="74" spans="1:2" x14ac:dyDescent="0.35">
      <c r="A74" s="79" t="s">
        <v>255</v>
      </c>
      <c r="B74" s="79" t="s">
        <v>256</v>
      </c>
    </row>
    <row r="75" spans="1:2" x14ac:dyDescent="0.35">
      <c r="A75" s="79" t="s">
        <v>257</v>
      </c>
      <c r="B75" s="79" t="s">
        <v>258</v>
      </c>
    </row>
    <row r="76" spans="1:2" x14ac:dyDescent="0.35">
      <c r="A76" s="79" t="s">
        <v>259</v>
      </c>
      <c r="B76" s="79" t="s">
        <v>260</v>
      </c>
    </row>
    <row r="77" spans="1:2" x14ac:dyDescent="0.35">
      <c r="A77" s="79" t="s">
        <v>261</v>
      </c>
      <c r="B77" s="79" t="s">
        <v>262</v>
      </c>
    </row>
    <row r="78" spans="1:2" x14ac:dyDescent="0.35">
      <c r="A78" s="79" t="s">
        <v>263</v>
      </c>
      <c r="B78" s="79" t="s">
        <v>264</v>
      </c>
    </row>
    <row r="79" spans="1:2" x14ac:dyDescent="0.35">
      <c r="A79" s="79" t="s">
        <v>265</v>
      </c>
      <c r="B79" s="79" t="s">
        <v>266</v>
      </c>
    </row>
    <row r="80" spans="1:2" x14ac:dyDescent="0.35">
      <c r="A80" s="79" t="s">
        <v>267</v>
      </c>
      <c r="B80" s="79" t="s">
        <v>268</v>
      </c>
    </row>
    <row r="81" spans="1:2" x14ac:dyDescent="0.35">
      <c r="A81" s="79" t="s">
        <v>269</v>
      </c>
      <c r="B81" s="79" t="s">
        <v>270</v>
      </c>
    </row>
    <row r="82" spans="1:2" x14ac:dyDescent="0.35">
      <c r="A82" s="79" t="s">
        <v>271</v>
      </c>
      <c r="B82" s="79" t="s">
        <v>272</v>
      </c>
    </row>
    <row r="83" spans="1:2" x14ac:dyDescent="0.35">
      <c r="A83" s="79" t="s">
        <v>273</v>
      </c>
      <c r="B83" s="79" t="s">
        <v>274</v>
      </c>
    </row>
    <row r="84" spans="1:2" s="63" customFormat="1" x14ac:dyDescent="0.35">
      <c r="A84" s="79" t="s">
        <v>275</v>
      </c>
      <c r="B84" s="79" t="s">
        <v>276</v>
      </c>
    </row>
    <row r="85" spans="1:2" x14ac:dyDescent="0.35">
      <c r="A85" s="79" t="s">
        <v>277</v>
      </c>
      <c r="B85" s="79" t="s">
        <v>278</v>
      </c>
    </row>
    <row r="86" spans="1:2" x14ac:dyDescent="0.35">
      <c r="A86" s="79" t="s">
        <v>279</v>
      </c>
      <c r="B86" s="79" t="s">
        <v>280</v>
      </c>
    </row>
    <row r="87" spans="1:2" x14ac:dyDescent="0.35">
      <c r="A87" s="79" t="s">
        <v>281</v>
      </c>
      <c r="B87" s="79" t="s">
        <v>282</v>
      </c>
    </row>
    <row r="88" spans="1:2" x14ac:dyDescent="0.35">
      <c r="A88" s="79" t="s">
        <v>283</v>
      </c>
      <c r="B88" s="79" t="s">
        <v>284</v>
      </c>
    </row>
    <row r="89" spans="1:2" x14ac:dyDescent="0.35">
      <c r="A89" s="79" t="s">
        <v>285</v>
      </c>
      <c r="B89" s="79" t="s">
        <v>286</v>
      </c>
    </row>
    <row r="90" spans="1:2" x14ac:dyDescent="0.35">
      <c r="A90" s="79" t="s">
        <v>287</v>
      </c>
      <c r="B90" s="79" t="s">
        <v>288</v>
      </c>
    </row>
    <row r="91" spans="1:2" x14ac:dyDescent="0.35">
      <c r="A91" s="79" t="s">
        <v>289</v>
      </c>
      <c r="B91" s="79" t="s">
        <v>290</v>
      </c>
    </row>
    <row r="92" spans="1:2" x14ac:dyDescent="0.35">
      <c r="A92" s="79" t="s">
        <v>291</v>
      </c>
      <c r="B92" s="79" t="s">
        <v>292</v>
      </c>
    </row>
    <row r="93" spans="1:2" x14ac:dyDescent="0.35">
      <c r="A93" s="79" t="s">
        <v>293</v>
      </c>
      <c r="B93" s="79" t="s">
        <v>294</v>
      </c>
    </row>
    <row r="94" spans="1:2" x14ac:dyDescent="0.35">
      <c r="A94" s="79" t="s">
        <v>295</v>
      </c>
      <c r="B94" s="79" t="s">
        <v>296</v>
      </c>
    </row>
    <row r="95" spans="1:2" x14ac:dyDescent="0.35">
      <c r="A95" s="79" t="s">
        <v>297</v>
      </c>
      <c r="B95" s="79" t="s">
        <v>298</v>
      </c>
    </row>
    <row r="96" spans="1:2" x14ac:dyDescent="0.35">
      <c r="A96" s="79" t="s">
        <v>299</v>
      </c>
      <c r="B96" s="79" t="s">
        <v>300</v>
      </c>
    </row>
    <row r="97" spans="1:2" x14ac:dyDescent="0.35">
      <c r="A97" s="79" t="s">
        <v>301</v>
      </c>
      <c r="B97" s="79" t="s">
        <v>302</v>
      </c>
    </row>
    <row r="98" spans="1:2" x14ac:dyDescent="0.35">
      <c r="A98" s="79" t="s">
        <v>303</v>
      </c>
      <c r="B98" s="79" t="s">
        <v>304</v>
      </c>
    </row>
    <row r="99" spans="1:2" x14ac:dyDescent="0.35">
      <c r="A99" s="79" t="s">
        <v>305</v>
      </c>
      <c r="B99" s="79" t="s">
        <v>306</v>
      </c>
    </row>
    <row r="100" spans="1:2" x14ac:dyDescent="0.35">
      <c r="A100" s="79" t="s">
        <v>307</v>
      </c>
      <c r="B100" s="79" t="s">
        <v>308</v>
      </c>
    </row>
    <row r="101" spans="1:2" x14ac:dyDescent="0.35">
      <c r="A101" s="79" t="s">
        <v>309</v>
      </c>
      <c r="B101" s="79" t="s">
        <v>310</v>
      </c>
    </row>
    <row r="102" spans="1:2" x14ac:dyDescent="0.35">
      <c r="A102" s="79" t="s">
        <v>311</v>
      </c>
      <c r="B102" s="79" t="s">
        <v>312</v>
      </c>
    </row>
    <row r="103" spans="1:2" x14ac:dyDescent="0.35">
      <c r="A103" s="79" t="s">
        <v>313</v>
      </c>
      <c r="B103" s="79" t="s">
        <v>314</v>
      </c>
    </row>
    <row r="104" spans="1:2" x14ac:dyDescent="0.35">
      <c r="A104" s="79" t="s">
        <v>315</v>
      </c>
      <c r="B104" s="79" t="s">
        <v>316</v>
      </c>
    </row>
    <row r="105" spans="1:2" x14ac:dyDescent="0.35">
      <c r="A105" s="79" t="s">
        <v>317</v>
      </c>
      <c r="B105" s="79" t="s">
        <v>318</v>
      </c>
    </row>
    <row r="106" spans="1:2" x14ac:dyDescent="0.35">
      <c r="A106" s="79" t="s">
        <v>319</v>
      </c>
      <c r="B106" s="79" t="s">
        <v>320</v>
      </c>
    </row>
    <row r="107" spans="1:2" x14ac:dyDescent="0.35">
      <c r="A107" s="79" t="s">
        <v>321</v>
      </c>
      <c r="B107" s="79" t="s">
        <v>322</v>
      </c>
    </row>
    <row r="108" spans="1:2" x14ac:dyDescent="0.35">
      <c r="A108" s="79" t="s">
        <v>323</v>
      </c>
      <c r="B108" s="79" t="s">
        <v>324</v>
      </c>
    </row>
    <row r="109" spans="1:2" x14ac:dyDescent="0.35">
      <c r="A109" s="79" t="s">
        <v>325</v>
      </c>
      <c r="B109" s="79" t="s">
        <v>326</v>
      </c>
    </row>
    <row r="110" spans="1:2" x14ac:dyDescent="0.35">
      <c r="A110" s="79" t="s">
        <v>327</v>
      </c>
      <c r="B110" s="79" t="s">
        <v>328</v>
      </c>
    </row>
    <row r="111" spans="1:2" x14ac:dyDescent="0.35">
      <c r="A111" s="79" t="s">
        <v>329</v>
      </c>
      <c r="B111" s="79" t="s">
        <v>330</v>
      </c>
    </row>
    <row r="112" spans="1:2" x14ac:dyDescent="0.35">
      <c r="A112" s="79" t="s">
        <v>331</v>
      </c>
      <c r="B112" s="79" t="s">
        <v>332</v>
      </c>
    </row>
    <row r="113" spans="1:2" x14ac:dyDescent="0.35">
      <c r="A113" s="79" t="s">
        <v>333</v>
      </c>
      <c r="B113" s="79" t="s">
        <v>334</v>
      </c>
    </row>
    <row r="114" spans="1:2" x14ac:dyDescent="0.35">
      <c r="A114" s="79" t="s">
        <v>335</v>
      </c>
      <c r="B114" s="79" t="s">
        <v>336</v>
      </c>
    </row>
    <row r="115" spans="1:2" x14ac:dyDescent="0.35">
      <c r="A115" s="79" t="s">
        <v>337</v>
      </c>
      <c r="B115" s="79" t="s">
        <v>338</v>
      </c>
    </row>
    <row r="116" spans="1:2" x14ac:dyDescent="0.35">
      <c r="A116" s="79" t="s">
        <v>339</v>
      </c>
      <c r="B116" s="79" t="s">
        <v>340</v>
      </c>
    </row>
    <row r="117" spans="1:2" x14ac:dyDescent="0.35">
      <c r="A117" s="79" t="s">
        <v>341</v>
      </c>
      <c r="B117" s="79" t="s">
        <v>342</v>
      </c>
    </row>
    <row r="118" spans="1:2" x14ac:dyDescent="0.35">
      <c r="A118" s="79" t="s">
        <v>343</v>
      </c>
      <c r="B118" s="79" t="s">
        <v>344</v>
      </c>
    </row>
    <row r="119" spans="1:2" x14ac:dyDescent="0.35">
      <c r="A119" s="79" t="s">
        <v>345</v>
      </c>
      <c r="B119" s="79" t="s">
        <v>346</v>
      </c>
    </row>
    <row r="120" spans="1:2" x14ac:dyDescent="0.35">
      <c r="A120" s="79" t="s">
        <v>347</v>
      </c>
      <c r="B120" s="79" t="s">
        <v>348</v>
      </c>
    </row>
    <row r="121" spans="1:2" x14ac:dyDescent="0.35">
      <c r="A121" s="79" t="s">
        <v>349</v>
      </c>
      <c r="B121" s="79" t="s">
        <v>350</v>
      </c>
    </row>
    <row r="122" spans="1:2" x14ac:dyDescent="0.35">
      <c r="A122" s="79" t="s">
        <v>351</v>
      </c>
      <c r="B122" s="79" t="s">
        <v>352</v>
      </c>
    </row>
    <row r="123" spans="1:2" x14ac:dyDescent="0.35">
      <c r="A123" s="79" t="s">
        <v>353</v>
      </c>
      <c r="B123" s="79" t="s">
        <v>354</v>
      </c>
    </row>
    <row r="124" spans="1:2" x14ac:dyDescent="0.35">
      <c r="A124" s="79" t="s">
        <v>355</v>
      </c>
      <c r="B124" s="79" t="s">
        <v>356</v>
      </c>
    </row>
    <row r="125" spans="1:2" x14ac:dyDescent="0.35">
      <c r="A125" s="79" t="s">
        <v>357</v>
      </c>
      <c r="B125" s="79" t="s">
        <v>358</v>
      </c>
    </row>
    <row r="126" spans="1:2" x14ac:dyDescent="0.35">
      <c r="A126" s="79" t="s">
        <v>359</v>
      </c>
      <c r="B126" s="79" t="s">
        <v>360</v>
      </c>
    </row>
    <row r="127" spans="1:2" ht="20.399999999999999" x14ac:dyDescent="0.35">
      <c r="A127" s="79" t="s">
        <v>361</v>
      </c>
      <c r="B127" s="79" t="s">
        <v>362</v>
      </c>
    </row>
    <row r="128" spans="1:2" x14ac:dyDescent="0.35">
      <c r="A128" s="79" t="s">
        <v>363</v>
      </c>
      <c r="B128" s="79" t="s">
        <v>364</v>
      </c>
    </row>
    <row r="129" spans="1:2" x14ac:dyDescent="0.35">
      <c r="A129" s="79" t="s">
        <v>365</v>
      </c>
      <c r="B129" s="79" t="s">
        <v>366</v>
      </c>
    </row>
    <row r="130" spans="1:2" x14ac:dyDescent="0.35">
      <c r="A130" s="79" t="s">
        <v>367</v>
      </c>
      <c r="B130" s="79" t="s">
        <v>368</v>
      </c>
    </row>
    <row r="131" spans="1:2" x14ac:dyDescent="0.35">
      <c r="A131" s="79" t="s">
        <v>369</v>
      </c>
      <c r="B131" s="79" t="s">
        <v>370</v>
      </c>
    </row>
    <row r="132" spans="1:2" x14ac:dyDescent="0.35">
      <c r="A132" s="79" t="s">
        <v>371</v>
      </c>
      <c r="B132" s="79" t="s">
        <v>372</v>
      </c>
    </row>
    <row r="133" spans="1:2" x14ac:dyDescent="0.35">
      <c r="A133" s="79" t="s">
        <v>373</v>
      </c>
      <c r="B133" s="79" t="s">
        <v>374</v>
      </c>
    </row>
    <row r="134" spans="1:2" x14ac:dyDescent="0.35">
      <c r="A134" s="79" t="s">
        <v>375</v>
      </c>
      <c r="B134" s="79" t="s">
        <v>376</v>
      </c>
    </row>
    <row r="135" spans="1:2" x14ac:dyDescent="0.35">
      <c r="A135" s="79" t="s">
        <v>377</v>
      </c>
      <c r="B135" s="79" t="s">
        <v>378</v>
      </c>
    </row>
    <row r="136" spans="1:2" x14ac:dyDescent="0.35">
      <c r="A136" s="79" t="s">
        <v>379</v>
      </c>
      <c r="B136" s="79" t="s">
        <v>380</v>
      </c>
    </row>
    <row r="137" spans="1:2" x14ac:dyDescent="0.35">
      <c r="A137" s="79" t="s">
        <v>381</v>
      </c>
      <c r="B137" s="79" t="s">
        <v>382</v>
      </c>
    </row>
    <row r="138" spans="1:2" x14ac:dyDescent="0.35">
      <c r="A138" s="79" t="s">
        <v>383</v>
      </c>
      <c r="B138" s="79" t="s">
        <v>384</v>
      </c>
    </row>
    <row r="139" spans="1:2" x14ac:dyDescent="0.35">
      <c r="A139" s="79" t="s">
        <v>385</v>
      </c>
      <c r="B139" s="79" t="s">
        <v>386</v>
      </c>
    </row>
    <row r="140" spans="1:2" x14ac:dyDescent="0.35">
      <c r="A140" s="79" t="s">
        <v>387</v>
      </c>
      <c r="B140" s="79" t="s">
        <v>388</v>
      </c>
    </row>
    <row r="141" spans="1:2" x14ac:dyDescent="0.35">
      <c r="A141" s="79" t="s">
        <v>389</v>
      </c>
      <c r="B141" s="79" t="s">
        <v>390</v>
      </c>
    </row>
    <row r="142" spans="1:2" x14ac:dyDescent="0.35">
      <c r="A142" s="79" t="s">
        <v>391</v>
      </c>
      <c r="B142" s="79" t="s">
        <v>392</v>
      </c>
    </row>
    <row r="143" spans="1:2" x14ac:dyDescent="0.35">
      <c r="A143" s="79" t="s">
        <v>393</v>
      </c>
      <c r="B143" s="79" t="s">
        <v>394</v>
      </c>
    </row>
    <row r="144" spans="1:2" x14ac:dyDescent="0.35">
      <c r="A144" s="79" t="s">
        <v>395</v>
      </c>
      <c r="B144" s="79" t="s">
        <v>396</v>
      </c>
    </row>
    <row r="145" spans="1:2" x14ac:dyDescent="0.35">
      <c r="A145" s="79" t="s">
        <v>397</v>
      </c>
      <c r="B145" s="79" t="s">
        <v>398</v>
      </c>
    </row>
    <row r="146" spans="1:2" ht="30.6" x14ac:dyDescent="0.35">
      <c r="A146" s="79" t="s">
        <v>399</v>
      </c>
      <c r="B146" s="79" t="s">
        <v>400</v>
      </c>
    </row>
    <row r="147" spans="1:2" ht="30.6" x14ac:dyDescent="0.35">
      <c r="A147" s="79" t="s">
        <v>401</v>
      </c>
      <c r="B147" s="79" t="s">
        <v>402</v>
      </c>
    </row>
    <row r="148" spans="1:2" x14ac:dyDescent="0.35">
      <c r="A148" s="79" t="s">
        <v>403</v>
      </c>
      <c r="B148" s="79" t="s">
        <v>404</v>
      </c>
    </row>
    <row r="149" spans="1:2" x14ac:dyDescent="0.35">
      <c r="A149" s="79" t="s">
        <v>405</v>
      </c>
      <c r="B149" s="79" t="s">
        <v>406</v>
      </c>
    </row>
    <row r="150" spans="1:2" x14ac:dyDescent="0.35">
      <c r="A150" s="79" t="s">
        <v>407</v>
      </c>
      <c r="B150" s="79" t="s">
        <v>408</v>
      </c>
    </row>
    <row r="151" spans="1:2" x14ac:dyDescent="0.35">
      <c r="A151" s="79" t="s">
        <v>409</v>
      </c>
      <c r="B151" s="79" t="s">
        <v>410</v>
      </c>
    </row>
    <row r="152" spans="1:2" x14ac:dyDescent="0.35">
      <c r="A152" s="79" t="s">
        <v>411</v>
      </c>
      <c r="B152" s="79" t="s">
        <v>412</v>
      </c>
    </row>
    <row r="153" spans="1:2" x14ac:dyDescent="0.35">
      <c r="A153" s="79" t="s">
        <v>413</v>
      </c>
      <c r="B153" s="79" t="s">
        <v>414</v>
      </c>
    </row>
    <row r="154" spans="1:2" x14ac:dyDescent="0.35">
      <c r="A154" s="79" t="s">
        <v>415</v>
      </c>
      <c r="B154" s="79" t="s">
        <v>416</v>
      </c>
    </row>
    <row r="155" spans="1:2" x14ac:dyDescent="0.35">
      <c r="A155" s="79" t="s">
        <v>417</v>
      </c>
      <c r="B155" s="79" t="s">
        <v>418</v>
      </c>
    </row>
    <row r="156" spans="1:2" x14ac:dyDescent="0.35">
      <c r="A156" s="79" t="s">
        <v>419</v>
      </c>
      <c r="B156" s="79" t="s">
        <v>420</v>
      </c>
    </row>
    <row r="157" spans="1:2" x14ac:dyDescent="0.35">
      <c r="A157" s="79" t="s">
        <v>421</v>
      </c>
      <c r="B157" s="79" t="s">
        <v>422</v>
      </c>
    </row>
    <row r="158" spans="1:2" x14ac:dyDescent="0.35">
      <c r="A158" s="79" t="s">
        <v>423</v>
      </c>
      <c r="B158" s="79" t="s">
        <v>424</v>
      </c>
    </row>
    <row r="159" spans="1:2" x14ac:dyDescent="0.35">
      <c r="A159" s="79" t="s">
        <v>425</v>
      </c>
      <c r="B159" s="79" t="s">
        <v>426</v>
      </c>
    </row>
    <row r="160" spans="1:2" x14ac:dyDescent="0.35">
      <c r="A160" s="79" t="s">
        <v>427</v>
      </c>
      <c r="B160" s="79" t="s">
        <v>428</v>
      </c>
    </row>
    <row r="161" spans="1:2" x14ac:dyDescent="0.35">
      <c r="A161" s="79" t="s">
        <v>429</v>
      </c>
      <c r="B161" s="79" t="s">
        <v>430</v>
      </c>
    </row>
    <row r="162" spans="1:2" x14ac:dyDescent="0.35">
      <c r="A162" s="79" t="s">
        <v>431</v>
      </c>
      <c r="B162" s="79" t="s">
        <v>432</v>
      </c>
    </row>
    <row r="163" spans="1:2" x14ac:dyDescent="0.35">
      <c r="A163" s="79" t="s">
        <v>433</v>
      </c>
      <c r="B163" s="86" t="s">
        <v>434</v>
      </c>
    </row>
    <row r="164" spans="1:2" x14ac:dyDescent="0.35">
      <c r="A164" s="79" t="s">
        <v>435</v>
      </c>
      <c r="B164" s="79" t="s">
        <v>436</v>
      </c>
    </row>
    <row r="165" spans="1:2" x14ac:dyDescent="0.35">
      <c r="A165" s="79" t="s">
        <v>437</v>
      </c>
      <c r="B165" s="79" t="s">
        <v>438</v>
      </c>
    </row>
    <row r="166" spans="1:2" x14ac:dyDescent="0.35">
      <c r="A166" s="79" t="s">
        <v>439</v>
      </c>
      <c r="B166" s="79" t="s">
        <v>440</v>
      </c>
    </row>
    <row r="167" spans="1:2" x14ac:dyDescent="0.35">
      <c r="A167" s="79" t="s">
        <v>441</v>
      </c>
      <c r="B167" s="79" t="s">
        <v>442</v>
      </c>
    </row>
    <row r="168" spans="1:2" x14ac:dyDescent="0.35">
      <c r="A168" s="79" t="s">
        <v>443</v>
      </c>
      <c r="B168" s="79" t="s">
        <v>444</v>
      </c>
    </row>
    <row r="169" spans="1:2" x14ac:dyDescent="0.35">
      <c r="A169" s="79" t="s">
        <v>445</v>
      </c>
      <c r="B169" s="79" t="s">
        <v>446</v>
      </c>
    </row>
    <row r="170" spans="1:2" ht="20.399999999999999" x14ac:dyDescent="0.35">
      <c r="A170" s="79" t="s">
        <v>447</v>
      </c>
      <c r="B170" s="79" t="s">
        <v>448</v>
      </c>
    </row>
    <row r="171" spans="1:2" ht="20.399999999999999" x14ac:dyDescent="0.35">
      <c r="A171" s="79" t="s">
        <v>449</v>
      </c>
      <c r="B171" s="79" t="s">
        <v>450</v>
      </c>
    </row>
    <row r="172" spans="1:2" ht="20.399999999999999" x14ac:dyDescent="0.35">
      <c r="A172" s="79" t="s">
        <v>451</v>
      </c>
      <c r="B172" s="79" t="s">
        <v>452</v>
      </c>
    </row>
    <row r="173" spans="1:2" x14ac:dyDescent="0.35">
      <c r="A173" s="79" t="s">
        <v>453</v>
      </c>
      <c r="B173" s="79" t="s">
        <v>454</v>
      </c>
    </row>
    <row r="174" spans="1:2" ht="30.6" x14ac:dyDescent="0.35">
      <c r="A174" s="79" t="s">
        <v>455</v>
      </c>
      <c r="B174" s="79" t="s">
        <v>456</v>
      </c>
    </row>
    <row r="175" spans="1:2" x14ac:dyDescent="0.35">
      <c r="A175" s="79" t="s">
        <v>457</v>
      </c>
      <c r="B175" s="79" t="s">
        <v>458</v>
      </c>
    </row>
    <row r="176" spans="1:2" x14ac:dyDescent="0.35">
      <c r="A176" s="79" t="s">
        <v>459</v>
      </c>
      <c r="B176" s="79" t="s">
        <v>460</v>
      </c>
    </row>
    <row r="177" spans="1:2" x14ac:dyDescent="0.35">
      <c r="A177" s="79" t="s">
        <v>461</v>
      </c>
      <c r="B177" s="79" t="s">
        <v>462</v>
      </c>
    </row>
    <row r="178" spans="1:2" x14ac:dyDescent="0.35">
      <c r="A178" s="79" t="s">
        <v>463</v>
      </c>
      <c r="B178" s="79" t="s">
        <v>464</v>
      </c>
    </row>
    <row r="179" spans="1:2" x14ac:dyDescent="0.35">
      <c r="A179" s="79" t="s">
        <v>465</v>
      </c>
      <c r="B179" s="79" t="s">
        <v>466</v>
      </c>
    </row>
    <row r="180" spans="1:2" x14ac:dyDescent="0.35">
      <c r="A180" s="79" t="s">
        <v>467</v>
      </c>
      <c r="B180" s="79" t="s">
        <v>468</v>
      </c>
    </row>
    <row r="181" spans="1:2" x14ac:dyDescent="0.35">
      <c r="A181" s="79" t="s">
        <v>469</v>
      </c>
      <c r="B181" s="79" t="s">
        <v>470</v>
      </c>
    </row>
    <row r="182" spans="1:2" x14ac:dyDescent="0.35">
      <c r="A182" s="79" t="s">
        <v>471</v>
      </c>
      <c r="B182" s="79" t="s">
        <v>472</v>
      </c>
    </row>
    <row r="183" spans="1:2" x14ac:dyDescent="0.35">
      <c r="A183" s="79" t="s">
        <v>473</v>
      </c>
      <c r="B183" s="79" t="s">
        <v>474</v>
      </c>
    </row>
    <row r="184" spans="1:2" x14ac:dyDescent="0.35">
      <c r="A184" s="79" t="s">
        <v>475</v>
      </c>
      <c r="B184" s="79" t="s">
        <v>476</v>
      </c>
    </row>
    <row r="185" spans="1:2" x14ac:dyDescent="0.35">
      <c r="A185" s="79" t="s">
        <v>477</v>
      </c>
      <c r="B185" s="79" t="s">
        <v>478</v>
      </c>
    </row>
    <row r="186" spans="1:2" ht="20.399999999999999" x14ac:dyDescent="0.35">
      <c r="A186" s="79" t="s">
        <v>479</v>
      </c>
      <c r="B186" s="79" t="s">
        <v>480</v>
      </c>
    </row>
    <row r="192" spans="1:2" x14ac:dyDescent="0.35">
      <c r="A192" s="91"/>
      <c r="B192" s="91"/>
    </row>
  </sheetData>
  <autoFilter ref="A1:B189" xr:uid="{00000000-0009-0000-0000-000001000000}"/>
  <pageMargins left="0.7" right="0.7" top="0.75" bottom="0.75" header="0.3" footer="0.3"/>
  <pageSetup orientation="portrait" verticalDpi="0"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764</Value>
      <Value>12</Value>
      <Value>799</Value>
      <Value>666</Value>
      <Value>765</Value>
      <Value>803</Value>
      <Value>818</Value>
      <Value>120</Value>
      <Value>16</Value>
    </TaxCatchAll>
    <OsfiAuthor xmlns="fecb3a15-ec4f-4650-8ab4-18722f579a21">
      <UserInfo>
        <DisplayName/>
        <AccountId xsi:nil="true"/>
        <AccountType/>
      </UserInfo>
    </OsfiAuthor>
    <OsfiLanguage xmlns="fecb3a15-ec4f-4650-8ab4-18722f579a21">French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Leverage Requirements (LR)</TermName>
          <TermId xmlns="http://schemas.microsoft.com/office/infopath/2007/PartnerControls">21183f72-07da-49a7-be96-681536994812</TermId>
        </TermInfo>
      </Terms>
    </o57c2d1722274f07a03b231252c868e4>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MostCurrent xmlns="10d8d364-9265-4608-b1fe-b0d4f3e4d437">true</OsfiMostCurrent>
    <OsfiGuideSection xmlns="10d8d364-9265-4608-b1fe-b0d4f3e4d437" xsi:nil="true"/>
    <OsfiTo xmlns="fecb3a15-ec4f-4650-8ab4-18722f579a21" xsi:nil="true"/>
    <OsfiReceived xmlns="fecb3a15-ec4f-4650-8ab4-18722f579a21" xsi:nil="true"/>
    <OsfiGuidancePhase xmlns="10d8d364-9265-4608-b1fe-b0d4f3e4d437">External Consultation</OsfiGuidancePhas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OsfiEffectiveYear xmlns="10d8d364-9265-4608-b1fe-b0d4f3e4d437">2023</OsfiEffectiveYear>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OsfiProvision xmlns="10d8d364-9265-4608-b1fe-b0d4f3e4d437" xsi:nil="true"/>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i4a82951b3ab490b851755ba3e25ca9e xmlns="10d8d364-9265-4608-b1fe-b0d4f3e4d437">
      <Terms xmlns="http://schemas.microsoft.com/office/infopath/2007/PartnerControls"/>
    </i4a82951b3ab490b851755ba3e25ca9e>
    <_dlc_DocId xmlns="fecb3a15-ec4f-4650-8ab4-18722f579a21">F2000-786772880-25858</_dlc_DocId>
    <_dlc_DocIdUrl xmlns="fecb3a15-ec4f-4650-8ab4-18722f579a21">
      <Url>https://011gc.sharepoint.com/sites/eSpace-FICore/_layouts/15/DocIdRedir.aspx?ID=F2000-786772880-25858</Url>
      <Description>F2000-786772880-25858</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PeerGroup xmlns="10d8d364-9265-4608-b1fe-b0d4f3e4d43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9BF900-D8F9-4580-9164-EDEAACD39666}">
  <ds:schemaRefs>
    <ds:schemaRef ds:uri="Microsoft.SharePoint.Taxonomy.ContentTypeSync"/>
  </ds:schemaRefs>
</ds:datastoreItem>
</file>

<file path=customXml/itemProps2.xml><?xml version="1.0" encoding="utf-8"?>
<ds:datastoreItem xmlns:ds="http://schemas.openxmlformats.org/officeDocument/2006/customXml" ds:itemID="{741C4D82-11CA-4685-8FD8-31C768754B16}">
  <ds:schemaRefs>
    <ds:schemaRef ds:uri="http://schemas.microsoft.com/sharepoint/v3/contenttype/forms"/>
  </ds:schemaRefs>
</ds:datastoreItem>
</file>

<file path=customXml/itemProps3.xml><?xml version="1.0" encoding="utf-8"?>
<ds:datastoreItem xmlns:ds="http://schemas.openxmlformats.org/officeDocument/2006/customXml" ds:itemID="{024E526D-E400-4FA0-A48A-5332BA406BCE}">
  <ds:schemaRefs>
    <ds:schemaRef ds:uri="http://schemas.microsoft.com/office/2006/documentManagement/types"/>
    <ds:schemaRef ds:uri="10d8d364-9265-4608-b1fe-b0d4f3e4d437"/>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sharepoint/v3"/>
    <ds:schemaRef ds:uri="http://schemas.microsoft.com/office/infopath/2007/PartnerControls"/>
    <ds:schemaRef ds:uri="f5a7e35f-036f-43ba-9bd6-dfccb735f6f0"/>
    <ds:schemaRef ds:uri="fecb3a15-ec4f-4650-8ab4-18722f579a21"/>
    <ds:schemaRef ds:uri="http://www.w3.org/XML/1998/namespace"/>
  </ds:schemaRefs>
</ds:datastoreItem>
</file>

<file path=customXml/itemProps4.xml><?xml version="1.0" encoding="utf-8"?>
<ds:datastoreItem xmlns:ds="http://schemas.openxmlformats.org/officeDocument/2006/customXml" ds:itemID="{08F35D50-8EF6-485B-97C4-B97197ABF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ACA2E2D-9CDD-485A-905A-AF3DFBA5EBDA}">
  <ds:schemaRefs>
    <ds:schemaRef ds:uri="http://schemas.microsoft.com/sharepoint/events"/>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116</vt:i4>
      </vt:variant>
    </vt:vector>
  </HeadingPairs>
  <TitlesOfParts>
    <vt:vector size="119" baseType="lpstr">
      <vt:lpstr>Attestation</vt:lpstr>
      <vt:lpstr>Ratio_de_levier</vt:lpstr>
      <vt:lpstr>Calcul</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DPA_1505</vt:lpstr>
      <vt:lpstr>DPA_1506</vt:lpstr>
      <vt:lpstr>DPA_1507</vt:lpstr>
      <vt:lpstr>DPA_1508</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RRL - Exemple de relevé – à compter du T1 2026</dc:title>
  <dc:subject/>
  <dc:creator>re-webmaster@osfi-bsif.gc.ca</dc:creator>
  <cp:keywords/>
  <dc:description/>
  <cp:lastModifiedBy>Semaan, Pauline</cp:lastModifiedBy>
  <cp:revision/>
  <dcterms:created xsi:type="dcterms:W3CDTF">2014-04-02T18:19:15Z</dcterms:created>
  <dcterms:modified xsi:type="dcterms:W3CDTF">2025-10-01T19:26:29Z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3ceace4a-e902-46b7-9700-bbca6cef09fa</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2017-04-13T13:23:45Z</vt:filetime>
  </property>
  <property fmtid="{D5CDD505-2E9C-101B-9397-08002B2CF9AE}" pid="16" name="OsfiCostCentre">
    <vt:lpwstr>666;#Regulatory Data Management (RDM) Division (250000)|07fb3360-bd8b-4913-ac40-53a8022c308a</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2017-06-07T17:34:31Z</vt:filetime>
  </property>
  <property fmtid="{D5CDD505-2E9C-101B-9397-08002B2CF9AE}" pid="19" name="OsfiIndustryType">
    <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818</vt:lpwstr>
  </property>
  <property fmtid="{D5CDD505-2E9C-101B-9397-08002B2CF9AE}" pid="23" name="OsfiInstrumentType">
    <vt:lpwstr>803</vt:lpwstr>
  </property>
  <property fmtid="{D5CDD505-2E9C-101B-9397-08002B2CF9AE}" pid="24" name="OsfiOSFIGuidance">
    <vt:lpwstr>799</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rder">
    <vt:r8>484200</vt:r8>
  </property>
  <property fmtid="{D5CDD505-2E9C-101B-9397-08002B2CF9AE}" pid="30" name="p213ed7f1c384e76b1e6db419627f072">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OsfiSortableZPosition">
    <vt:lpwstr/>
  </property>
  <property fmtid="{D5CDD505-2E9C-101B-9397-08002B2CF9AE}" pid="34" name="OsfiFIArea">
    <vt:lpwstr/>
  </property>
  <property fmtid="{D5CDD505-2E9C-101B-9397-08002B2CF9AE}" pid="35" name="DocumentSetDescription">
    <vt:lpwstr/>
  </property>
  <property fmtid="{D5CDD505-2E9C-101B-9397-08002B2CF9AE}" pid="36" name="_ExtendedDescription">
    <vt:lpwstr/>
  </property>
  <property fmtid="{D5CDD505-2E9C-101B-9397-08002B2CF9AE}" pid="37" name="OsfiSortableZIndustryType">
    <vt:lpwstr/>
  </property>
  <property fmtid="{D5CDD505-2E9C-101B-9397-08002B2CF9AE}" pid="38" name="OsfiSortableZClientBusinessGroup">
    <vt:lpwstr/>
  </property>
  <property fmtid="{D5CDD505-2E9C-101B-9397-08002B2CF9AE}" pid="39" name="OsfiSortableZFITopics">
    <vt:lpwstr/>
  </property>
  <property fmtid="{D5CDD505-2E9C-101B-9397-08002B2CF9AE}" pid="40" name="OsfiMeetingDescription">
    <vt:lpwstr/>
  </property>
  <property fmtid="{D5CDD505-2E9C-101B-9397-08002B2CF9AE}" pid="41" name="OsfiNewEntryPhase">
    <vt:lpwstr/>
  </property>
  <property fmtid="{D5CDD505-2E9C-101B-9397-08002B2CF9AE}" pid="42" name="OsfiSharedWith">
    <vt:lpwstr/>
  </property>
  <property fmtid="{D5CDD505-2E9C-101B-9397-08002B2CF9AE}" pid="43" name="OsfiSortableZFiscalPeriod">
    <vt:lpwstr/>
  </property>
  <property fmtid="{D5CDD505-2E9C-101B-9397-08002B2CF9AE}" pid="44" name="OsfiFIApprovalPhase">
    <vt:lpwstr/>
  </property>
  <property fmtid="{D5CDD505-2E9C-101B-9397-08002B2CF9AE}" pid="45" name="_docset_NoMedatataSyncRequired">
    <vt:lpwstr>False</vt:lpwstr>
  </property>
  <property fmtid="{D5CDD505-2E9C-101B-9397-08002B2CF9AE}" pid="46" name="MediaServiceImageTags">
    <vt:lpwstr/>
  </property>
  <property fmtid="{D5CDD505-2E9C-101B-9397-08002B2CF9AE}" pid="47" name="lcf76f155ced4ddcb4097134ff3c332f">
    <vt:lpwstr/>
  </property>
</Properties>
</file>