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drawings/drawing3.xml" ContentType="application/vnd.openxmlformats-officedocument.drawing+xml"/>
  <Override PartName="/xl/embeddings/oleObject17.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011gc-my.sharepoint.com/personal/shola_olaniyan_osfi-bsif_gc_ca/Documents/Attestations/Template updates/NSFR/"/>
    </mc:Choice>
  </mc:AlternateContent>
  <xr:revisionPtr revIDLastSave="32" documentId="13_ncr:1_{7207984F-F7B2-466F-AD37-5E568D0C8E75}" xr6:coauthVersionLast="47" xr6:coauthVersionMax="47" xr10:uidLastSave="{E8E0BAF8-2E4D-46F3-BD13-3FB63A121B1F}"/>
  <bookViews>
    <workbookView xWindow="17925" yWindow="-16320" windowWidth="29040" windowHeight="15720" xr2:uid="{00000000-000D-0000-FFFF-FFFF00000000}"/>
  </bookViews>
  <sheets>
    <sheet name="NSFR_Attestation" sheetId="30" r:id="rId1"/>
    <sheet name="NSFR_RRS_French" sheetId="16" r:id="rId2"/>
    <sheet name="Calcul" sheetId="27" r:id="rId3"/>
    <sheet name="Classification" sheetId="26" r:id="rId4"/>
    <sheet name="Relevé des modifications" sheetId="28" r:id="rId5"/>
    <sheet name="NSFR_RRS_Fr_Orig" sheetId="13" state="hidden" r:id="rId6"/>
    <sheet name="NSFR_RRS_En_Orig" sheetId="2" state="hidden" r:id="rId7"/>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11101" localSheetId="2">#REF!</definedName>
    <definedName name="_D11101" localSheetId="3">#REF!</definedName>
    <definedName name="_D11101" localSheetId="5">#REF!</definedName>
    <definedName name="_D11101" localSheetId="1">#REF!</definedName>
    <definedName name="_D11101">#REF!</definedName>
    <definedName name="_D11102" localSheetId="3">#REF!</definedName>
    <definedName name="_D11102" localSheetId="5">#REF!</definedName>
    <definedName name="_D11102" localSheetId="1">#REF!</definedName>
    <definedName name="_D11102">#REF!</definedName>
    <definedName name="_D11103" localSheetId="3">#REF!</definedName>
    <definedName name="_D11103" localSheetId="5">#REF!</definedName>
    <definedName name="_D11103" localSheetId="1">#REF!</definedName>
    <definedName name="_D11103">#REF!</definedName>
    <definedName name="_D11104" localSheetId="3">#REF!</definedName>
    <definedName name="_D11104" localSheetId="5">#REF!</definedName>
    <definedName name="_D11104" localSheetId="1">#REF!</definedName>
    <definedName name="_D11104">#REF!</definedName>
    <definedName name="_D11105" localSheetId="3">#REF!</definedName>
    <definedName name="_D11105" localSheetId="5">#REF!</definedName>
    <definedName name="_D11105" localSheetId="1">#REF!</definedName>
    <definedName name="_D11105">#REF!</definedName>
    <definedName name="_D11106" localSheetId="3">#REF!</definedName>
    <definedName name="_D11106" localSheetId="5">#REF!</definedName>
    <definedName name="_D11106" localSheetId="1">#REF!</definedName>
    <definedName name="_D11106">#REF!</definedName>
    <definedName name="_D11107" localSheetId="3">#REF!</definedName>
    <definedName name="_D11107" localSheetId="5">#REF!</definedName>
    <definedName name="_D11107" localSheetId="1">#REF!</definedName>
    <definedName name="_D11107">#REF!</definedName>
    <definedName name="_D11108" localSheetId="3">#REF!</definedName>
    <definedName name="_D11108" localSheetId="5">#REF!</definedName>
    <definedName name="_D11108" localSheetId="1">#REF!</definedName>
    <definedName name="_D11108">#REF!</definedName>
    <definedName name="_D11109" localSheetId="3">#REF!</definedName>
    <definedName name="_D11109" localSheetId="5">#REF!</definedName>
    <definedName name="_D11109" localSheetId="1">#REF!</definedName>
    <definedName name="_D11109">#REF!</definedName>
    <definedName name="_D11110" localSheetId="3">#REF!</definedName>
    <definedName name="_D11110" localSheetId="5">#REF!</definedName>
    <definedName name="_D11110" localSheetId="1">#REF!</definedName>
    <definedName name="_D11110">#REF!</definedName>
    <definedName name="_D11111" localSheetId="3">#REF!</definedName>
    <definedName name="_D11111" localSheetId="5">#REF!</definedName>
    <definedName name="_D11111" localSheetId="1">#REF!</definedName>
    <definedName name="_D11111">#REF!</definedName>
    <definedName name="_D11112" localSheetId="3">#REF!</definedName>
    <definedName name="_D11112" localSheetId="5">#REF!</definedName>
    <definedName name="_D11112" localSheetId="1">#REF!</definedName>
    <definedName name="_D11112">#REF!</definedName>
    <definedName name="_D11113" localSheetId="3">#REF!</definedName>
    <definedName name="_D11113" localSheetId="5">#REF!</definedName>
    <definedName name="_D11113" localSheetId="1">#REF!</definedName>
    <definedName name="_D11113">#REF!</definedName>
    <definedName name="_D11114" localSheetId="3">#REF!</definedName>
    <definedName name="_D11114" localSheetId="5">#REF!</definedName>
    <definedName name="_D11114" localSheetId="1">#REF!</definedName>
    <definedName name="_D11114">#REF!</definedName>
    <definedName name="_D11115" localSheetId="3">#REF!</definedName>
    <definedName name="_D11115" localSheetId="5">#REF!</definedName>
    <definedName name="_D11115" localSheetId="1">#REF!</definedName>
    <definedName name="_D11115">#REF!</definedName>
    <definedName name="_D11116" localSheetId="3">#REF!</definedName>
    <definedName name="_D11116" localSheetId="5">#REF!</definedName>
    <definedName name="_D11116" localSheetId="1">#REF!</definedName>
    <definedName name="_D11116">#REF!</definedName>
    <definedName name="_D11117" localSheetId="3">#REF!</definedName>
    <definedName name="_D11117" localSheetId="5">#REF!</definedName>
    <definedName name="_D11117" localSheetId="1">#REF!</definedName>
    <definedName name="_D11117">#REF!</definedName>
    <definedName name="_D11118" localSheetId="3">#REF!</definedName>
    <definedName name="_D11118" localSheetId="5">#REF!</definedName>
    <definedName name="_D11118" localSheetId="1">#REF!</definedName>
    <definedName name="_D11118">#REF!</definedName>
    <definedName name="_D11119" localSheetId="3">#REF!</definedName>
    <definedName name="_D11119" localSheetId="5">#REF!</definedName>
    <definedName name="_D11119" localSheetId="1">#REF!</definedName>
    <definedName name="_D11119">#REF!</definedName>
    <definedName name="_D11120" localSheetId="3">#REF!</definedName>
    <definedName name="_D11120" localSheetId="5">#REF!</definedName>
    <definedName name="_D11120" localSheetId="1">#REF!</definedName>
    <definedName name="_D11120">#REF!</definedName>
    <definedName name="_D11121" localSheetId="3">#REF!</definedName>
    <definedName name="_D11121" localSheetId="5">#REF!</definedName>
    <definedName name="_D11121" localSheetId="1">#REF!</definedName>
    <definedName name="_D11121">#REF!</definedName>
    <definedName name="_D11122" localSheetId="3">#REF!</definedName>
    <definedName name="_D11122" localSheetId="5">#REF!</definedName>
    <definedName name="_D11122" localSheetId="1">#REF!</definedName>
    <definedName name="_D11122">#REF!</definedName>
    <definedName name="_D11123" localSheetId="3">#REF!</definedName>
    <definedName name="_D11123" localSheetId="5">#REF!</definedName>
    <definedName name="_D11123" localSheetId="1">#REF!</definedName>
    <definedName name="_D11123">#REF!</definedName>
    <definedName name="_D11124" localSheetId="3">#REF!</definedName>
    <definedName name="_D11124" localSheetId="5">#REF!</definedName>
    <definedName name="_D11124" localSheetId="1">#REF!</definedName>
    <definedName name="_D11124">#REF!</definedName>
    <definedName name="_D11125" localSheetId="3">#REF!</definedName>
    <definedName name="_D11125" localSheetId="5">#REF!</definedName>
    <definedName name="_D11125" localSheetId="1">#REF!</definedName>
    <definedName name="_D11125">#REF!</definedName>
    <definedName name="_D11126" localSheetId="3">#REF!</definedName>
    <definedName name="_D11126" localSheetId="5">#REF!</definedName>
    <definedName name="_D11126" localSheetId="1">#REF!</definedName>
    <definedName name="_D11126">#REF!</definedName>
    <definedName name="_D11127" localSheetId="3">#REF!</definedName>
    <definedName name="_D11127" localSheetId="5">#REF!</definedName>
    <definedName name="_D11127" localSheetId="1">#REF!</definedName>
    <definedName name="_D11127">#REF!</definedName>
    <definedName name="_D11128" localSheetId="3">#REF!</definedName>
    <definedName name="_D11128" localSheetId="5">#REF!</definedName>
    <definedName name="_D11128" localSheetId="1">#REF!</definedName>
    <definedName name="_D11128">#REF!</definedName>
    <definedName name="_D11129" localSheetId="3">#REF!</definedName>
    <definedName name="_D11129" localSheetId="5">#REF!</definedName>
    <definedName name="_D11129" localSheetId="1">#REF!</definedName>
    <definedName name="_D11129">#REF!</definedName>
    <definedName name="_D11130" localSheetId="3">#REF!</definedName>
    <definedName name="_D11130" localSheetId="5">#REF!</definedName>
    <definedName name="_D11130" localSheetId="1">#REF!</definedName>
    <definedName name="_D11130">#REF!</definedName>
    <definedName name="_D11131" localSheetId="3">#REF!</definedName>
    <definedName name="_D11131" localSheetId="5">#REF!</definedName>
    <definedName name="_D11131" localSheetId="1">#REF!</definedName>
    <definedName name="_D11131">#REF!</definedName>
    <definedName name="_D11132" localSheetId="3">#REF!</definedName>
    <definedName name="_D11132" localSheetId="5">#REF!</definedName>
    <definedName name="_D11132" localSheetId="1">#REF!</definedName>
    <definedName name="_D11132">#REF!</definedName>
    <definedName name="_D11133" localSheetId="3">#REF!</definedName>
    <definedName name="_D11133" localSheetId="5">#REF!</definedName>
    <definedName name="_D11133" localSheetId="1">#REF!</definedName>
    <definedName name="_D11133">#REF!</definedName>
    <definedName name="_D11134" localSheetId="3">#REF!</definedName>
    <definedName name="_D11134" localSheetId="5">#REF!</definedName>
    <definedName name="_D11134" localSheetId="1">#REF!</definedName>
    <definedName name="_D11134">#REF!</definedName>
    <definedName name="_D11135" localSheetId="3">#REF!</definedName>
    <definedName name="_D11135" localSheetId="5">#REF!</definedName>
    <definedName name="_D11135" localSheetId="1">#REF!</definedName>
    <definedName name="_D11135">#REF!</definedName>
    <definedName name="_D11136" localSheetId="3">#REF!</definedName>
    <definedName name="_D11136" localSheetId="5">#REF!</definedName>
    <definedName name="_D11136" localSheetId="1">#REF!</definedName>
    <definedName name="_D11136">#REF!</definedName>
    <definedName name="_D11137" localSheetId="3">#REF!</definedName>
    <definedName name="_D11137" localSheetId="5">#REF!</definedName>
    <definedName name="_D11137" localSheetId="1">#REF!</definedName>
    <definedName name="_D11137">#REF!</definedName>
    <definedName name="_D11138" localSheetId="3">#REF!</definedName>
    <definedName name="_D11138" localSheetId="5">#REF!</definedName>
    <definedName name="_D11138" localSheetId="1">#REF!</definedName>
    <definedName name="_D11138">#REF!</definedName>
    <definedName name="_D11139" localSheetId="3">#REF!</definedName>
    <definedName name="_D11139" localSheetId="5">#REF!</definedName>
    <definedName name="_D11139" localSheetId="1">#REF!</definedName>
    <definedName name="_D11139">#REF!</definedName>
    <definedName name="_D11140" localSheetId="3">#REF!</definedName>
    <definedName name="_D11140" localSheetId="5">#REF!</definedName>
    <definedName name="_D11140" localSheetId="1">#REF!</definedName>
    <definedName name="_D11140">#REF!</definedName>
    <definedName name="_D11141" localSheetId="3">#REF!</definedName>
    <definedName name="_D11141" localSheetId="5">#REF!</definedName>
    <definedName name="_D11141" localSheetId="1">#REF!</definedName>
    <definedName name="_D11141">#REF!</definedName>
    <definedName name="_D11142" localSheetId="3">#REF!</definedName>
    <definedName name="_D11142" localSheetId="5">#REF!</definedName>
    <definedName name="_D11142" localSheetId="1">#REF!</definedName>
    <definedName name="_D11142">#REF!</definedName>
    <definedName name="_D11143" localSheetId="3">#REF!</definedName>
    <definedName name="_D11143" localSheetId="5">#REF!</definedName>
    <definedName name="_D11143" localSheetId="1">#REF!</definedName>
    <definedName name="_D11143">#REF!</definedName>
    <definedName name="_D11144" localSheetId="3">#REF!</definedName>
    <definedName name="_D11144" localSheetId="5">#REF!</definedName>
    <definedName name="_D11144" localSheetId="1">#REF!</definedName>
    <definedName name="_D11144">#REF!</definedName>
    <definedName name="_D11145" localSheetId="3">#REF!</definedName>
    <definedName name="_D11145" localSheetId="5">#REF!</definedName>
    <definedName name="_D11145" localSheetId="1">#REF!</definedName>
    <definedName name="_D11145">#REF!</definedName>
    <definedName name="_D11146" localSheetId="3">#REF!</definedName>
    <definedName name="_D11146" localSheetId="5">#REF!</definedName>
    <definedName name="_D11146" localSheetId="1">#REF!</definedName>
    <definedName name="_D11146">#REF!</definedName>
    <definedName name="_D11401" localSheetId="3">#REF!</definedName>
    <definedName name="_D11401" localSheetId="5">#REF!</definedName>
    <definedName name="_D11401" localSheetId="1">#REF!</definedName>
    <definedName name="_D11401">#REF!</definedName>
    <definedName name="_D11402" localSheetId="3">#REF!</definedName>
    <definedName name="_D11402" localSheetId="5">#REF!</definedName>
    <definedName name="_D11402" localSheetId="1">#REF!</definedName>
    <definedName name="_D11402">#REF!</definedName>
    <definedName name="_D11403" localSheetId="3">#REF!</definedName>
    <definedName name="_D11403" localSheetId="5">#REF!</definedName>
    <definedName name="_D11403" localSheetId="1">#REF!</definedName>
    <definedName name="_D11403">#REF!</definedName>
    <definedName name="_D11404" localSheetId="3">#REF!</definedName>
    <definedName name="_D11404" localSheetId="5">#REF!</definedName>
    <definedName name="_D11404" localSheetId="1">#REF!</definedName>
    <definedName name="_D11404">#REF!</definedName>
    <definedName name="_D11405" localSheetId="3">#REF!</definedName>
    <definedName name="_D11405" localSheetId="5">#REF!</definedName>
    <definedName name="_D11405" localSheetId="1">#REF!</definedName>
    <definedName name="_D11405">#REF!</definedName>
    <definedName name="_D11406" localSheetId="3">#REF!</definedName>
    <definedName name="_D11406" localSheetId="5">#REF!</definedName>
    <definedName name="_D11406" localSheetId="1">#REF!</definedName>
    <definedName name="_D11406">#REF!</definedName>
    <definedName name="_D11407" localSheetId="3">#REF!</definedName>
    <definedName name="_D11407" localSheetId="5">#REF!</definedName>
    <definedName name="_D11407" localSheetId="1">#REF!</definedName>
    <definedName name="_D11407">#REF!</definedName>
    <definedName name="_D11408" localSheetId="3">#REF!</definedName>
    <definedName name="_D11408" localSheetId="5">#REF!</definedName>
    <definedName name="_D11408" localSheetId="1">#REF!</definedName>
    <definedName name="_D11408">#REF!</definedName>
    <definedName name="_D11409" localSheetId="3">#REF!</definedName>
    <definedName name="_D11409" localSheetId="5">#REF!</definedName>
    <definedName name="_D11409" localSheetId="1">#REF!</definedName>
    <definedName name="_D11409">#REF!</definedName>
    <definedName name="_D11410" localSheetId="3">#REF!</definedName>
    <definedName name="_D11410" localSheetId="5">#REF!</definedName>
    <definedName name="_D11410" localSheetId="1">#REF!</definedName>
    <definedName name="_D11410">#REF!</definedName>
    <definedName name="_D11411" localSheetId="3">#REF!</definedName>
    <definedName name="_D11411" localSheetId="5">#REF!</definedName>
    <definedName name="_D11411" localSheetId="1">#REF!</definedName>
    <definedName name="_D11411">#REF!</definedName>
    <definedName name="_D11412" localSheetId="3">#REF!</definedName>
    <definedName name="_D11412" localSheetId="5">#REF!</definedName>
    <definedName name="_D11412" localSheetId="1">#REF!</definedName>
    <definedName name="_D11412">#REF!</definedName>
    <definedName name="_D11413" localSheetId="3">#REF!</definedName>
    <definedName name="_D11413" localSheetId="5">#REF!</definedName>
    <definedName name="_D11413" localSheetId="1">#REF!</definedName>
    <definedName name="_D11413">#REF!</definedName>
    <definedName name="_D11414" localSheetId="3">#REF!</definedName>
    <definedName name="_D11414" localSheetId="5">#REF!</definedName>
    <definedName name="_D11414" localSheetId="1">#REF!</definedName>
    <definedName name="_D11414">#REF!</definedName>
    <definedName name="_D11415" localSheetId="3">#REF!</definedName>
    <definedName name="_D11415" localSheetId="5">#REF!</definedName>
    <definedName name="_D11415" localSheetId="1">#REF!</definedName>
    <definedName name="_D11415">#REF!</definedName>
    <definedName name="_D11416" localSheetId="3">#REF!</definedName>
    <definedName name="_D11416" localSheetId="5">#REF!</definedName>
    <definedName name="_D11416" localSheetId="1">#REF!</definedName>
    <definedName name="_D11416">#REF!</definedName>
    <definedName name="_D11417" localSheetId="3">#REF!</definedName>
    <definedName name="_D11417" localSheetId="5">#REF!</definedName>
    <definedName name="_D11417" localSheetId="1">#REF!</definedName>
    <definedName name="_D11417">#REF!</definedName>
    <definedName name="_D11418" localSheetId="3">#REF!</definedName>
    <definedName name="_D11418" localSheetId="5">#REF!</definedName>
    <definedName name="_D11418" localSheetId="1">#REF!</definedName>
    <definedName name="_D11418">#REF!</definedName>
    <definedName name="_D11419" localSheetId="3">#REF!</definedName>
    <definedName name="_D11419" localSheetId="5">#REF!</definedName>
    <definedName name="_D11419" localSheetId="1">#REF!</definedName>
    <definedName name="_D11419">#REF!</definedName>
    <definedName name="_D11420" localSheetId="3">#REF!</definedName>
    <definedName name="_D11420" localSheetId="5">#REF!</definedName>
    <definedName name="_D11420" localSheetId="1">#REF!</definedName>
    <definedName name="_D11420">#REF!</definedName>
    <definedName name="_D11421" localSheetId="3">#REF!</definedName>
    <definedName name="_D11421" localSheetId="5">#REF!</definedName>
    <definedName name="_D11421" localSheetId="1">#REF!</definedName>
    <definedName name="_D11421">#REF!</definedName>
    <definedName name="_D11422" localSheetId="3">#REF!</definedName>
    <definedName name="_D11422" localSheetId="5">#REF!</definedName>
    <definedName name="_D11422" localSheetId="1">#REF!</definedName>
    <definedName name="_D11422">#REF!</definedName>
    <definedName name="_D11423" localSheetId="3">#REF!</definedName>
    <definedName name="_D11423" localSheetId="5">#REF!</definedName>
    <definedName name="_D11423" localSheetId="1">#REF!</definedName>
    <definedName name="_D11423">#REF!</definedName>
    <definedName name="_D11424" localSheetId="3">#REF!</definedName>
    <definedName name="_D11424" localSheetId="5">#REF!</definedName>
    <definedName name="_D11424" localSheetId="1">#REF!</definedName>
    <definedName name="_D11424">#REF!</definedName>
    <definedName name="_D11425" localSheetId="3">#REF!</definedName>
    <definedName name="_D11425" localSheetId="5">#REF!</definedName>
    <definedName name="_D11425" localSheetId="1">#REF!</definedName>
    <definedName name="_D11425">#REF!</definedName>
    <definedName name="_D11426" localSheetId="3">#REF!</definedName>
    <definedName name="_D11426" localSheetId="5">#REF!</definedName>
    <definedName name="_D11426" localSheetId="1">#REF!</definedName>
    <definedName name="_D11426">#REF!</definedName>
    <definedName name="_D11427" localSheetId="3">#REF!</definedName>
    <definedName name="_D11427" localSheetId="5">#REF!</definedName>
    <definedName name="_D11427" localSheetId="1">#REF!</definedName>
    <definedName name="_D11427">#REF!</definedName>
    <definedName name="_D11428" localSheetId="3">#REF!</definedName>
    <definedName name="_D11428" localSheetId="5">#REF!</definedName>
    <definedName name="_D11428" localSheetId="1">#REF!</definedName>
    <definedName name="_D11428">#REF!</definedName>
    <definedName name="_D11429" localSheetId="3">#REF!</definedName>
    <definedName name="_D11429" localSheetId="5">#REF!</definedName>
    <definedName name="_D11429" localSheetId="1">#REF!</definedName>
    <definedName name="_D11429">#REF!</definedName>
    <definedName name="_D11430" localSheetId="3">#REF!</definedName>
    <definedName name="_D11430" localSheetId="5">#REF!</definedName>
    <definedName name="_D11430" localSheetId="1">#REF!</definedName>
    <definedName name="_D11430">#REF!</definedName>
    <definedName name="_D11431" localSheetId="3">#REF!</definedName>
    <definedName name="_D11431" localSheetId="5">#REF!</definedName>
    <definedName name="_D11431" localSheetId="1">#REF!</definedName>
    <definedName name="_D11431">#REF!</definedName>
    <definedName name="_D11432" localSheetId="3">#REF!</definedName>
    <definedName name="_D11432" localSheetId="5">#REF!</definedName>
    <definedName name="_D11432" localSheetId="1">#REF!</definedName>
    <definedName name="_D11432">#REF!</definedName>
    <definedName name="_D11433" localSheetId="3">#REF!</definedName>
    <definedName name="_D11433" localSheetId="5">#REF!</definedName>
    <definedName name="_D11433" localSheetId="1">#REF!</definedName>
    <definedName name="_D11433">#REF!</definedName>
    <definedName name="_D11434" localSheetId="3">#REF!</definedName>
    <definedName name="_D11434" localSheetId="5">#REF!</definedName>
    <definedName name="_D11434" localSheetId="1">#REF!</definedName>
    <definedName name="_D11434">#REF!</definedName>
    <definedName name="_D11435" localSheetId="3">#REF!</definedName>
    <definedName name="_D11435" localSheetId="5">#REF!</definedName>
    <definedName name="_D11435" localSheetId="1">#REF!</definedName>
    <definedName name="_D11435">#REF!</definedName>
    <definedName name="_D11436" localSheetId="3">#REF!</definedName>
    <definedName name="_D11436" localSheetId="5">#REF!</definedName>
    <definedName name="_D11436" localSheetId="1">#REF!</definedName>
    <definedName name="_D11436">#REF!</definedName>
    <definedName name="_D11437" localSheetId="3">#REF!</definedName>
    <definedName name="_D11437" localSheetId="5">#REF!</definedName>
    <definedName name="_D11437" localSheetId="1">#REF!</definedName>
    <definedName name="_D11437">#REF!</definedName>
    <definedName name="_D11438" localSheetId="3">#REF!</definedName>
    <definedName name="_D11438" localSheetId="5">#REF!</definedName>
    <definedName name="_D11438" localSheetId="1">#REF!</definedName>
    <definedName name="_D11438">#REF!</definedName>
    <definedName name="_D11439" localSheetId="3">#REF!</definedName>
    <definedName name="_D11439" localSheetId="5">#REF!</definedName>
    <definedName name="_D11439" localSheetId="1">#REF!</definedName>
    <definedName name="_D11439">#REF!</definedName>
    <definedName name="_D11440" localSheetId="3">#REF!</definedName>
    <definedName name="_D11440" localSheetId="5">#REF!</definedName>
    <definedName name="_D11440" localSheetId="1">#REF!</definedName>
    <definedName name="_D11440">#REF!</definedName>
    <definedName name="_D11441" localSheetId="3">#REF!</definedName>
    <definedName name="_D11441" localSheetId="5">#REF!</definedName>
    <definedName name="_D11441" localSheetId="1">#REF!</definedName>
    <definedName name="_D11441">#REF!</definedName>
    <definedName name="_D11442" localSheetId="3">#REF!</definedName>
    <definedName name="_D11442" localSheetId="5">#REF!</definedName>
    <definedName name="_D11442" localSheetId="1">#REF!</definedName>
    <definedName name="_D11442">#REF!</definedName>
    <definedName name="_D11443" localSheetId="3">#REF!</definedName>
    <definedName name="_D11443" localSheetId="5">#REF!</definedName>
    <definedName name="_D11443" localSheetId="1">#REF!</definedName>
    <definedName name="_D11443">#REF!</definedName>
    <definedName name="_D11444" localSheetId="3">#REF!</definedName>
    <definedName name="_D11444" localSheetId="5">#REF!</definedName>
    <definedName name="_D11444" localSheetId="1">#REF!</definedName>
    <definedName name="_D11444">#REF!</definedName>
    <definedName name="_D11445" localSheetId="3">#REF!</definedName>
    <definedName name="_D11445" localSheetId="5">#REF!</definedName>
    <definedName name="_D11445" localSheetId="1">#REF!</definedName>
    <definedName name="_D11445">#REF!</definedName>
    <definedName name="_D11446" localSheetId="3">#REF!</definedName>
    <definedName name="_D11446" localSheetId="5">#REF!</definedName>
    <definedName name="_D11446" localSheetId="1">#REF!</definedName>
    <definedName name="_D11446">#REF!</definedName>
    <definedName name="_D11701" localSheetId="3">#REF!</definedName>
    <definedName name="_D11701" localSheetId="5">#REF!</definedName>
    <definedName name="_D11701" localSheetId="1">#REF!</definedName>
    <definedName name="_D11701">#REF!</definedName>
    <definedName name="_D11702" localSheetId="3">#REF!</definedName>
    <definedName name="_D11702" localSheetId="5">#REF!</definedName>
    <definedName name="_D11702" localSheetId="1">#REF!</definedName>
    <definedName name="_D11702">#REF!</definedName>
    <definedName name="_D11703" localSheetId="3">#REF!</definedName>
    <definedName name="_D11703" localSheetId="5">#REF!</definedName>
    <definedName name="_D11703" localSheetId="1">#REF!</definedName>
    <definedName name="_D11703">#REF!</definedName>
    <definedName name="_D11704" localSheetId="3">#REF!</definedName>
    <definedName name="_D11704" localSheetId="5">#REF!</definedName>
    <definedName name="_D11704" localSheetId="1">#REF!</definedName>
    <definedName name="_D11704">#REF!</definedName>
    <definedName name="_D11705" localSheetId="3">#REF!</definedName>
    <definedName name="_D11705" localSheetId="5">#REF!</definedName>
    <definedName name="_D11705" localSheetId="1">#REF!</definedName>
    <definedName name="_D11705">#REF!</definedName>
    <definedName name="_D11706" localSheetId="3">#REF!</definedName>
    <definedName name="_D11706" localSheetId="5">#REF!</definedName>
    <definedName name="_D11706" localSheetId="1">#REF!</definedName>
    <definedName name="_D11706">#REF!</definedName>
    <definedName name="_D11707" localSheetId="3">#REF!</definedName>
    <definedName name="_D11707" localSheetId="5">#REF!</definedName>
    <definedName name="_D11707" localSheetId="1">#REF!</definedName>
    <definedName name="_D11707">#REF!</definedName>
    <definedName name="_D11708" localSheetId="3">#REF!</definedName>
    <definedName name="_D11708" localSheetId="5">#REF!</definedName>
    <definedName name="_D11708" localSheetId="1">#REF!</definedName>
    <definedName name="_D11708">#REF!</definedName>
    <definedName name="_D11709" localSheetId="3">#REF!</definedName>
    <definedName name="_D11709" localSheetId="5">#REF!</definedName>
    <definedName name="_D11709" localSheetId="1">#REF!</definedName>
    <definedName name="_D11709">#REF!</definedName>
    <definedName name="_D11710" localSheetId="3">#REF!</definedName>
    <definedName name="_D11710" localSheetId="5">#REF!</definedName>
    <definedName name="_D11710" localSheetId="1">#REF!</definedName>
    <definedName name="_D11710">#REF!</definedName>
    <definedName name="_D11711" localSheetId="3">#REF!</definedName>
    <definedName name="_D11711" localSheetId="5">#REF!</definedName>
    <definedName name="_D11711" localSheetId="1">#REF!</definedName>
    <definedName name="_D11711">#REF!</definedName>
    <definedName name="_D11712" localSheetId="3">#REF!</definedName>
    <definedName name="_D11712" localSheetId="5">#REF!</definedName>
    <definedName name="_D11712" localSheetId="1">#REF!</definedName>
    <definedName name="_D11712">#REF!</definedName>
    <definedName name="_D11713" localSheetId="3">#REF!</definedName>
    <definedName name="_D11713" localSheetId="5">#REF!</definedName>
    <definedName name="_D11713" localSheetId="1">#REF!</definedName>
    <definedName name="_D11713">#REF!</definedName>
    <definedName name="_D11714" localSheetId="3">#REF!</definedName>
    <definedName name="_D11714" localSheetId="5">#REF!</definedName>
    <definedName name="_D11714" localSheetId="1">#REF!</definedName>
    <definedName name="_D11714">#REF!</definedName>
    <definedName name="_D11715" localSheetId="3">#REF!</definedName>
    <definedName name="_D11715" localSheetId="5">#REF!</definedName>
    <definedName name="_D11715" localSheetId="1">#REF!</definedName>
    <definedName name="_D11715">#REF!</definedName>
    <definedName name="_D11716" localSheetId="3">#REF!</definedName>
    <definedName name="_D11716" localSheetId="5">#REF!</definedName>
    <definedName name="_D11716" localSheetId="1">#REF!</definedName>
    <definedName name="_D11716">#REF!</definedName>
    <definedName name="_D11717" localSheetId="3">#REF!</definedName>
    <definedName name="_D11717" localSheetId="5">#REF!</definedName>
    <definedName name="_D11717" localSheetId="1">#REF!</definedName>
    <definedName name="_D11717">#REF!</definedName>
    <definedName name="_D11718" localSheetId="3">#REF!</definedName>
    <definedName name="_D11718" localSheetId="5">#REF!</definedName>
    <definedName name="_D11718" localSheetId="1">#REF!</definedName>
    <definedName name="_D11718">#REF!</definedName>
    <definedName name="_D11719" localSheetId="3">#REF!</definedName>
    <definedName name="_D11719" localSheetId="5">#REF!</definedName>
    <definedName name="_D11719" localSheetId="1">#REF!</definedName>
    <definedName name="_D11719">#REF!</definedName>
    <definedName name="_D11720" localSheetId="3">#REF!</definedName>
    <definedName name="_D11720" localSheetId="5">#REF!</definedName>
    <definedName name="_D11720" localSheetId="1">#REF!</definedName>
    <definedName name="_D11720">#REF!</definedName>
    <definedName name="_D11721" localSheetId="3">#REF!</definedName>
    <definedName name="_D11721" localSheetId="5">#REF!</definedName>
    <definedName name="_D11721" localSheetId="1">#REF!</definedName>
    <definedName name="_D11721">#REF!</definedName>
    <definedName name="_D11722" localSheetId="3">#REF!</definedName>
    <definedName name="_D11722" localSheetId="5">#REF!</definedName>
    <definedName name="_D11722" localSheetId="1">#REF!</definedName>
    <definedName name="_D11722">#REF!</definedName>
    <definedName name="_D11723" localSheetId="3">#REF!</definedName>
    <definedName name="_D11723" localSheetId="5">#REF!</definedName>
    <definedName name="_D11723" localSheetId="1">#REF!</definedName>
    <definedName name="_D11723">#REF!</definedName>
    <definedName name="_D11724" localSheetId="3">#REF!</definedName>
    <definedName name="_D11724" localSheetId="5">#REF!</definedName>
    <definedName name="_D11724" localSheetId="1">#REF!</definedName>
    <definedName name="_D11724">#REF!</definedName>
    <definedName name="_D11725" localSheetId="3">#REF!</definedName>
    <definedName name="_D11725" localSheetId="5">#REF!</definedName>
    <definedName name="_D11725" localSheetId="1">#REF!</definedName>
    <definedName name="_D11725">#REF!</definedName>
    <definedName name="_D11726" localSheetId="3">#REF!</definedName>
    <definedName name="_D11726" localSheetId="5">#REF!</definedName>
    <definedName name="_D11726" localSheetId="1">#REF!</definedName>
    <definedName name="_D11726">#REF!</definedName>
    <definedName name="_D11727" localSheetId="3">#REF!</definedName>
    <definedName name="_D11727" localSheetId="5">#REF!</definedName>
    <definedName name="_D11727" localSheetId="1">#REF!</definedName>
    <definedName name="_D11727">#REF!</definedName>
    <definedName name="_D11728" localSheetId="3">#REF!</definedName>
    <definedName name="_D11728" localSheetId="5">#REF!</definedName>
    <definedName name="_D11728" localSheetId="1">#REF!</definedName>
    <definedName name="_D11728">#REF!</definedName>
    <definedName name="_D11729" localSheetId="3">#REF!</definedName>
    <definedName name="_D11729" localSheetId="5">#REF!</definedName>
    <definedName name="_D11729" localSheetId="1">#REF!</definedName>
    <definedName name="_D11729">#REF!</definedName>
    <definedName name="_D11730" localSheetId="3">#REF!</definedName>
    <definedName name="_D11730" localSheetId="5">#REF!</definedName>
    <definedName name="_D11730" localSheetId="1">#REF!</definedName>
    <definedName name="_D11730">#REF!</definedName>
    <definedName name="_D11731" localSheetId="3">#REF!</definedName>
    <definedName name="_D11731" localSheetId="5">#REF!</definedName>
    <definedName name="_D11731" localSheetId="1">#REF!</definedName>
    <definedName name="_D11731">#REF!</definedName>
    <definedName name="_D11732" localSheetId="3">#REF!</definedName>
    <definedName name="_D11732" localSheetId="5">#REF!</definedName>
    <definedName name="_D11732" localSheetId="1">#REF!</definedName>
    <definedName name="_D11732">#REF!</definedName>
    <definedName name="_D11733" localSheetId="3">#REF!</definedName>
    <definedName name="_D11733" localSheetId="5">#REF!</definedName>
    <definedName name="_D11733" localSheetId="1">#REF!</definedName>
    <definedName name="_D11733">#REF!</definedName>
    <definedName name="_D11734" localSheetId="3">#REF!</definedName>
    <definedName name="_D11734" localSheetId="5">#REF!</definedName>
    <definedName name="_D11734" localSheetId="1">#REF!</definedName>
    <definedName name="_D11734">#REF!</definedName>
    <definedName name="_D11735" localSheetId="3">#REF!</definedName>
    <definedName name="_D11735" localSheetId="5">#REF!</definedName>
    <definedName name="_D11735" localSheetId="1">#REF!</definedName>
    <definedName name="_D11735">#REF!</definedName>
    <definedName name="_D11736" localSheetId="3">#REF!</definedName>
    <definedName name="_D11736" localSheetId="5">#REF!</definedName>
    <definedName name="_D11736" localSheetId="1">#REF!</definedName>
    <definedName name="_D11736">#REF!</definedName>
    <definedName name="_D11737" localSheetId="3">#REF!</definedName>
    <definedName name="_D11737" localSheetId="5">#REF!</definedName>
    <definedName name="_D11737" localSheetId="1">#REF!</definedName>
    <definedName name="_D11737">#REF!</definedName>
    <definedName name="_D11738" localSheetId="3">#REF!</definedName>
    <definedName name="_D11738" localSheetId="5">#REF!</definedName>
    <definedName name="_D11738" localSheetId="1">#REF!</definedName>
    <definedName name="_D11738">#REF!</definedName>
    <definedName name="_D11739" localSheetId="3">#REF!</definedName>
    <definedName name="_D11739" localSheetId="5">#REF!</definedName>
    <definedName name="_D11739" localSheetId="1">#REF!</definedName>
    <definedName name="_D11739">#REF!</definedName>
    <definedName name="_D11740" localSheetId="3">#REF!</definedName>
    <definedName name="_D11740" localSheetId="5">#REF!</definedName>
    <definedName name="_D11740" localSheetId="1">#REF!</definedName>
    <definedName name="_D11740">#REF!</definedName>
    <definedName name="_D11741" localSheetId="3">#REF!</definedName>
    <definedName name="_D11741" localSheetId="5">#REF!</definedName>
    <definedName name="_D11741" localSheetId="1">#REF!</definedName>
    <definedName name="_D11741">#REF!</definedName>
    <definedName name="_D11742" localSheetId="3">#REF!</definedName>
    <definedName name="_D11742" localSheetId="5">#REF!</definedName>
    <definedName name="_D11742" localSheetId="1">#REF!</definedName>
    <definedName name="_D11742">#REF!</definedName>
    <definedName name="_D11743" localSheetId="3">#REF!</definedName>
    <definedName name="_D11743" localSheetId="5">#REF!</definedName>
    <definedName name="_D11743" localSheetId="1">#REF!</definedName>
    <definedName name="_D11743">#REF!</definedName>
    <definedName name="_D11744" localSheetId="3">#REF!</definedName>
    <definedName name="_D11744" localSheetId="5">#REF!</definedName>
    <definedName name="_D11744" localSheetId="1">#REF!</definedName>
    <definedName name="_D11744">#REF!</definedName>
    <definedName name="_D11745" localSheetId="3">#REF!</definedName>
    <definedName name="_D11745" localSheetId="5">#REF!</definedName>
    <definedName name="_D11745" localSheetId="1">#REF!</definedName>
    <definedName name="_D11745">#REF!</definedName>
    <definedName name="_D11746" localSheetId="3">#REF!</definedName>
    <definedName name="_D11746" localSheetId="5">#REF!</definedName>
    <definedName name="_D11746" localSheetId="1">#REF!</definedName>
    <definedName name="_D11746">#REF!</definedName>
    <definedName name="_D12101" localSheetId="3">#REF!</definedName>
    <definedName name="_D12101" localSheetId="5">#REF!</definedName>
    <definedName name="_D12101" localSheetId="1">#REF!</definedName>
    <definedName name="_D12101">#REF!</definedName>
    <definedName name="_D12102" localSheetId="3">#REF!</definedName>
    <definedName name="_D12102" localSheetId="5">#REF!</definedName>
    <definedName name="_D12102" localSheetId="1">#REF!</definedName>
    <definedName name="_D12102">#REF!</definedName>
    <definedName name="_D12103" localSheetId="3">#REF!</definedName>
    <definedName name="_D12103" localSheetId="5">#REF!</definedName>
    <definedName name="_D12103" localSheetId="1">#REF!</definedName>
    <definedName name="_D12103">#REF!</definedName>
    <definedName name="_D12104" localSheetId="3">#REF!</definedName>
    <definedName name="_D12104" localSheetId="5">#REF!</definedName>
    <definedName name="_D12104" localSheetId="1">#REF!</definedName>
    <definedName name="_D12104">#REF!</definedName>
    <definedName name="_D12105" localSheetId="3">#REF!</definedName>
    <definedName name="_D12105" localSheetId="5">#REF!</definedName>
    <definedName name="_D12105" localSheetId="1">#REF!</definedName>
    <definedName name="_D12105">#REF!</definedName>
    <definedName name="_D12106" localSheetId="3">#REF!</definedName>
    <definedName name="_D12106" localSheetId="5">#REF!</definedName>
    <definedName name="_D12106" localSheetId="1">#REF!</definedName>
    <definedName name="_D12106">#REF!</definedName>
    <definedName name="_D12107" localSheetId="3">#REF!</definedName>
    <definedName name="_D12107" localSheetId="5">#REF!</definedName>
    <definedName name="_D12107" localSheetId="1">#REF!</definedName>
    <definedName name="_D12107">#REF!</definedName>
    <definedName name="_D12108" localSheetId="3">#REF!</definedName>
    <definedName name="_D12108" localSheetId="5">#REF!</definedName>
    <definedName name="_D12108" localSheetId="1">#REF!</definedName>
    <definedName name="_D12108">#REF!</definedName>
    <definedName name="_D12109" localSheetId="3">#REF!</definedName>
    <definedName name="_D12109" localSheetId="5">#REF!</definedName>
    <definedName name="_D12109" localSheetId="1">#REF!</definedName>
    <definedName name="_D12109">#REF!</definedName>
    <definedName name="_D12110" localSheetId="3">#REF!</definedName>
    <definedName name="_D12110" localSheetId="5">#REF!</definedName>
    <definedName name="_D12110" localSheetId="1">#REF!</definedName>
    <definedName name="_D12110">#REF!</definedName>
    <definedName name="_D12111" localSheetId="3">#REF!</definedName>
    <definedName name="_D12111" localSheetId="5">#REF!</definedName>
    <definedName name="_D12111" localSheetId="1">#REF!</definedName>
    <definedName name="_D12111">#REF!</definedName>
    <definedName name="_D12112" localSheetId="3">#REF!</definedName>
    <definedName name="_D12112" localSheetId="5">#REF!</definedName>
    <definedName name="_D12112" localSheetId="1">#REF!</definedName>
    <definedName name="_D12112">#REF!</definedName>
    <definedName name="_D71101" localSheetId="3">#REF!</definedName>
    <definedName name="_D71101" localSheetId="5">#REF!</definedName>
    <definedName name="_D71101" localSheetId="1">#REF!</definedName>
    <definedName name="_D71101">#REF!</definedName>
    <definedName name="_D71102" localSheetId="3">#REF!</definedName>
    <definedName name="_D71102" localSheetId="5">#REF!</definedName>
    <definedName name="_D71102" localSheetId="1">#REF!</definedName>
    <definedName name="_D71102">#REF!</definedName>
    <definedName name="_D71103" localSheetId="3">#REF!</definedName>
    <definedName name="_D71103" localSheetId="5">#REF!</definedName>
    <definedName name="_D71103" localSheetId="1">#REF!</definedName>
    <definedName name="_D71103">#REF!</definedName>
    <definedName name="_D71104" localSheetId="3">#REF!</definedName>
    <definedName name="_D71104" localSheetId="5">#REF!</definedName>
    <definedName name="_D71104" localSheetId="1">#REF!</definedName>
    <definedName name="_D71104">#REF!</definedName>
    <definedName name="_D71105" localSheetId="3">#REF!</definedName>
    <definedName name="_D71105" localSheetId="5">#REF!</definedName>
    <definedName name="_D71105" localSheetId="1">#REF!</definedName>
    <definedName name="_D71105">#REF!</definedName>
    <definedName name="_D71106" localSheetId="3">#REF!</definedName>
    <definedName name="_D71106" localSheetId="5">#REF!</definedName>
    <definedName name="_D71106" localSheetId="1">#REF!</definedName>
    <definedName name="_D71106">#REF!</definedName>
    <definedName name="_D71107" localSheetId="3">#REF!</definedName>
    <definedName name="_D71107" localSheetId="5">#REF!</definedName>
    <definedName name="_D71107" localSheetId="1">#REF!</definedName>
    <definedName name="_D71107">#REF!</definedName>
    <definedName name="_D71108" localSheetId="3">#REF!</definedName>
    <definedName name="_D71108" localSheetId="5">#REF!</definedName>
    <definedName name="_D71108" localSheetId="1">#REF!</definedName>
    <definedName name="_D71108">#REF!</definedName>
    <definedName name="_D71109" localSheetId="3">#REF!</definedName>
    <definedName name="_D71109" localSheetId="5">#REF!</definedName>
    <definedName name="_D71109" localSheetId="1">#REF!</definedName>
    <definedName name="_D71109">#REF!</definedName>
    <definedName name="_D71110" localSheetId="3">#REF!</definedName>
    <definedName name="_D71110" localSheetId="5">#REF!</definedName>
    <definedName name="_D71110" localSheetId="1">#REF!</definedName>
    <definedName name="_D71110">#REF!</definedName>
    <definedName name="_D71111" localSheetId="3">#REF!</definedName>
    <definedName name="_D71111" localSheetId="5">#REF!</definedName>
    <definedName name="_D71111" localSheetId="1">#REF!</definedName>
    <definedName name="_D71111">#REF!</definedName>
    <definedName name="_D71112" localSheetId="3">#REF!</definedName>
    <definedName name="_D71112" localSheetId="5">#REF!</definedName>
    <definedName name="_D71112" localSheetId="1">#REF!</definedName>
    <definedName name="_D71112">#REF!</definedName>
    <definedName name="_D71113" localSheetId="3">#REF!</definedName>
    <definedName name="_D71113" localSheetId="5">#REF!</definedName>
    <definedName name="_D71113" localSheetId="1">#REF!</definedName>
    <definedName name="_D71113">#REF!</definedName>
    <definedName name="_D71114" localSheetId="3">#REF!</definedName>
    <definedName name="_D71114" localSheetId="5">#REF!</definedName>
    <definedName name="_D71114" localSheetId="1">#REF!</definedName>
    <definedName name="_D71114">#REF!</definedName>
    <definedName name="_D71115" localSheetId="3">#REF!</definedName>
    <definedName name="_D71115" localSheetId="5">#REF!</definedName>
    <definedName name="_D71115" localSheetId="1">#REF!</definedName>
    <definedName name="_D71115">#REF!</definedName>
    <definedName name="_D71116" localSheetId="3">#REF!</definedName>
    <definedName name="_D71116" localSheetId="5">#REF!</definedName>
    <definedName name="_D71116" localSheetId="1">#REF!</definedName>
    <definedName name="_D71116">#REF!</definedName>
    <definedName name="_D71117" localSheetId="3">#REF!</definedName>
    <definedName name="_D71117" localSheetId="5">#REF!</definedName>
    <definedName name="_D71117" localSheetId="1">#REF!</definedName>
    <definedName name="_D71117">#REF!</definedName>
    <definedName name="_D71118" localSheetId="3">#REF!</definedName>
    <definedName name="_D71118" localSheetId="5">#REF!</definedName>
    <definedName name="_D71118" localSheetId="1">#REF!</definedName>
    <definedName name="_D71118">#REF!</definedName>
    <definedName name="_D71119" localSheetId="3">#REF!</definedName>
    <definedName name="_D71119" localSheetId="5">#REF!</definedName>
    <definedName name="_D71119" localSheetId="1">#REF!</definedName>
    <definedName name="_D71119">#REF!</definedName>
    <definedName name="_D71120" localSheetId="3">#REF!</definedName>
    <definedName name="_D71120" localSheetId="5">#REF!</definedName>
    <definedName name="_D71120" localSheetId="1">#REF!</definedName>
    <definedName name="_D71120">#REF!</definedName>
    <definedName name="_D71121" localSheetId="3">#REF!</definedName>
    <definedName name="_D71121" localSheetId="5">#REF!</definedName>
    <definedName name="_D71121" localSheetId="1">#REF!</definedName>
    <definedName name="_D71121">#REF!</definedName>
    <definedName name="_D71122" localSheetId="3">#REF!</definedName>
    <definedName name="_D71122" localSheetId="5">#REF!</definedName>
    <definedName name="_D71122" localSheetId="1">#REF!</definedName>
    <definedName name="_D71122">#REF!</definedName>
    <definedName name="_D71123" localSheetId="3">#REF!</definedName>
    <definedName name="_D71123" localSheetId="5">#REF!</definedName>
    <definedName name="_D71123" localSheetId="1">#REF!</definedName>
    <definedName name="_D71123">#REF!</definedName>
    <definedName name="_D71124" localSheetId="3">#REF!</definedName>
    <definedName name="_D71124" localSheetId="5">#REF!</definedName>
    <definedName name="_D71124" localSheetId="1">#REF!</definedName>
    <definedName name="_D71124">#REF!</definedName>
    <definedName name="_D71125" localSheetId="3">#REF!</definedName>
    <definedName name="_D71125" localSheetId="5">#REF!</definedName>
    <definedName name="_D71125" localSheetId="1">#REF!</definedName>
    <definedName name="_D71125">#REF!</definedName>
    <definedName name="_D71126" localSheetId="3">#REF!</definedName>
    <definedName name="_D71126" localSheetId="5">#REF!</definedName>
    <definedName name="_D71126" localSheetId="1">#REF!</definedName>
    <definedName name="_D71126">#REF!</definedName>
    <definedName name="_D71127" localSheetId="3">#REF!</definedName>
    <definedName name="_D71127" localSheetId="5">#REF!</definedName>
    <definedName name="_D71127" localSheetId="1">#REF!</definedName>
    <definedName name="_D71127">#REF!</definedName>
    <definedName name="_D71128" localSheetId="3">#REF!</definedName>
    <definedName name="_D71128" localSheetId="5">#REF!</definedName>
    <definedName name="_D71128" localSheetId="1">#REF!</definedName>
    <definedName name="_D71128">#REF!</definedName>
    <definedName name="_D71129" localSheetId="3">#REF!</definedName>
    <definedName name="_D71129" localSheetId="5">#REF!</definedName>
    <definedName name="_D71129" localSheetId="1">#REF!</definedName>
    <definedName name="_D71129">#REF!</definedName>
    <definedName name="_D71130" localSheetId="3">#REF!</definedName>
    <definedName name="_D71130" localSheetId="5">#REF!</definedName>
    <definedName name="_D71130" localSheetId="1">#REF!</definedName>
    <definedName name="_D71130">#REF!</definedName>
    <definedName name="_D71131" localSheetId="3">#REF!</definedName>
    <definedName name="_D71131" localSheetId="5">#REF!</definedName>
    <definedName name="_D71131" localSheetId="1">#REF!</definedName>
    <definedName name="_D71131">#REF!</definedName>
    <definedName name="_D71132" localSheetId="3">#REF!</definedName>
    <definedName name="_D71132" localSheetId="5">#REF!</definedName>
    <definedName name="_D71132" localSheetId="1">#REF!</definedName>
    <definedName name="_D71132">#REF!</definedName>
    <definedName name="_D71133" localSheetId="3">#REF!</definedName>
    <definedName name="_D71133" localSheetId="5">#REF!</definedName>
    <definedName name="_D71133" localSheetId="1">#REF!</definedName>
    <definedName name="_D71133">#REF!</definedName>
    <definedName name="_D71134" localSheetId="3">#REF!</definedName>
    <definedName name="_D71134" localSheetId="5">#REF!</definedName>
    <definedName name="_D71134" localSheetId="1">#REF!</definedName>
    <definedName name="_D71134">#REF!</definedName>
    <definedName name="_D71135" localSheetId="3">#REF!</definedName>
    <definedName name="_D71135" localSheetId="5">#REF!</definedName>
    <definedName name="_D71135" localSheetId="1">#REF!</definedName>
    <definedName name="_D71135">#REF!</definedName>
    <definedName name="_D71136" localSheetId="3">#REF!</definedName>
    <definedName name="_D71136" localSheetId="5">#REF!</definedName>
    <definedName name="_D71136" localSheetId="1">#REF!</definedName>
    <definedName name="_D71136">#REF!</definedName>
    <definedName name="_D71137" localSheetId="3">#REF!</definedName>
    <definedName name="_D71137" localSheetId="5">#REF!</definedName>
    <definedName name="_D71137" localSheetId="1">#REF!</definedName>
    <definedName name="_D71137">#REF!</definedName>
    <definedName name="_D71138" localSheetId="3">#REF!</definedName>
    <definedName name="_D71138" localSheetId="5">#REF!</definedName>
    <definedName name="_D71138" localSheetId="1">#REF!</definedName>
    <definedName name="_D71138">#REF!</definedName>
    <definedName name="_D71139" localSheetId="3">#REF!</definedName>
    <definedName name="_D71139" localSheetId="5">#REF!</definedName>
    <definedName name="_D71139" localSheetId="1">#REF!</definedName>
    <definedName name="_D71139">#REF!</definedName>
    <definedName name="_D71140" localSheetId="3">#REF!</definedName>
    <definedName name="_D71140" localSheetId="5">#REF!</definedName>
    <definedName name="_D71140" localSheetId="1">#REF!</definedName>
    <definedName name="_D71140">#REF!</definedName>
    <definedName name="_D71141" localSheetId="3">#REF!</definedName>
    <definedName name="_D71141" localSheetId="5">#REF!</definedName>
    <definedName name="_D71141" localSheetId="1">#REF!</definedName>
    <definedName name="_D71141">#REF!</definedName>
    <definedName name="_D71142" localSheetId="3">#REF!</definedName>
    <definedName name="_D71142" localSheetId="5">#REF!</definedName>
    <definedName name="_D71142" localSheetId="1">#REF!</definedName>
    <definedName name="_D71142">#REF!</definedName>
    <definedName name="_D71143" localSheetId="3">#REF!</definedName>
    <definedName name="_D71143" localSheetId="5">#REF!</definedName>
    <definedName name="_D71143" localSheetId="1">#REF!</definedName>
    <definedName name="_D71143">#REF!</definedName>
    <definedName name="_D71144" localSheetId="3">#REF!</definedName>
    <definedName name="_D71144" localSheetId="5">#REF!</definedName>
    <definedName name="_D71144" localSheetId="1">#REF!</definedName>
    <definedName name="_D71144">#REF!</definedName>
    <definedName name="_D71145" localSheetId="3">#REF!</definedName>
    <definedName name="_D71145" localSheetId="5">#REF!</definedName>
    <definedName name="_D71145" localSheetId="1">#REF!</definedName>
    <definedName name="_D71145">#REF!</definedName>
    <definedName name="_D71146" localSheetId="3">#REF!</definedName>
    <definedName name="_D71146" localSheetId="5">#REF!</definedName>
    <definedName name="_D71146" localSheetId="1">#REF!</definedName>
    <definedName name="_D71146">#REF!</definedName>
    <definedName name="_D71401" localSheetId="3">#REF!</definedName>
    <definedName name="_D71401" localSheetId="5">#REF!</definedName>
    <definedName name="_D71401" localSheetId="1">#REF!</definedName>
    <definedName name="_D71401">#REF!</definedName>
    <definedName name="_D71402" localSheetId="3">#REF!</definedName>
    <definedName name="_D71402" localSheetId="5">#REF!</definedName>
    <definedName name="_D71402" localSheetId="1">#REF!</definedName>
    <definedName name="_D71402">#REF!</definedName>
    <definedName name="_D71403" localSheetId="3">#REF!</definedName>
    <definedName name="_D71403" localSheetId="5">#REF!</definedName>
    <definedName name="_D71403" localSheetId="1">#REF!</definedName>
    <definedName name="_D71403">#REF!</definedName>
    <definedName name="_D71404" localSheetId="3">#REF!</definedName>
    <definedName name="_D71404" localSheetId="5">#REF!</definedName>
    <definedName name="_D71404" localSheetId="1">#REF!</definedName>
    <definedName name="_D71404">#REF!</definedName>
    <definedName name="_D71405" localSheetId="3">#REF!</definedName>
    <definedName name="_D71405" localSheetId="5">#REF!</definedName>
    <definedName name="_D71405" localSheetId="1">#REF!</definedName>
    <definedName name="_D71405">#REF!</definedName>
    <definedName name="_D71406" localSheetId="3">#REF!</definedName>
    <definedName name="_D71406" localSheetId="5">#REF!</definedName>
    <definedName name="_D71406" localSheetId="1">#REF!</definedName>
    <definedName name="_D71406">#REF!</definedName>
    <definedName name="_D71407" localSheetId="3">#REF!</definedName>
    <definedName name="_D71407" localSheetId="5">#REF!</definedName>
    <definedName name="_D71407" localSheetId="1">#REF!</definedName>
    <definedName name="_D71407">#REF!</definedName>
    <definedName name="_D71408" localSheetId="3">#REF!</definedName>
    <definedName name="_D71408" localSheetId="5">#REF!</definedName>
    <definedName name="_D71408" localSheetId="1">#REF!</definedName>
    <definedName name="_D71408">#REF!</definedName>
    <definedName name="_D71409" localSheetId="3">#REF!</definedName>
    <definedName name="_D71409" localSheetId="5">#REF!</definedName>
    <definedName name="_D71409" localSheetId="1">#REF!</definedName>
    <definedName name="_D71409">#REF!</definedName>
    <definedName name="_D71410" localSheetId="3">#REF!</definedName>
    <definedName name="_D71410" localSheetId="5">#REF!</definedName>
    <definedName name="_D71410" localSheetId="1">#REF!</definedName>
    <definedName name="_D71410">#REF!</definedName>
    <definedName name="_D71411" localSheetId="3">#REF!</definedName>
    <definedName name="_D71411" localSheetId="5">#REF!</definedName>
    <definedName name="_D71411" localSheetId="1">#REF!</definedName>
    <definedName name="_D71411">#REF!</definedName>
    <definedName name="_D71412" localSheetId="3">#REF!</definedName>
    <definedName name="_D71412" localSheetId="5">#REF!</definedName>
    <definedName name="_D71412" localSheetId="1">#REF!</definedName>
    <definedName name="_D71412">#REF!</definedName>
    <definedName name="_D71413" localSheetId="3">#REF!</definedName>
    <definedName name="_D71413" localSheetId="5">#REF!</definedName>
    <definedName name="_D71413" localSheetId="1">#REF!</definedName>
    <definedName name="_D71413">#REF!</definedName>
    <definedName name="_D71414" localSheetId="3">#REF!</definedName>
    <definedName name="_D71414" localSheetId="5">#REF!</definedName>
    <definedName name="_D71414" localSheetId="1">#REF!</definedName>
    <definedName name="_D71414">#REF!</definedName>
    <definedName name="_D71415" localSheetId="3">#REF!</definedName>
    <definedName name="_D71415" localSheetId="5">#REF!</definedName>
    <definedName name="_D71415" localSheetId="1">#REF!</definedName>
    <definedName name="_D71415">#REF!</definedName>
    <definedName name="_D71416" localSheetId="3">#REF!</definedName>
    <definedName name="_D71416" localSheetId="5">#REF!</definedName>
    <definedName name="_D71416" localSheetId="1">#REF!</definedName>
    <definedName name="_D71416">#REF!</definedName>
    <definedName name="_D71417" localSheetId="3">#REF!</definedName>
    <definedName name="_D71417" localSheetId="5">#REF!</definedName>
    <definedName name="_D71417" localSheetId="1">#REF!</definedName>
    <definedName name="_D71417">#REF!</definedName>
    <definedName name="_D71418" localSheetId="3">#REF!</definedName>
    <definedName name="_D71418" localSheetId="5">#REF!</definedName>
    <definedName name="_D71418" localSheetId="1">#REF!</definedName>
    <definedName name="_D71418">#REF!</definedName>
    <definedName name="_D71419" localSheetId="3">#REF!</definedName>
    <definedName name="_D71419" localSheetId="5">#REF!</definedName>
    <definedName name="_D71419" localSheetId="1">#REF!</definedName>
    <definedName name="_D71419">#REF!</definedName>
    <definedName name="_D71420" localSheetId="3">#REF!</definedName>
    <definedName name="_D71420" localSheetId="5">#REF!</definedName>
    <definedName name="_D71420" localSheetId="1">#REF!</definedName>
    <definedName name="_D71420">#REF!</definedName>
    <definedName name="_D71421" localSheetId="3">#REF!</definedName>
    <definedName name="_D71421" localSheetId="5">#REF!</definedName>
    <definedName name="_D71421" localSheetId="1">#REF!</definedName>
    <definedName name="_D71421">#REF!</definedName>
    <definedName name="_D71422" localSheetId="3">#REF!</definedName>
    <definedName name="_D71422" localSheetId="5">#REF!</definedName>
    <definedName name="_D71422" localSheetId="1">#REF!</definedName>
    <definedName name="_D71422">#REF!</definedName>
    <definedName name="_D71423" localSheetId="3">#REF!</definedName>
    <definedName name="_D71423" localSheetId="5">#REF!</definedName>
    <definedName name="_D71423" localSheetId="1">#REF!</definedName>
    <definedName name="_D71423">#REF!</definedName>
    <definedName name="_D71424" localSheetId="3">#REF!</definedName>
    <definedName name="_D71424" localSheetId="5">#REF!</definedName>
    <definedName name="_D71424" localSheetId="1">#REF!</definedName>
    <definedName name="_D71424">#REF!</definedName>
    <definedName name="_D71425" localSheetId="3">#REF!</definedName>
    <definedName name="_D71425" localSheetId="5">#REF!</definedName>
    <definedName name="_D71425" localSheetId="1">#REF!</definedName>
    <definedName name="_D71425">#REF!</definedName>
    <definedName name="_D71426" localSheetId="3">#REF!</definedName>
    <definedName name="_D71426" localSheetId="5">#REF!</definedName>
    <definedName name="_D71426" localSheetId="1">#REF!</definedName>
    <definedName name="_D71426">#REF!</definedName>
    <definedName name="_D71427" localSheetId="3">#REF!</definedName>
    <definedName name="_D71427" localSheetId="5">#REF!</definedName>
    <definedName name="_D71427" localSheetId="1">#REF!</definedName>
    <definedName name="_D71427">#REF!</definedName>
    <definedName name="_D71428" localSheetId="3">#REF!</definedName>
    <definedName name="_D71428" localSheetId="5">#REF!</definedName>
    <definedName name="_D71428" localSheetId="1">#REF!</definedName>
    <definedName name="_D71428">#REF!</definedName>
    <definedName name="_D71429" localSheetId="3">#REF!</definedName>
    <definedName name="_D71429" localSheetId="5">#REF!</definedName>
    <definedName name="_D71429" localSheetId="1">#REF!</definedName>
    <definedName name="_D71429">#REF!</definedName>
    <definedName name="_D71430" localSheetId="3">#REF!</definedName>
    <definedName name="_D71430" localSheetId="5">#REF!</definedName>
    <definedName name="_D71430" localSheetId="1">#REF!</definedName>
    <definedName name="_D71430">#REF!</definedName>
    <definedName name="_D71431" localSheetId="3">#REF!</definedName>
    <definedName name="_D71431" localSheetId="5">#REF!</definedName>
    <definedName name="_D71431" localSheetId="1">#REF!</definedName>
    <definedName name="_D71431">#REF!</definedName>
    <definedName name="_D71432" localSheetId="3">#REF!</definedName>
    <definedName name="_D71432" localSheetId="5">#REF!</definedName>
    <definedName name="_D71432" localSheetId="1">#REF!</definedName>
    <definedName name="_D71432">#REF!</definedName>
    <definedName name="_D71433" localSheetId="3">#REF!</definedName>
    <definedName name="_D71433" localSheetId="5">#REF!</definedName>
    <definedName name="_D71433" localSheetId="1">#REF!</definedName>
    <definedName name="_D71433">#REF!</definedName>
    <definedName name="_D71434" localSheetId="3">#REF!</definedName>
    <definedName name="_D71434" localSheetId="5">#REF!</definedName>
    <definedName name="_D71434" localSheetId="1">#REF!</definedName>
    <definedName name="_D71434">#REF!</definedName>
    <definedName name="_D71435" localSheetId="3">#REF!</definedName>
    <definedName name="_D71435" localSheetId="5">#REF!</definedName>
    <definedName name="_D71435" localSheetId="1">#REF!</definedName>
    <definedName name="_D71435">#REF!</definedName>
    <definedName name="_D71436" localSheetId="3">#REF!</definedName>
    <definedName name="_D71436" localSheetId="5">#REF!</definedName>
    <definedName name="_D71436" localSheetId="1">#REF!</definedName>
    <definedName name="_D71436">#REF!</definedName>
    <definedName name="_D71437" localSheetId="3">#REF!</definedName>
    <definedName name="_D71437" localSheetId="5">#REF!</definedName>
    <definedName name="_D71437" localSheetId="1">#REF!</definedName>
    <definedName name="_D71437">#REF!</definedName>
    <definedName name="_D71438" localSheetId="3">#REF!</definedName>
    <definedName name="_D71438" localSheetId="5">#REF!</definedName>
    <definedName name="_D71438" localSheetId="1">#REF!</definedName>
    <definedName name="_D71438">#REF!</definedName>
    <definedName name="_D71439" localSheetId="3">#REF!</definedName>
    <definedName name="_D71439" localSheetId="5">#REF!</definedName>
    <definedName name="_D71439" localSheetId="1">#REF!</definedName>
    <definedName name="_D71439">#REF!</definedName>
    <definedName name="_D71440" localSheetId="3">#REF!</definedName>
    <definedName name="_D71440" localSheetId="5">#REF!</definedName>
    <definedName name="_D71440" localSheetId="1">#REF!</definedName>
    <definedName name="_D71440">#REF!</definedName>
    <definedName name="_D71441" localSheetId="3">#REF!</definedName>
    <definedName name="_D71441" localSheetId="5">#REF!</definedName>
    <definedName name="_D71441" localSheetId="1">#REF!</definedName>
    <definedName name="_D71441">#REF!</definedName>
    <definedName name="_D71442" localSheetId="3">#REF!</definedName>
    <definedName name="_D71442" localSheetId="5">#REF!</definedName>
    <definedName name="_D71442" localSheetId="1">#REF!</definedName>
    <definedName name="_D71442">#REF!</definedName>
    <definedName name="_D71443" localSheetId="3">#REF!</definedName>
    <definedName name="_D71443" localSheetId="5">#REF!</definedName>
    <definedName name="_D71443" localSheetId="1">#REF!</definedName>
    <definedName name="_D71443">#REF!</definedName>
    <definedName name="_D71444" localSheetId="3">#REF!</definedName>
    <definedName name="_D71444" localSheetId="5">#REF!</definedName>
    <definedName name="_D71444" localSheetId="1">#REF!</definedName>
    <definedName name="_D71444">#REF!</definedName>
    <definedName name="_D71445" localSheetId="3">#REF!</definedName>
    <definedName name="_D71445" localSheetId="5">#REF!</definedName>
    <definedName name="_D71445" localSheetId="1">#REF!</definedName>
    <definedName name="_D71445">#REF!</definedName>
    <definedName name="_D71446" localSheetId="3">#REF!</definedName>
    <definedName name="_D71446" localSheetId="5">#REF!</definedName>
    <definedName name="_D71446" localSheetId="1">#REF!</definedName>
    <definedName name="_D71446">#REF!</definedName>
    <definedName name="_D71701" localSheetId="3">#REF!</definedName>
    <definedName name="_D71701" localSheetId="5">#REF!</definedName>
    <definedName name="_D71701" localSheetId="1">#REF!</definedName>
    <definedName name="_D71701">#REF!</definedName>
    <definedName name="_D71702" localSheetId="3">#REF!</definedName>
    <definedName name="_D71702" localSheetId="5">#REF!</definedName>
    <definedName name="_D71702" localSheetId="1">#REF!</definedName>
    <definedName name="_D71702">#REF!</definedName>
    <definedName name="_D71703" localSheetId="3">#REF!</definedName>
    <definedName name="_D71703" localSheetId="5">#REF!</definedName>
    <definedName name="_D71703" localSheetId="1">#REF!</definedName>
    <definedName name="_D71703">#REF!</definedName>
    <definedName name="_D71704" localSheetId="3">#REF!</definedName>
    <definedName name="_D71704" localSheetId="5">#REF!</definedName>
    <definedName name="_D71704" localSheetId="1">#REF!</definedName>
    <definedName name="_D71704">#REF!</definedName>
    <definedName name="_D71705" localSheetId="3">#REF!</definedName>
    <definedName name="_D71705" localSheetId="5">#REF!</definedName>
    <definedName name="_D71705" localSheetId="1">#REF!</definedName>
    <definedName name="_D71705">#REF!</definedName>
    <definedName name="_D71706" localSheetId="3">#REF!</definedName>
    <definedName name="_D71706" localSheetId="5">#REF!</definedName>
    <definedName name="_D71706" localSheetId="1">#REF!</definedName>
    <definedName name="_D71706">#REF!</definedName>
    <definedName name="_D71707" localSheetId="3">#REF!</definedName>
    <definedName name="_D71707" localSheetId="5">#REF!</definedName>
    <definedName name="_D71707" localSheetId="1">#REF!</definedName>
    <definedName name="_D71707">#REF!</definedName>
    <definedName name="_D71708" localSheetId="3">#REF!</definedName>
    <definedName name="_D71708" localSheetId="5">#REF!</definedName>
    <definedName name="_D71708" localSheetId="1">#REF!</definedName>
    <definedName name="_D71708">#REF!</definedName>
    <definedName name="_D71709" localSheetId="3">#REF!</definedName>
    <definedName name="_D71709" localSheetId="5">#REF!</definedName>
    <definedName name="_D71709" localSheetId="1">#REF!</definedName>
    <definedName name="_D71709">#REF!</definedName>
    <definedName name="_D71710" localSheetId="3">#REF!</definedName>
    <definedName name="_D71710" localSheetId="5">#REF!</definedName>
    <definedName name="_D71710" localSheetId="1">#REF!</definedName>
    <definedName name="_D71710">#REF!</definedName>
    <definedName name="_D71711" localSheetId="3">#REF!</definedName>
    <definedName name="_D71711" localSheetId="5">#REF!</definedName>
    <definedName name="_D71711" localSheetId="1">#REF!</definedName>
    <definedName name="_D71711">#REF!</definedName>
    <definedName name="_D71712" localSheetId="3">#REF!</definedName>
    <definedName name="_D71712" localSheetId="5">#REF!</definedName>
    <definedName name="_D71712" localSheetId="1">#REF!</definedName>
    <definedName name="_D71712">#REF!</definedName>
    <definedName name="_D71713" localSheetId="3">#REF!</definedName>
    <definedName name="_D71713" localSheetId="5">#REF!</definedName>
    <definedName name="_D71713" localSheetId="1">#REF!</definedName>
    <definedName name="_D71713">#REF!</definedName>
    <definedName name="_D71714" localSheetId="3">#REF!</definedName>
    <definedName name="_D71714" localSheetId="5">#REF!</definedName>
    <definedName name="_D71714" localSheetId="1">#REF!</definedName>
    <definedName name="_D71714">#REF!</definedName>
    <definedName name="_D71715" localSheetId="3">#REF!</definedName>
    <definedName name="_D71715" localSheetId="5">#REF!</definedName>
    <definedName name="_D71715" localSheetId="1">#REF!</definedName>
    <definedName name="_D71715">#REF!</definedName>
    <definedName name="_D71716" localSheetId="3">#REF!</definedName>
    <definedName name="_D71716" localSheetId="5">#REF!</definedName>
    <definedName name="_D71716" localSheetId="1">#REF!</definedName>
    <definedName name="_D71716">#REF!</definedName>
    <definedName name="_D71717" localSheetId="3">#REF!</definedName>
    <definedName name="_D71717" localSheetId="5">#REF!</definedName>
    <definedName name="_D71717" localSheetId="1">#REF!</definedName>
    <definedName name="_D71717">#REF!</definedName>
    <definedName name="_D71718" localSheetId="3">#REF!</definedName>
    <definedName name="_D71718" localSheetId="5">#REF!</definedName>
    <definedName name="_D71718" localSheetId="1">#REF!</definedName>
    <definedName name="_D71718">#REF!</definedName>
    <definedName name="_D71719" localSheetId="3">#REF!</definedName>
    <definedName name="_D71719" localSheetId="5">#REF!</definedName>
    <definedName name="_D71719" localSheetId="1">#REF!</definedName>
    <definedName name="_D71719">#REF!</definedName>
    <definedName name="_D71720" localSheetId="3">#REF!</definedName>
    <definedName name="_D71720" localSheetId="5">#REF!</definedName>
    <definedName name="_D71720" localSheetId="1">#REF!</definedName>
    <definedName name="_D71720">#REF!</definedName>
    <definedName name="_D71721" localSheetId="3">#REF!</definedName>
    <definedName name="_D71721" localSheetId="5">#REF!</definedName>
    <definedName name="_D71721" localSheetId="1">#REF!</definedName>
    <definedName name="_D71721">#REF!</definedName>
    <definedName name="_D71722" localSheetId="3">#REF!</definedName>
    <definedName name="_D71722" localSheetId="5">#REF!</definedName>
    <definedName name="_D71722" localSheetId="1">#REF!</definedName>
    <definedName name="_D71722">#REF!</definedName>
    <definedName name="_D71723" localSheetId="3">#REF!</definedName>
    <definedName name="_D71723" localSheetId="5">#REF!</definedName>
    <definedName name="_D71723" localSheetId="1">#REF!</definedName>
    <definedName name="_D71723">#REF!</definedName>
    <definedName name="_D71724" localSheetId="3">#REF!</definedName>
    <definedName name="_D71724" localSheetId="5">#REF!</definedName>
    <definedName name="_D71724" localSheetId="1">#REF!</definedName>
    <definedName name="_D71724">#REF!</definedName>
    <definedName name="_D71725" localSheetId="3">#REF!</definedName>
    <definedName name="_D71725" localSheetId="5">#REF!</definedName>
    <definedName name="_D71725" localSheetId="1">#REF!</definedName>
    <definedName name="_D71725">#REF!</definedName>
    <definedName name="_D71726" localSheetId="3">#REF!</definedName>
    <definedName name="_D71726" localSheetId="5">#REF!</definedName>
    <definedName name="_D71726" localSheetId="1">#REF!</definedName>
    <definedName name="_D71726">#REF!</definedName>
    <definedName name="_D71727" localSheetId="3">#REF!</definedName>
    <definedName name="_D71727" localSheetId="5">#REF!</definedName>
    <definedName name="_D71727" localSheetId="1">#REF!</definedName>
    <definedName name="_D71727">#REF!</definedName>
    <definedName name="_D71728" localSheetId="3">#REF!</definedName>
    <definedName name="_D71728" localSheetId="5">#REF!</definedName>
    <definedName name="_D71728" localSheetId="1">#REF!</definedName>
    <definedName name="_D71728">#REF!</definedName>
    <definedName name="_D71729" localSheetId="3">#REF!</definedName>
    <definedName name="_D71729" localSheetId="5">#REF!</definedName>
    <definedName name="_D71729" localSheetId="1">#REF!</definedName>
    <definedName name="_D71729">#REF!</definedName>
    <definedName name="_D71730" localSheetId="3">#REF!</definedName>
    <definedName name="_D71730" localSheetId="5">#REF!</definedName>
    <definedName name="_D71730" localSheetId="1">#REF!</definedName>
    <definedName name="_D71730">#REF!</definedName>
    <definedName name="_D71731" localSheetId="3">#REF!</definedName>
    <definedName name="_D71731" localSheetId="5">#REF!</definedName>
    <definedName name="_D71731" localSheetId="1">#REF!</definedName>
    <definedName name="_D71731">#REF!</definedName>
    <definedName name="_D71732" localSheetId="3">#REF!</definedName>
    <definedName name="_D71732" localSheetId="5">#REF!</definedName>
    <definedName name="_D71732" localSheetId="1">#REF!</definedName>
    <definedName name="_D71732">#REF!</definedName>
    <definedName name="_D71733" localSheetId="3">#REF!</definedName>
    <definedName name="_D71733" localSheetId="5">#REF!</definedName>
    <definedName name="_D71733" localSheetId="1">#REF!</definedName>
    <definedName name="_D71733">#REF!</definedName>
    <definedName name="_D71734" localSheetId="3">#REF!</definedName>
    <definedName name="_D71734" localSheetId="5">#REF!</definedName>
    <definedName name="_D71734" localSheetId="1">#REF!</definedName>
    <definedName name="_D71734">#REF!</definedName>
    <definedName name="_D71735" localSheetId="3">#REF!</definedName>
    <definedName name="_D71735" localSheetId="5">#REF!</definedName>
    <definedName name="_D71735" localSheetId="1">#REF!</definedName>
    <definedName name="_D71735">#REF!</definedName>
    <definedName name="_D71736" localSheetId="3">#REF!</definedName>
    <definedName name="_D71736" localSheetId="5">#REF!</definedName>
    <definedName name="_D71736" localSheetId="1">#REF!</definedName>
    <definedName name="_D71736">#REF!</definedName>
    <definedName name="_D71737" localSheetId="3">#REF!</definedName>
    <definedName name="_D71737" localSheetId="5">#REF!</definedName>
    <definedName name="_D71737" localSheetId="1">#REF!</definedName>
    <definedName name="_D71737">#REF!</definedName>
    <definedName name="_D71738" localSheetId="3">#REF!</definedName>
    <definedName name="_D71738" localSheetId="5">#REF!</definedName>
    <definedName name="_D71738" localSheetId="1">#REF!</definedName>
    <definedName name="_D71738">#REF!</definedName>
    <definedName name="_D71739" localSheetId="3">#REF!</definedName>
    <definedName name="_D71739" localSheetId="5">#REF!</definedName>
    <definedName name="_D71739" localSheetId="1">#REF!</definedName>
    <definedName name="_D71739">#REF!</definedName>
    <definedName name="_D71740" localSheetId="3">#REF!</definedName>
    <definedName name="_D71740" localSheetId="5">#REF!</definedName>
    <definedName name="_D71740" localSheetId="1">#REF!</definedName>
    <definedName name="_D71740">#REF!</definedName>
    <definedName name="_D71741" localSheetId="3">#REF!</definedName>
    <definedName name="_D71741" localSheetId="5">#REF!</definedName>
    <definedName name="_D71741" localSheetId="1">#REF!</definedName>
    <definedName name="_D71741">#REF!</definedName>
    <definedName name="_D71742" localSheetId="3">#REF!</definedName>
    <definedName name="_D71742" localSheetId="5">#REF!</definedName>
    <definedName name="_D71742" localSheetId="1">#REF!</definedName>
    <definedName name="_D71742">#REF!</definedName>
    <definedName name="_D71743" localSheetId="3">#REF!</definedName>
    <definedName name="_D71743" localSheetId="5">#REF!</definedName>
    <definedName name="_D71743" localSheetId="1">#REF!</definedName>
    <definedName name="_D71743">#REF!</definedName>
    <definedName name="_D71744" localSheetId="3">#REF!</definedName>
    <definedName name="_D71744" localSheetId="5">#REF!</definedName>
    <definedName name="_D71744" localSheetId="1">#REF!</definedName>
    <definedName name="_D71744">#REF!</definedName>
    <definedName name="_D71745" localSheetId="3">#REF!</definedName>
    <definedName name="_D71745" localSheetId="5">#REF!</definedName>
    <definedName name="_D71745" localSheetId="1">#REF!</definedName>
    <definedName name="_D71745">#REF!</definedName>
    <definedName name="_D71746" localSheetId="3">#REF!</definedName>
    <definedName name="_D71746" localSheetId="5">#REF!</definedName>
    <definedName name="_D71746" localSheetId="1">#REF!</definedName>
    <definedName name="_D71746">#REF!</definedName>
    <definedName name="_D81101" localSheetId="3">#REF!</definedName>
    <definedName name="_D81101" localSheetId="5">#REF!</definedName>
    <definedName name="_D81101" localSheetId="1">#REF!</definedName>
    <definedName name="_D81101">#REF!</definedName>
    <definedName name="_D81102" localSheetId="3">#REF!</definedName>
    <definedName name="_D81102" localSheetId="5">#REF!</definedName>
    <definedName name="_D81102" localSheetId="1">#REF!</definedName>
    <definedName name="_D81102">#REF!</definedName>
    <definedName name="_D81103" localSheetId="3">#REF!</definedName>
    <definedName name="_D81103" localSheetId="5">#REF!</definedName>
    <definedName name="_D81103" localSheetId="1">#REF!</definedName>
    <definedName name="_D81103">#REF!</definedName>
    <definedName name="_D81104" localSheetId="3">#REF!</definedName>
    <definedName name="_D81104" localSheetId="5">#REF!</definedName>
    <definedName name="_D81104" localSheetId="1">#REF!</definedName>
    <definedName name="_D81104">#REF!</definedName>
    <definedName name="_D81105" localSheetId="3">#REF!</definedName>
    <definedName name="_D81105" localSheetId="5">#REF!</definedName>
    <definedName name="_D81105" localSheetId="1">#REF!</definedName>
    <definedName name="_D81105">#REF!</definedName>
    <definedName name="_D81106" localSheetId="3">#REF!</definedName>
    <definedName name="_D81106" localSheetId="5">#REF!</definedName>
    <definedName name="_D81106" localSheetId="1">#REF!</definedName>
    <definedName name="_D81106">#REF!</definedName>
    <definedName name="_D81107" localSheetId="3">#REF!</definedName>
    <definedName name="_D81107" localSheetId="5">#REF!</definedName>
    <definedName name="_D81107" localSheetId="1">#REF!</definedName>
    <definedName name="_D81107">#REF!</definedName>
    <definedName name="_D81108" localSheetId="3">#REF!</definedName>
    <definedName name="_D81108" localSheetId="5">#REF!</definedName>
    <definedName name="_D81108" localSheetId="1">#REF!</definedName>
    <definedName name="_D81108">#REF!</definedName>
    <definedName name="_D81109" localSheetId="3">#REF!</definedName>
    <definedName name="_D81109" localSheetId="5">#REF!</definedName>
    <definedName name="_D81109" localSheetId="1">#REF!</definedName>
    <definedName name="_D81109">#REF!</definedName>
    <definedName name="_D81110" localSheetId="3">#REF!</definedName>
    <definedName name="_D81110" localSheetId="5">#REF!</definedName>
    <definedName name="_D81110" localSheetId="1">#REF!</definedName>
    <definedName name="_D81110">#REF!</definedName>
    <definedName name="_D81111" localSheetId="3">#REF!</definedName>
    <definedName name="_D81111" localSheetId="5">#REF!</definedName>
    <definedName name="_D81111" localSheetId="1">#REF!</definedName>
    <definedName name="_D81111">#REF!</definedName>
    <definedName name="_D81112" localSheetId="3">#REF!</definedName>
    <definedName name="_D81112" localSheetId="5">#REF!</definedName>
    <definedName name="_D81112" localSheetId="1">#REF!</definedName>
    <definedName name="_D81112">#REF!</definedName>
    <definedName name="_D81113" localSheetId="3">#REF!</definedName>
    <definedName name="_D81113" localSheetId="5">#REF!</definedName>
    <definedName name="_D81113" localSheetId="1">#REF!</definedName>
    <definedName name="_D81113">#REF!</definedName>
    <definedName name="_D81114" localSheetId="3">#REF!</definedName>
    <definedName name="_D81114" localSheetId="5">#REF!</definedName>
    <definedName name="_D81114" localSheetId="1">#REF!</definedName>
    <definedName name="_D81114">#REF!</definedName>
    <definedName name="_D81115" localSheetId="3">#REF!</definedName>
    <definedName name="_D81115" localSheetId="5">#REF!</definedName>
    <definedName name="_D81115" localSheetId="1">#REF!</definedName>
    <definedName name="_D81115">#REF!</definedName>
    <definedName name="_D81116" localSheetId="3">#REF!</definedName>
    <definedName name="_D81116" localSheetId="5">#REF!</definedName>
    <definedName name="_D81116" localSheetId="1">#REF!</definedName>
    <definedName name="_D81116">#REF!</definedName>
    <definedName name="_D81117" localSheetId="3">#REF!</definedName>
    <definedName name="_D81117" localSheetId="5">#REF!</definedName>
    <definedName name="_D81117" localSheetId="1">#REF!</definedName>
    <definedName name="_D81117">#REF!</definedName>
    <definedName name="_D81118" localSheetId="3">#REF!</definedName>
    <definedName name="_D81118" localSheetId="5">#REF!</definedName>
    <definedName name="_D81118" localSheetId="1">#REF!</definedName>
    <definedName name="_D81118">#REF!</definedName>
    <definedName name="_D81119" localSheetId="3">#REF!</definedName>
    <definedName name="_D81119" localSheetId="5">#REF!</definedName>
    <definedName name="_D81119" localSheetId="1">#REF!</definedName>
    <definedName name="_D81119">#REF!</definedName>
    <definedName name="_D81120" localSheetId="3">#REF!</definedName>
    <definedName name="_D81120" localSheetId="5">#REF!</definedName>
    <definedName name="_D81120" localSheetId="1">#REF!</definedName>
    <definedName name="_D81120">#REF!</definedName>
    <definedName name="_D81121" localSheetId="3">#REF!</definedName>
    <definedName name="_D81121" localSheetId="5">#REF!</definedName>
    <definedName name="_D81121" localSheetId="1">#REF!</definedName>
    <definedName name="_D81121">#REF!</definedName>
    <definedName name="_D81122" localSheetId="3">#REF!</definedName>
    <definedName name="_D81122" localSheetId="5">#REF!</definedName>
    <definedName name="_D81122" localSheetId="1">#REF!</definedName>
    <definedName name="_D81122">#REF!</definedName>
    <definedName name="_D81123" localSheetId="3">#REF!</definedName>
    <definedName name="_D81123" localSheetId="5">#REF!</definedName>
    <definedName name="_D81123" localSheetId="1">#REF!</definedName>
    <definedName name="_D81123">#REF!</definedName>
    <definedName name="_D81124" localSheetId="3">#REF!</definedName>
    <definedName name="_D81124" localSheetId="5">#REF!</definedName>
    <definedName name="_D81124" localSheetId="1">#REF!</definedName>
    <definedName name="_D81124">#REF!</definedName>
    <definedName name="_D81125" localSheetId="3">#REF!</definedName>
    <definedName name="_D81125" localSheetId="5">#REF!</definedName>
    <definedName name="_D81125" localSheetId="1">#REF!</definedName>
    <definedName name="_D81125">#REF!</definedName>
    <definedName name="_D81126" localSheetId="3">#REF!</definedName>
    <definedName name="_D81126" localSheetId="5">#REF!</definedName>
    <definedName name="_D81126" localSheetId="1">#REF!</definedName>
    <definedName name="_D81126">#REF!</definedName>
    <definedName name="_D81127" localSheetId="3">#REF!</definedName>
    <definedName name="_D81127" localSheetId="5">#REF!</definedName>
    <definedName name="_D81127" localSheetId="1">#REF!</definedName>
    <definedName name="_D81127">#REF!</definedName>
    <definedName name="_D81128" localSheetId="3">#REF!</definedName>
    <definedName name="_D81128" localSheetId="5">#REF!</definedName>
    <definedName name="_D81128" localSheetId="1">#REF!</definedName>
    <definedName name="_D81128">#REF!</definedName>
    <definedName name="_D81129" localSheetId="3">#REF!</definedName>
    <definedName name="_D81129" localSheetId="5">#REF!</definedName>
    <definedName name="_D81129" localSheetId="1">#REF!</definedName>
    <definedName name="_D81129">#REF!</definedName>
    <definedName name="_D81130" localSheetId="3">#REF!</definedName>
    <definedName name="_D81130" localSheetId="5">#REF!</definedName>
    <definedName name="_D81130" localSheetId="1">#REF!</definedName>
    <definedName name="_D81130">#REF!</definedName>
    <definedName name="_D81131" localSheetId="3">#REF!</definedName>
    <definedName name="_D81131" localSheetId="5">#REF!</definedName>
    <definedName name="_D81131" localSheetId="1">#REF!</definedName>
    <definedName name="_D81131">#REF!</definedName>
    <definedName name="_D81132" localSheetId="3">#REF!</definedName>
    <definedName name="_D81132" localSheetId="5">#REF!</definedName>
    <definedName name="_D81132" localSheetId="1">#REF!</definedName>
    <definedName name="_D81132">#REF!</definedName>
    <definedName name="_D81133" localSheetId="3">#REF!</definedName>
    <definedName name="_D81133" localSheetId="5">#REF!</definedName>
    <definedName name="_D81133" localSheetId="1">#REF!</definedName>
    <definedName name="_D81133">#REF!</definedName>
    <definedName name="_D81134" localSheetId="3">#REF!</definedName>
    <definedName name="_D81134" localSheetId="5">#REF!</definedName>
    <definedName name="_D81134" localSheetId="1">#REF!</definedName>
    <definedName name="_D81134">#REF!</definedName>
    <definedName name="_D81135" localSheetId="3">#REF!</definedName>
    <definedName name="_D81135" localSheetId="5">#REF!</definedName>
    <definedName name="_D81135" localSheetId="1">#REF!</definedName>
    <definedName name="_D81135">#REF!</definedName>
    <definedName name="_D81136" localSheetId="3">#REF!</definedName>
    <definedName name="_D81136" localSheetId="5">#REF!</definedName>
    <definedName name="_D81136" localSheetId="1">#REF!</definedName>
    <definedName name="_D81136">#REF!</definedName>
    <definedName name="_D81137" localSheetId="3">#REF!</definedName>
    <definedName name="_D81137" localSheetId="5">#REF!</definedName>
    <definedName name="_D81137" localSheetId="1">#REF!</definedName>
    <definedName name="_D81137">#REF!</definedName>
    <definedName name="_D81138" localSheetId="3">#REF!</definedName>
    <definedName name="_D81138" localSheetId="5">#REF!</definedName>
    <definedName name="_D81138" localSheetId="1">#REF!</definedName>
    <definedName name="_D81138">#REF!</definedName>
    <definedName name="_D81139" localSheetId="3">#REF!</definedName>
    <definedName name="_D81139" localSheetId="5">#REF!</definedName>
    <definedName name="_D81139" localSheetId="1">#REF!</definedName>
    <definedName name="_D81139">#REF!</definedName>
    <definedName name="_D81140" localSheetId="3">#REF!</definedName>
    <definedName name="_D81140" localSheetId="5">#REF!</definedName>
    <definedName name="_D81140" localSheetId="1">#REF!</definedName>
    <definedName name="_D81140">#REF!</definedName>
    <definedName name="_D81141" localSheetId="3">#REF!</definedName>
    <definedName name="_D81141" localSheetId="5">#REF!</definedName>
    <definedName name="_D81141" localSheetId="1">#REF!</definedName>
    <definedName name="_D81141">#REF!</definedName>
    <definedName name="_D81142" localSheetId="3">#REF!</definedName>
    <definedName name="_D81142" localSheetId="5">#REF!</definedName>
    <definedName name="_D81142" localSheetId="1">#REF!</definedName>
    <definedName name="_D81142">#REF!</definedName>
    <definedName name="_D81143" localSheetId="3">#REF!</definedName>
    <definedName name="_D81143" localSheetId="5">#REF!</definedName>
    <definedName name="_D81143" localSheetId="1">#REF!</definedName>
    <definedName name="_D81143">#REF!</definedName>
    <definedName name="_D81144" localSheetId="3">#REF!</definedName>
    <definedName name="_D81144" localSheetId="5">#REF!</definedName>
    <definedName name="_D81144" localSheetId="1">#REF!</definedName>
    <definedName name="_D81144">#REF!</definedName>
    <definedName name="_D81145" localSheetId="3">#REF!</definedName>
    <definedName name="_D81145" localSheetId="5">#REF!</definedName>
    <definedName name="_D81145" localSheetId="1">#REF!</definedName>
    <definedName name="_D81145">#REF!</definedName>
    <definedName name="_D81146" localSheetId="3">#REF!</definedName>
    <definedName name="_D81146" localSheetId="5">#REF!</definedName>
    <definedName name="_D81146" localSheetId="1">#REF!</definedName>
    <definedName name="_D81146">#REF!</definedName>
    <definedName name="_D81401" localSheetId="3">#REF!</definedName>
    <definedName name="_D81401" localSheetId="5">#REF!</definedName>
    <definedName name="_D81401" localSheetId="1">#REF!</definedName>
    <definedName name="_D81401">#REF!</definedName>
    <definedName name="_D81402" localSheetId="3">#REF!</definedName>
    <definedName name="_D81402" localSheetId="5">#REF!</definedName>
    <definedName name="_D81402" localSheetId="1">#REF!</definedName>
    <definedName name="_D81402">#REF!</definedName>
    <definedName name="_D81403" localSheetId="3">#REF!</definedName>
    <definedName name="_D81403" localSheetId="5">#REF!</definedName>
    <definedName name="_D81403" localSheetId="1">#REF!</definedName>
    <definedName name="_D81403">#REF!</definedName>
    <definedName name="_D81404" localSheetId="3">#REF!</definedName>
    <definedName name="_D81404" localSheetId="5">#REF!</definedName>
    <definedName name="_D81404" localSheetId="1">#REF!</definedName>
    <definedName name="_D81404">#REF!</definedName>
    <definedName name="_D81405" localSheetId="3">#REF!</definedName>
    <definedName name="_D81405" localSheetId="5">#REF!</definedName>
    <definedName name="_D81405" localSheetId="1">#REF!</definedName>
    <definedName name="_D81405">#REF!</definedName>
    <definedName name="_D81406" localSheetId="3">#REF!</definedName>
    <definedName name="_D81406" localSheetId="5">#REF!</definedName>
    <definedName name="_D81406" localSheetId="1">#REF!</definedName>
    <definedName name="_D81406">#REF!</definedName>
    <definedName name="_D81407" localSheetId="3">#REF!</definedName>
    <definedName name="_D81407" localSheetId="5">#REF!</definedName>
    <definedName name="_D81407" localSheetId="1">#REF!</definedName>
    <definedName name="_D81407">#REF!</definedName>
    <definedName name="_D81408" localSheetId="3">#REF!</definedName>
    <definedName name="_D81408" localSheetId="5">#REF!</definedName>
    <definedName name="_D81408" localSheetId="1">#REF!</definedName>
    <definedName name="_D81408">#REF!</definedName>
    <definedName name="_D81409" localSheetId="3">#REF!</definedName>
    <definedName name="_D81409" localSheetId="5">#REF!</definedName>
    <definedName name="_D81409" localSheetId="1">#REF!</definedName>
    <definedName name="_D81409">#REF!</definedName>
    <definedName name="_D81410" localSheetId="3">#REF!</definedName>
    <definedName name="_D81410" localSheetId="5">#REF!</definedName>
    <definedName name="_D81410" localSheetId="1">#REF!</definedName>
    <definedName name="_D81410">#REF!</definedName>
    <definedName name="_D81411" localSheetId="3">#REF!</definedName>
    <definedName name="_D81411" localSheetId="5">#REF!</definedName>
    <definedName name="_D81411" localSheetId="1">#REF!</definedName>
    <definedName name="_D81411">#REF!</definedName>
    <definedName name="_D81412" localSheetId="3">#REF!</definedName>
    <definedName name="_D81412" localSheetId="5">#REF!</definedName>
    <definedName name="_D81412" localSheetId="1">#REF!</definedName>
    <definedName name="_D81412">#REF!</definedName>
    <definedName name="_D81413" localSheetId="3">#REF!</definedName>
    <definedName name="_D81413" localSheetId="5">#REF!</definedName>
    <definedName name="_D81413" localSheetId="1">#REF!</definedName>
    <definedName name="_D81413">#REF!</definedName>
    <definedName name="_D81414" localSheetId="3">#REF!</definedName>
    <definedName name="_D81414" localSheetId="5">#REF!</definedName>
    <definedName name="_D81414" localSheetId="1">#REF!</definedName>
    <definedName name="_D81414">#REF!</definedName>
    <definedName name="_D81415" localSheetId="3">#REF!</definedName>
    <definedName name="_D81415" localSheetId="5">#REF!</definedName>
    <definedName name="_D81415" localSheetId="1">#REF!</definedName>
    <definedName name="_D81415">#REF!</definedName>
    <definedName name="_D81416" localSheetId="3">#REF!</definedName>
    <definedName name="_D81416" localSheetId="5">#REF!</definedName>
    <definedName name="_D81416" localSheetId="1">#REF!</definedName>
    <definedName name="_D81416">#REF!</definedName>
    <definedName name="_D81417" localSheetId="3">#REF!</definedName>
    <definedName name="_D81417" localSheetId="5">#REF!</definedName>
    <definedName name="_D81417" localSheetId="1">#REF!</definedName>
    <definedName name="_D81417">#REF!</definedName>
    <definedName name="_D81418" localSheetId="3">#REF!</definedName>
    <definedName name="_D81418" localSheetId="5">#REF!</definedName>
    <definedName name="_D81418" localSheetId="1">#REF!</definedName>
    <definedName name="_D81418">#REF!</definedName>
    <definedName name="_D81419" localSheetId="3">#REF!</definedName>
    <definedName name="_D81419" localSheetId="5">#REF!</definedName>
    <definedName name="_D81419" localSheetId="1">#REF!</definedName>
    <definedName name="_D81419">#REF!</definedName>
    <definedName name="_D81420" localSheetId="3">#REF!</definedName>
    <definedName name="_D81420" localSheetId="5">#REF!</definedName>
    <definedName name="_D81420" localSheetId="1">#REF!</definedName>
    <definedName name="_D81420">#REF!</definedName>
    <definedName name="_D81421" localSheetId="3">#REF!</definedName>
    <definedName name="_D81421" localSheetId="5">#REF!</definedName>
    <definedName name="_D81421" localSheetId="1">#REF!</definedName>
    <definedName name="_D81421">#REF!</definedName>
    <definedName name="_D81422" localSheetId="3">#REF!</definedName>
    <definedName name="_D81422" localSheetId="5">#REF!</definedName>
    <definedName name="_D81422" localSheetId="1">#REF!</definedName>
    <definedName name="_D81422">#REF!</definedName>
    <definedName name="_D81423" localSheetId="3">#REF!</definedName>
    <definedName name="_D81423" localSheetId="5">#REF!</definedName>
    <definedName name="_D81423" localSheetId="1">#REF!</definedName>
    <definedName name="_D81423">#REF!</definedName>
    <definedName name="_D81424" localSheetId="3">#REF!</definedName>
    <definedName name="_D81424" localSheetId="5">#REF!</definedName>
    <definedName name="_D81424" localSheetId="1">#REF!</definedName>
    <definedName name="_D81424">#REF!</definedName>
    <definedName name="_D81425" localSheetId="3">#REF!</definedName>
    <definedName name="_D81425" localSheetId="5">#REF!</definedName>
    <definedName name="_D81425" localSheetId="1">#REF!</definedName>
    <definedName name="_D81425">#REF!</definedName>
    <definedName name="_D81426" localSheetId="3">#REF!</definedName>
    <definedName name="_D81426" localSheetId="5">#REF!</definedName>
    <definedName name="_D81426" localSheetId="1">#REF!</definedName>
    <definedName name="_D81426">#REF!</definedName>
    <definedName name="_D81427" localSheetId="3">#REF!</definedName>
    <definedName name="_D81427" localSheetId="5">#REF!</definedName>
    <definedName name="_D81427" localSheetId="1">#REF!</definedName>
    <definedName name="_D81427">#REF!</definedName>
    <definedName name="_D81428" localSheetId="3">#REF!</definedName>
    <definedName name="_D81428" localSheetId="5">#REF!</definedName>
    <definedName name="_D81428" localSheetId="1">#REF!</definedName>
    <definedName name="_D81428">#REF!</definedName>
    <definedName name="_D81429" localSheetId="3">#REF!</definedName>
    <definedName name="_D81429" localSheetId="5">#REF!</definedName>
    <definedName name="_D81429" localSheetId="1">#REF!</definedName>
    <definedName name="_D81429">#REF!</definedName>
    <definedName name="_D81430" localSheetId="3">#REF!</definedName>
    <definedName name="_D81430" localSheetId="5">#REF!</definedName>
    <definedName name="_D81430" localSheetId="1">#REF!</definedName>
    <definedName name="_D81430">#REF!</definedName>
    <definedName name="_D81431" localSheetId="3">#REF!</definedName>
    <definedName name="_D81431" localSheetId="5">#REF!</definedName>
    <definedName name="_D81431" localSheetId="1">#REF!</definedName>
    <definedName name="_D81431">#REF!</definedName>
    <definedName name="_D81432" localSheetId="3">#REF!</definedName>
    <definedName name="_D81432" localSheetId="5">#REF!</definedName>
    <definedName name="_D81432" localSheetId="1">#REF!</definedName>
    <definedName name="_D81432">#REF!</definedName>
    <definedName name="_D81433" localSheetId="3">#REF!</definedName>
    <definedName name="_D81433" localSheetId="5">#REF!</definedName>
    <definedName name="_D81433" localSheetId="1">#REF!</definedName>
    <definedName name="_D81433">#REF!</definedName>
    <definedName name="_D81434" localSheetId="3">#REF!</definedName>
    <definedName name="_D81434" localSheetId="5">#REF!</definedName>
    <definedName name="_D81434" localSheetId="1">#REF!</definedName>
    <definedName name="_D81434">#REF!</definedName>
    <definedName name="_D81435" localSheetId="3">#REF!</definedName>
    <definedName name="_D81435" localSheetId="5">#REF!</definedName>
    <definedName name="_D81435" localSheetId="1">#REF!</definedName>
    <definedName name="_D81435">#REF!</definedName>
    <definedName name="_D81436" localSheetId="3">#REF!</definedName>
    <definedName name="_D81436" localSheetId="5">#REF!</definedName>
    <definedName name="_D81436" localSheetId="1">#REF!</definedName>
    <definedName name="_D81436">#REF!</definedName>
    <definedName name="_D81437" localSheetId="3">#REF!</definedName>
    <definedName name="_D81437" localSheetId="5">#REF!</definedName>
    <definedName name="_D81437" localSheetId="1">#REF!</definedName>
    <definedName name="_D81437">#REF!</definedName>
    <definedName name="_D81438" localSheetId="3">#REF!</definedName>
    <definedName name="_D81438" localSheetId="5">#REF!</definedName>
    <definedName name="_D81438" localSheetId="1">#REF!</definedName>
    <definedName name="_D81438">#REF!</definedName>
    <definedName name="_D81439" localSheetId="3">#REF!</definedName>
    <definedName name="_D81439" localSheetId="5">#REF!</definedName>
    <definedName name="_D81439" localSheetId="1">#REF!</definedName>
    <definedName name="_D81439">#REF!</definedName>
    <definedName name="_D81440" localSheetId="3">#REF!</definedName>
    <definedName name="_D81440" localSheetId="5">#REF!</definedName>
    <definedName name="_D81440" localSheetId="1">#REF!</definedName>
    <definedName name="_D81440">#REF!</definedName>
    <definedName name="_D81441" localSheetId="3">#REF!</definedName>
    <definedName name="_D81441" localSheetId="5">#REF!</definedName>
    <definedName name="_D81441" localSheetId="1">#REF!</definedName>
    <definedName name="_D81441">#REF!</definedName>
    <definedName name="_D81442" localSheetId="3">#REF!</definedName>
    <definedName name="_D81442" localSheetId="5">#REF!</definedName>
    <definedName name="_D81442" localSheetId="1">#REF!</definedName>
    <definedName name="_D81442">#REF!</definedName>
    <definedName name="_D81443" localSheetId="3">#REF!</definedName>
    <definedName name="_D81443" localSheetId="5">#REF!</definedName>
    <definedName name="_D81443" localSheetId="1">#REF!</definedName>
    <definedName name="_D81443">#REF!</definedName>
    <definedName name="_D81444" localSheetId="3">#REF!</definedName>
    <definedName name="_D81444" localSheetId="5">#REF!</definedName>
    <definedName name="_D81444" localSheetId="1">#REF!</definedName>
    <definedName name="_D81444">#REF!</definedName>
    <definedName name="_D81445" localSheetId="3">#REF!</definedName>
    <definedName name="_D81445" localSheetId="5">#REF!</definedName>
    <definedName name="_D81445" localSheetId="1">#REF!</definedName>
    <definedName name="_D81445">#REF!</definedName>
    <definedName name="_D81446" localSheetId="3">#REF!</definedName>
    <definedName name="_D81446" localSheetId="5">#REF!</definedName>
    <definedName name="_D81446" localSheetId="1">#REF!</definedName>
    <definedName name="_D81446">#REF!</definedName>
    <definedName name="_D81701" localSheetId="3">#REF!</definedName>
    <definedName name="_D81701" localSheetId="5">#REF!</definedName>
    <definedName name="_D81701" localSheetId="1">#REF!</definedName>
    <definedName name="_D81701">#REF!</definedName>
    <definedName name="_D81702" localSheetId="3">#REF!</definedName>
    <definedName name="_D81702" localSheetId="5">#REF!</definedName>
    <definedName name="_D81702" localSheetId="1">#REF!</definedName>
    <definedName name="_D81702">#REF!</definedName>
    <definedName name="_D81703" localSheetId="3">#REF!</definedName>
    <definedName name="_D81703" localSheetId="5">#REF!</definedName>
    <definedName name="_D81703" localSheetId="1">#REF!</definedName>
    <definedName name="_D81703">#REF!</definedName>
    <definedName name="_D81704" localSheetId="3">#REF!</definedName>
    <definedName name="_D81704" localSheetId="5">#REF!</definedName>
    <definedName name="_D81704" localSheetId="1">#REF!</definedName>
    <definedName name="_D81704">#REF!</definedName>
    <definedName name="_D81705" localSheetId="3">#REF!</definedName>
    <definedName name="_D81705" localSheetId="5">#REF!</definedName>
    <definedName name="_D81705" localSheetId="1">#REF!</definedName>
    <definedName name="_D81705">#REF!</definedName>
    <definedName name="_D81706" localSheetId="3">#REF!</definedName>
    <definedName name="_D81706" localSheetId="5">#REF!</definedName>
    <definedName name="_D81706" localSheetId="1">#REF!</definedName>
    <definedName name="_D81706">#REF!</definedName>
    <definedName name="_D81707" localSheetId="3">#REF!</definedName>
    <definedName name="_D81707" localSheetId="5">#REF!</definedName>
    <definedName name="_D81707" localSheetId="1">#REF!</definedName>
    <definedName name="_D81707">#REF!</definedName>
    <definedName name="_D81708" localSheetId="3">#REF!</definedName>
    <definedName name="_D81708" localSheetId="5">#REF!</definedName>
    <definedName name="_D81708" localSheetId="1">#REF!</definedName>
    <definedName name="_D81708">#REF!</definedName>
    <definedName name="_D81709" localSheetId="3">#REF!</definedName>
    <definedName name="_D81709" localSheetId="5">#REF!</definedName>
    <definedName name="_D81709" localSheetId="1">#REF!</definedName>
    <definedName name="_D81709">#REF!</definedName>
    <definedName name="_D81710" localSheetId="3">#REF!</definedName>
    <definedName name="_D81710" localSheetId="5">#REF!</definedName>
    <definedName name="_D81710" localSheetId="1">#REF!</definedName>
    <definedName name="_D81710">#REF!</definedName>
    <definedName name="_D81711" localSheetId="3">#REF!</definedName>
    <definedName name="_D81711" localSheetId="5">#REF!</definedName>
    <definedName name="_D81711" localSheetId="1">#REF!</definedName>
    <definedName name="_D81711">#REF!</definedName>
    <definedName name="_D81712" localSheetId="3">#REF!</definedName>
    <definedName name="_D81712" localSheetId="5">#REF!</definedName>
    <definedName name="_D81712" localSheetId="1">#REF!</definedName>
    <definedName name="_D81712">#REF!</definedName>
    <definedName name="_D81713" localSheetId="3">#REF!</definedName>
    <definedName name="_D81713" localSheetId="5">#REF!</definedName>
    <definedName name="_D81713" localSheetId="1">#REF!</definedName>
    <definedName name="_D81713">#REF!</definedName>
    <definedName name="_D81714" localSheetId="3">#REF!</definedName>
    <definedName name="_D81714" localSheetId="5">#REF!</definedName>
    <definedName name="_D81714" localSheetId="1">#REF!</definedName>
    <definedName name="_D81714">#REF!</definedName>
    <definedName name="_D81715" localSheetId="3">#REF!</definedName>
    <definedName name="_D81715" localSheetId="5">#REF!</definedName>
    <definedName name="_D81715" localSheetId="1">#REF!</definedName>
    <definedName name="_D81715">#REF!</definedName>
    <definedName name="_D81716" localSheetId="3">#REF!</definedName>
    <definedName name="_D81716" localSheetId="5">#REF!</definedName>
    <definedName name="_D81716" localSheetId="1">#REF!</definedName>
    <definedName name="_D81716">#REF!</definedName>
    <definedName name="_D81717" localSheetId="3">#REF!</definedName>
    <definedName name="_D81717" localSheetId="5">#REF!</definedName>
    <definedName name="_D81717" localSheetId="1">#REF!</definedName>
    <definedName name="_D81717">#REF!</definedName>
    <definedName name="_D81718" localSheetId="3">#REF!</definedName>
    <definedName name="_D81718" localSheetId="5">#REF!</definedName>
    <definedName name="_D81718" localSheetId="1">#REF!</definedName>
    <definedName name="_D81718">#REF!</definedName>
    <definedName name="_D81719" localSheetId="3">#REF!</definedName>
    <definedName name="_D81719" localSheetId="5">#REF!</definedName>
    <definedName name="_D81719" localSheetId="1">#REF!</definedName>
    <definedName name="_D81719">#REF!</definedName>
    <definedName name="_D81720" localSheetId="3">#REF!</definedName>
    <definedName name="_D81720" localSheetId="5">#REF!</definedName>
    <definedName name="_D81720" localSheetId="1">#REF!</definedName>
    <definedName name="_D81720">#REF!</definedName>
    <definedName name="_D81721" localSheetId="3">#REF!</definedName>
    <definedName name="_D81721" localSheetId="5">#REF!</definedName>
    <definedName name="_D81721" localSheetId="1">#REF!</definedName>
    <definedName name="_D81721">#REF!</definedName>
    <definedName name="_D81722" localSheetId="3">#REF!</definedName>
    <definedName name="_D81722" localSheetId="5">#REF!</definedName>
    <definedName name="_D81722" localSheetId="1">#REF!</definedName>
    <definedName name="_D81722">#REF!</definedName>
    <definedName name="_D81723" localSheetId="3">#REF!</definedName>
    <definedName name="_D81723" localSheetId="5">#REF!</definedName>
    <definedName name="_D81723" localSheetId="1">#REF!</definedName>
    <definedName name="_D81723">#REF!</definedName>
    <definedName name="_D81724" localSheetId="3">#REF!</definedName>
    <definedName name="_D81724" localSheetId="5">#REF!</definedName>
    <definedName name="_D81724" localSheetId="1">#REF!</definedName>
    <definedName name="_D81724">#REF!</definedName>
    <definedName name="_D81725" localSheetId="3">#REF!</definedName>
    <definedName name="_D81725" localSheetId="5">#REF!</definedName>
    <definedName name="_D81725" localSheetId="1">#REF!</definedName>
    <definedName name="_D81725">#REF!</definedName>
    <definedName name="_D81726" localSheetId="3">#REF!</definedName>
    <definedName name="_D81726" localSheetId="5">#REF!</definedName>
    <definedName name="_D81726" localSheetId="1">#REF!</definedName>
    <definedName name="_D81726">#REF!</definedName>
    <definedName name="_D81727" localSheetId="3">#REF!</definedName>
    <definedName name="_D81727" localSheetId="5">#REF!</definedName>
    <definedName name="_D81727" localSheetId="1">#REF!</definedName>
    <definedName name="_D81727">#REF!</definedName>
    <definedName name="_D81728" localSheetId="3">#REF!</definedName>
    <definedName name="_D81728" localSheetId="5">#REF!</definedName>
    <definedName name="_D81728" localSheetId="1">#REF!</definedName>
    <definedName name="_D81728">#REF!</definedName>
    <definedName name="_D81729" localSheetId="3">#REF!</definedName>
    <definedName name="_D81729" localSheetId="5">#REF!</definedName>
    <definedName name="_D81729" localSheetId="1">#REF!</definedName>
    <definedName name="_D81729">#REF!</definedName>
    <definedName name="_D81730" localSheetId="3">#REF!</definedName>
    <definedName name="_D81730" localSheetId="5">#REF!</definedName>
    <definedName name="_D81730" localSheetId="1">#REF!</definedName>
    <definedName name="_D81730">#REF!</definedName>
    <definedName name="_D81731" localSheetId="3">#REF!</definedName>
    <definedName name="_D81731" localSheetId="5">#REF!</definedName>
    <definedName name="_D81731" localSheetId="1">#REF!</definedName>
    <definedName name="_D81731">#REF!</definedName>
    <definedName name="_D81732" localSheetId="3">#REF!</definedName>
    <definedName name="_D81732" localSheetId="5">#REF!</definedName>
    <definedName name="_D81732" localSheetId="1">#REF!</definedName>
    <definedName name="_D81732">#REF!</definedName>
    <definedName name="_D81733" localSheetId="3">#REF!</definedName>
    <definedName name="_D81733" localSheetId="5">#REF!</definedName>
    <definedName name="_D81733" localSheetId="1">#REF!</definedName>
    <definedName name="_D81733">#REF!</definedName>
    <definedName name="_D81734" localSheetId="3">#REF!</definedName>
    <definedName name="_D81734" localSheetId="5">#REF!</definedName>
    <definedName name="_D81734" localSheetId="1">#REF!</definedName>
    <definedName name="_D81734">#REF!</definedName>
    <definedName name="_D81735" localSheetId="3">#REF!</definedName>
    <definedName name="_D81735" localSheetId="5">#REF!</definedName>
    <definedName name="_D81735" localSheetId="1">#REF!</definedName>
    <definedName name="_D81735">#REF!</definedName>
    <definedName name="_D81736" localSheetId="3">#REF!</definedName>
    <definedName name="_D81736" localSheetId="5">#REF!</definedName>
    <definedName name="_D81736" localSheetId="1">#REF!</definedName>
    <definedName name="_D81736">#REF!</definedName>
    <definedName name="_D81737" localSheetId="3">#REF!</definedName>
    <definedName name="_D81737" localSheetId="5">#REF!</definedName>
    <definedName name="_D81737" localSheetId="1">#REF!</definedName>
    <definedName name="_D81737">#REF!</definedName>
    <definedName name="_D81738" localSheetId="3">#REF!</definedName>
    <definedName name="_D81738" localSheetId="5">#REF!</definedName>
    <definedName name="_D81738" localSheetId="1">#REF!</definedName>
    <definedName name="_D81738">#REF!</definedName>
    <definedName name="_D81739" localSheetId="3">#REF!</definedName>
    <definedName name="_D81739" localSheetId="5">#REF!</definedName>
    <definedName name="_D81739" localSheetId="1">#REF!</definedName>
    <definedName name="_D81739">#REF!</definedName>
    <definedName name="_D81740" localSheetId="3">#REF!</definedName>
    <definedName name="_D81740" localSheetId="5">#REF!</definedName>
    <definedName name="_D81740" localSheetId="1">#REF!</definedName>
    <definedName name="_D81740">#REF!</definedName>
    <definedName name="_D81741" localSheetId="3">#REF!</definedName>
    <definedName name="_D81741" localSheetId="5">#REF!</definedName>
    <definedName name="_D81741" localSheetId="1">#REF!</definedName>
    <definedName name="_D81741">#REF!</definedName>
    <definedName name="_D81742" localSheetId="3">#REF!</definedName>
    <definedName name="_D81742" localSheetId="5">#REF!</definedName>
    <definedName name="_D81742" localSheetId="1">#REF!</definedName>
    <definedName name="_D81742">#REF!</definedName>
    <definedName name="_D81743" localSheetId="3">#REF!</definedName>
    <definedName name="_D81743" localSheetId="5">#REF!</definedName>
    <definedName name="_D81743" localSheetId="1">#REF!</definedName>
    <definedName name="_D81743">#REF!</definedName>
    <definedName name="_D81744" localSheetId="3">#REF!</definedName>
    <definedName name="_D81744" localSheetId="5">#REF!</definedName>
    <definedName name="_D81744" localSheetId="1">#REF!</definedName>
    <definedName name="_D81744">#REF!</definedName>
    <definedName name="_D81745" localSheetId="3">#REF!</definedName>
    <definedName name="_D81745" localSheetId="5">#REF!</definedName>
    <definedName name="_D81745" localSheetId="1">#REF!</definedName>
    <definedName name="_D81745">#REF!</definedName>
    <definedName name="_D81746" localSheetId="3">#REF!</definedName>
    <definedName name="_D81746" localSheetId="5">#REF!</definedName>
    <definedName name="_D81746" localSheetId="1">#REF!</definedName>
    <definedName name="_D81746">#REF!</definedName>
    <definedName name="_D91001" localSheetId="3">#REF!</definedName>
    <definedName name="_D91001" localSheetId="5">#REF!</definedName>
    <definedName name="_D91001" localSheetId="1">#REF!</definedName>
    <definedName name="_D91001">#REF!</definedName>
    <definedName name="_D91002" localSheetId="3">#REF!</definedName>
    <definedName name="_D91002" localSheetId="5">#REF!</definedName>
    <definedName name="_D91002" localSheetId="1">#REF!</definedName>
    <definedName name="_D91002">#REF!</definedName>
    <definedName name="_D91003" localSheetId="3">#REF!</definedName>
    <definedName name="_D91003" localSheetId="5">#REF!</definedName>
    <definedName name="_D91003" localSheetId="1">#REF!</definedName>
    <definedName name="_D91003">#REF!</definedName>
    <definedName name="_D91004" localSheetId="3">#REF!</definedName>
    <definedName name="_D91004" localSheetId="5">#REF!</definedName>
    <definedName name="_D91004" localSheetId="1">#REF!</definedName>
    <definedName name="_D91004">#REF!</definedName>
    <definedName name="_D91005" localSheetId="3">#REF!</definedName>
    <definedName name="_D91005" localSheetId="5">#REF!</definedName>
    <definedName name="_D91005" localSheetId="1">#REF!</definedName>
    <definedName name="_D91005">#REF!</definedName>
    <definedName name="_D91006" localSheetId="3">#REF!</definedName>
    <definedName name="_D91006" localSheetId="5">#REF!</definedName>
    <definedName name="_D91006" localSheetId="1">#REF!</definedName>
    <definedName name="_D91006">#REF!</definedName>
    <definedName name="_D91007" localSheetId="3">#REF!</definedName>
    <definedName name="_D91007" localSheetId="5">#REF!</definedName>
    <definedName name="_D91007" localSheetId="1">#REF!</definedName>
    <definedName name="_D91007">#REF!</definedName>
    <definedName name="_D91008" localSheetId="3">#REF!</definedName>
    <definedName name="_D91008" localSheetId="5">#REF!</definedName>
    <definedName name="_D91008" localSheetId="1">#REF!</definedName>
    <definedName name="_D91008">#REF!</definedName>
    <definedName name="_D91009" localSheetId="3">#REF!</definedName>
    <definedName name="_D91009" localSheetId="5">#REF!</definedName>
    <definedName name="_D91009" localSheetId="1">#REF!</definedName>
    <definedName name="_D91009">#REF!</definedName>
    <definedName name="_D91010" localSheetId="3">#REF!</definedName>
    <definedName name="_D91010" localSheetId="5">#REF!</definedName>
    <definedName name="_D91010" localSheetId="1">#REF!</definedName>
    <definedName name="_D91010">#REF!</definedName>
    <definedName name="_D91011" localSheetId="3">#REF!</definedName>
    <definedName name="_D91011" localSheetId="5">#REF!</definedName>
    <definedName name="_D91011" localSheetId="1">#REF!</definedName>
    <definedName name="_D91011">#REF!</definedName>
    <definedName name="_D91012" localSheetId="3">#REF!</definedName>
    <definedName name="_D91012" localSheetId="5">#REF!</definedName>
    <definedName name="_D91012" localSheetId="1">#REF!</definedName>
    <definedName name="_D91012">#REF!</definedName>
    <definedName name="_D91013" localSheetId="3">#REF!</definedName>
    <definedName name="_D91013" localSheetId="5">#REF!</definedName>
    <definedName name="_D91013" localSheetId="1">#REF!</definedName>
    <definedName name="_D91013">#REF!</definedName>
    <definedName name="_D91014" localSheetId="3">#REF!</definedName>
    <definedName name="_D91014" localSheetId="5">#REF!</definedName>
    <definedName name="_D91014" localSheetId="1">#REF!</definedName>
    <definedName name="_D91014">#REF!</definedName>
    <definedName name="_D91015" localSheetId="3">#REF!</definedName>
    <definedName name="_D91015" localSheetId="5">#REF!</definedName>
    <definedName name="_D91015" localSheetId="1">#REF!</definedName>
    <definedName name="_D91015">#REF!</definedName>
    <definedName name="_D91016" localSheetId="3">#REF!</definedName>
    <definedName name="_D91016" localSheetId="5">#REF!</definedName>
    <definedName name="_D91016" localSheetId="1">#REF!</definedName>
    <definedName name="_D91016">#REF!</definedName>
    <definedName name="_D91017" localSheetId="3">#REF!</definedName>
    <definedName name="_D91017" localSheetId="5">#REF!</definedName>
    <definedName name="_D91017" localSheetId="1">#REF!</definedName>
    <definedName name="_D91017">#REF!</definedName>
    <definedName name="_D91018" localSheetId="3">#REF!</definedName>
    <definedName name="_D91018" localSheetId="5">#REF!</definedName>
    <definedName name="_D91018" localSheetId="1">#REF!</definedName>
    <definedName name="_D91018">#REF!</definedName>
    <definedName name="_D91019" localSheetId="3">#REF!</definedName>
    <definedName name="_D91019" localSheetId="5">#REF!</definedName>
    <definedName name="_D91019" localSheetId="1">#REF!</definedName>
    <definedName name="_D91019">#REF!</definedName>
    <definedName name="_D91020" localSheetId="3">#REF!</definedName>
    <definedName name="_D91020" localSheetId="5">#REF!</definedName>
    <definedName name="_D91020" localSheetId="1">#REF!</definedName>
    <definedName name="_D91020">#REF!</definedName>
    <definedName name="_D91021" localSheetId="3">#REF!</definedName>
    <definedName name="_D91021" localSheetId="5">#REF!</definedName>
    <definedName name="_D91021" localSheetId="1">#REF!</definedName>
    <definedName name="_D91021">#REF!</definedName>
    <definedName name="_D91022" localSheetId="3">#REF!</definedName>
    <definedName name="_D91022" localSheetId="5">#REF!</definedName>
    <definedName name="_D91022" localSheetId="1">#REF!</definedName>
    <definedName name="_D91022">#REF!</definedName>
    <definedName name="_D91023" localSheetId="3">#REF!</definedName>
    <definedName name="_D91023" localSheetId="5">#REF!</definedName>
    <definedName name="_D91023" localSheetId="1">#REF!</definedName>
    <definedName name="_D91023">#REF!</definedName>
    <definedName name="_D91024" localSheetId="3">#REF!</definedName>
    <definedName name="_D91024" localSheetId="5">#REF!</definedName>
    <definedName name="_D91024" localSheetId="1">#REF!</definedName>
    <definedName name="_D91024">#REF!</definedName>
    <definedName name="_D91025" localSheetId="3">#REF!</definedName>
    <definedName name="_D91025" localSheetId="5">#REF!</definedName>
    <definedName name="_D91025" localSheetId="1">#REF!</definedName>
    <definedName name="_D91025">#REF!</definedName>
    <definedName name="_D91026" localSheetId="3">#REF!</definedName>
    <definedName name="_D91026" localSheetId="5">#REF!</definedName>
    <definedName name="_D91026" localSheetId="1">#REF!</definedName>
    <definedName name="_D91026">#REF!</definedName>
    <definedName name="_D91027" localSheetId="3">#REF!</definedName>
    <definedName name="_D91027" localSheetId="5">#REF!</definedName>
    <definedName name="_D91027" localSheetId="1">#REF!</definedName>
    <definedName name="_D91027">#REF!</definedName>
    <definedName name="_D91028" localSheetId="3">#REF!</definedName>
    <definedName name="_D91028" localSheetId="5">#REF!</definedName>
    <definedName name="_D91028" localSheetId="1">#REF!</definedName>
    <definedName name="_D91028">#REF!</definedName>
    <definedName name="_D91029" localSheetId="3">#REF!</definedName>
    <definedName name="_D91029" localSheetId="5">#REF!</definedName>
    <definedName name="_D91029" localSheetId="1">#REF!</definedName>
    <definedName name="_D91029">#REF!</definedName>
    <definedName name="_D91030" localSheetId="3">#REF!</definedName>
    <definedName name="_D91030" localSheetId="5">#REF!</definedName>
    <definedName name="_D91030" localSheetId="1">#REF!</definedName>
    <definedName name="_D91030">#REF!</definedName>
    <definedName name="_D91031" localSheetId="3">#REF!</definedName>
    <definedName name="_D91031" localSheetId="5">#REF!</definedName>
    <definedName name="_D91031" localSheetId="1">#REF!</definedName>
    <definedName name="_D91031">#REF!</definedName>
    <definedName name="_D91032" localSheetId="3">#REF!</definedName>
    <definedName name="_D91032" localSheetId="5">#REF!</definedName>
    <definedName name="_D91032" localSheetId="1">#REF!</definedName>
    <definedName name="_D91032">#REF!</definedName>
    <definedName name="_D91033" localSheetId="3">#REF!</definedName>
    <definedName name="_D91033" localSheetId="5">#REF!</definedName>
    <definedName name="_D91033" localSheetId="1">#REF!</definedName>
    <definedName name="_D91033">#REF!</definedName>
    <definedName name="_D91034" localSheetId="3">#REF!</definedName>
    <definedName name="_D91034" localSheetId="5">#REF!</definedName>
    <definedName name="_D91034" localSheetId="1">#REF!</definedName>
    <definedName name="_D91034">#REF!</definedName>
    <definedName name="_D91035" localSheetId="3">#REF!</definedName>
    <definedName name="_D91035" localSheetId="5">#REF!</definedName>
    <definedName name="_D91035" localSheetId="1">#REF!</definedName>
    <definedName name="_D91035">#REF!</definedName>
    <definedName name="_D91036" localSheetId="3">#REF!</definedName>
    <definedName name="_D91036" localSheetId="5">#REF!</definedName>
    <definedName name="_D91036" localSheetId="1">#REF!</definedName>
    <definedName name="_D91036">#REF!</definedName>
    <definedName name="_D91037" localSheetId="3">#REF!</definedName>
    <definedName name="_D91037" localSheetId="5">#REF!</definedName>
    <definedName name="_D91037" localSheetId="1">#REF!</definedName>
    <definedName name="_D91037">#REF!</definedName>
    <definedName name="_D91038" localSheetId="3">#REF!</definedName>
    <definedName name="_D91038" localSheetId="5">#REF!</definedName>
    <definedName name="_D91038" localSheetId="1">#REF!</definedName>
    <definedName name="_D91038">#REF!</definedName>
    <definedName name="_D91039" localSheetId="3">#REF!</definedName>
    <definedName name="_D91039" localSheetId="5">#REF!</definedName>
    <definedName name="_D91039" localSheetId="1">#REF!</definedName>
    <definedName name="_D91039">#REF!</definedName>
    <definedName name="_D91040" localSheetId="3">#REF!</definedName>
    <definedName name="_D91040" localSheetId="5">#REF!</definedName>
    <definedName name="_D91040" localSheetId="1">#REF!</definedName>
    <definedName name="_D91040">#REF!</definedName>
    <definedName name="_D91041" localSheetId="3">#REF!</definedName>
    <definedName name="_D91041" localSheetId="5">#REF!</definedName>
    <definedName name="_D91041" localSheetId="1">#REF!</definedName>
    <definedName name="_D91041">#REF!</definedName>
    <definedName name="_D91042" localSheetId="3">#REF!</definedName>
    <definedName name="_D91042" localSheetId="5">#REF!</definedName>
    <definedName name="_D91042" localSheetId="1">#REF!</definedName>
    <definedName name="_D91042">#REF!</definedName>
    <definedName name="_D91043" localSheetId="3">#REF!</definedName>
    <definedName name="_D91043" localSheetId="5">#REF!</definedName>
    <definedName name="_D91043" localSheetId="1">#REF!</definedName>
    <definedName name="_D91043">#REF!</definedName>
    <definedName name="_D91044" localSheetId="3">#REF!</definedName>
    <definedName name="_D91044" localSheetId="5">#REF!</definedName>
    <definedName name="_D91044" localSheetId="1">#REF!</definedName>
    <definedName name="_D91044">#REF!</definedName>
    <definedName name="_D91045" localSheetId="3">#REF!</definedName>
    <definedName name="_D91045" localSheetId="5">#REF!</definedName>
    <definedName name="_D91045" localSheetId="1">#REF!</definedName>
    <definedName name="_D91045">#REF!</definedName>
    <definedName name="_D91046" localSheetId="3">#REF!</definedName>
    <definedName name="_D91046" localSheetId="5">#REF!</definedName>
    <definedName name="_D91046" localSheetId="1">#REF!</definedName>
    <definedName name="_D91046">#REF!</definedName>
    <definedName name="_D91999" localSheetId="3">#REF!</definedName>
    <definedName name="_D91999" localSheetId="5">#REF!</definedName>
    <definedName name="_D91999" localSheetId="1">#REF!</definedName>
    <definedName name="_D91999">#REF!</definedName>
    <definedName name="_DATE">#N/A</definedName>
    <definedName name="_Fil" hidden="1">#REF!</definedName>
    <definedName name="_Fill" hidden="1">#REF!</definedName>
    <definedName name="_Filll" hidden="1">#REF!</definedName>
    <definedName name="_xlnm._FilterDatabase" localSheetId="2" hidden="1">Calcul!$A$1:$B$566</definedName>
    <definedName name="_xlnm._FilterDatabase" localSheetId="1" hidden="1">NSFR_RRS_French!$A$5:$AB$244</definedName>
    <definedName name="_FOOTER">#N/A</definedName>
    <definedName name="_Key1" hidden="1">#REF!</definedName>
    <definedName name="_key2" hidden="1">#REF!</definedName>
    <definedName name="_keys" hidden="1">#REF!</definedName>
    <definedName name="_NAME">#N/A</definedName>
    <definedName name="_Order1" hidden="1">255</definedName>
    <definedName name="_Order2" hidden="1">255</definedName>
    <definedName name="_Parse_In" hidden="1">#REF!</definedName>
    <definedName name="_Parse_In2" hidden="1">#REF!</definedName>
    <definedName name="_Sort" hidden="1">#REF!</definedName>
    <definedName name="_Sort2" hidden="1">#REF!</definedName>
    <definedName name="a">#REF!</definedName>
    <definedName name="abd">#REF!</definedName>
    <definedName name="ads">#REF!</definedName>
    <definedName name="ALL_PAGES">#REF!</definedName>
    <definedName name="angie">#N/A</definedName>
    <definedName name="anscount" hidden="1">1</definedName>
    <definedName name="asd">#REF!</definedName>
    <definedName name="asdf">#REF!</definedName>
    <definedName name="Asset">#REF!</definedName>
    <definedName name="Asset2">#REF!</definedName>
    <definedName name="AssetNP">#REF!</definedName>
    <definedName name="C_1_Ci">#REF!</definedName>
    <definedName name="C_1_Cii">#REF!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#REF!</definedName>
    <definedName name="COVER">#N/A</definedName>
    <definedName name="D2040010121">#REF!</definedName>
    <definedName name="data">#REF!</definedName>
    <definedName name="dataAMF">#REF!</definedName>
    <definedName name="DataMR">#REF!</definedName>
    <definedName name="DataRange">#REF!</definedName>
    <definedName name="DataRange2">#REF!</definedName>
    <definedName name="Date">#REF!</definedName>
    <definedName name="Derivatives">#REF!</definedName>
    <definedName name="DPA_22222222">#REF!</definedName>
    <definedName name="ExpenseNP">#REF!</definedName>
    <definedName name="f" hidden="1">#REF!</definedName>
    <definedName name="f_2" hidden="1">#REF!</definedName>
    <definedName name="fffff" hidden="1">#REF!</definedName>
    <definedName name="fffff2" hidden="1">#REF!</definedName>
    <definedName name="FICode">#REF!</definedName>
    <definedName name="FileLinks">#REF!</definedName>
    <definedName name="FT15.Areas">#REF!</definedName>
    <definedName name="FT15.ICS.NLSegm">#REF!</definedName>
    <definedName name="FT15.IndexSheet">#REF!</definedName>
    <definedName name="FT15.LSegm">#REF!</definedName>
    <definedName name="FT15.ReportingPhases">#REF!</definedName>
    <definedName name="FT15.ReportingUnits">#REF!</definedName>
    <definedName name="FT15.SpecificCurrencies">#REF!</definedName>
    <definedName name="helen">#N/A</definedName>
    <definedName name="hj">#REF!</definedName>
    <definedName name="ICS.Market.Corr">#REF!</definedName>
    <definedName name="Insurer">#REF!</definedName>
    <definedName name="karen">#N/A</definedName>
    <definedName name="Lapse_Risk_A">#REF!</definedName>
    <definedName name="Lapse_Risk_B">#REF!</definedName>
    <definedName name="Lapse_Risk_C">#REF!</definedName>
    <definedName name="Lapse_Risk_D">#REF!</definedName>
    <definedName name="LapseSupport">#REF!</definedName>
    <definedName name="LapseSupportNP">#REF!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MATCH(#REF!,#REF!,1)</definedName>
    <definedName name="morb_req_comp">#REF!</definedName>
    <definedName name="mort_index">MATCH(#REF!,#REF!,1)</definedName>
    <definedName name="mort_req_comp">#REF!+#REF!</definedName>
    <definedName name="MortalityNP">#REF!</definedName>
    <definedName name="nancy">MATCH(#REF!,#REF!,1)</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#REF!</definedName>
    <definedName name="_xlnm.Print_Area" localSheetId="1">NSFR_RRS_French!$A$1:$AB$244</definedName>
    <definedName name="_xlnm.Print_Titles" localSheetId="1">NSFR_RRS_French!$1:$2</definedName>
    <definedName name="PriorLinks">#REF!</definedName>
    <definedName name="Quarter">#REF!</definedName>
    <definedName name="Ratio_and_ACM_Calculation">#REF!</definedName>
    <definedName name="renee">#N/A</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#REF!</definedName>
    <definedName name="Version">#REF!</definedName>
    <definedName name="ww">#REF!</definedName>
    <definedName name="Year">#REF!</definedName>
    <definedName name="Zone_impres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0" i="2" l="1"/>
  <c r="R350" i="2"/>
  <c r="P350" i="2"/>
  <c r="V350" i="2" s="1"/>
  <c r="O350" i="2"/>
  <c r="I350" i="2"/>
  <c r="G350" i="2"/>
  <c r="E350" i="2"/>
  <c r="V349" i="2"/>
  <c r="U349" i="2"/>
  <c r="R349" i="2"/>
  <c r="P349" i="2"/>
  <c r="O349" i="2"/>
  <c r="M349" i="2"/>
  <c r="I349" i="2"/>
  <c r="G349" i="2"/>
  <c r="S349" i="2" s="1"/>
  <c r="E349" i="2"/>
  <c r="U348" i="2"/>
  <c r="S348" i="2"/>
  <c r="Q348" i="2"/>
  <c r="O348" i="2"/>
  <c r="M348" i="2"/>
  <c r="K348" i="2"/>
  <c r="I348" i="2"/>
  <c r="G348" i="2"/>
  <c r="E348" i="2"/>
  <c r="U347" i="2"/>
  <c r="S347" i="2"/>
  <c r="Q347" i="2"/>
  <c r="O347" i="2"/>
  <c r="M347" i="2"/>
  <c r="K347" i="2"/>
  <c r="I347" i="2"/>
  <c r="G347" i="2"/>
  <c r="E347" i="2"/>
  <c r="U346" i="2"/>
  <c r="T346" i="2"/>
  <c r="V346" i="2" s="1"/>
  <c r="O346" i="2"/>
  <c r="I346" i="2"/>
  <c r="G346" i="2"/>
  <c r="S346" i="2" s="1"/>
  <c r="E346" i="2"/>
  <c r="Q346" i="2" s="1"/>
  <c r="V345" i="2"/>
  <c r="U345" i="2"/>
  <c r="T345" i="2"/>
  <c r="S345" i="2"/>
  <c r="Q345" i="2"/>
  <c r="O345" i="2"/>
  <c r="M345" i="2"/>
  <c r="K345" i="2"/>
  <c r="I345" i="2"/>
  <c r="G345" i="2"/>
  <c r="E345" i="2"/>
  <c r="U344" i="2"/>
  <c r="S344" i="2"/>
  <c r="Q344" i="2"/>
  <c r="O344" i="2"/>
  <c r="M344" i="2"/>
  <c r="K344" i="2"/>
  <c r="I344" i="2"/>
  <c r="G344" i="2"/>
  <c r="E344" i="2"/>
  <c r="U343" i="2"/>
  <c r="S343" i="2"/>
  <c r="Q343" i="2"/>
  <c r="O343" i="2"/>
  <c r="M343" i="2"/>
  <c r="K343" i="2"/>
  <c r="I343" i="2"/>
  <c r="G343" i="2"/>
  <c r="E343" i="2"/>
  <c r="U342" i="2"/>
  <c r="T342" i="2"/>
  <c r="R342" i="2"/>
  <c r="P342" i="2"/>
  <c r="V342" i="2" s="1"/>
  <c r="O342" i="2"/>
  <c r="K342" i="2"/>
  <c r="I342" i="2"/>
  <c r="G342" i="2"/>
  <c r="S342" i="2" s="1"/>
  <c r="E342" i="2"/>
  <c r="Q342" i="2" s="1"/>
  <c r="U341" i="2"/>
  <c r="T341" i="2"/>
  <c r="R341" i="2"/>
  <c r="P341" i="2"/>
  <c r="V341" i="2" s="1"/>
  <c r="O341" i="2"/>
  <c r="M341" i="2"/>
  <c r="I341" i="2"/>
  <c r="G341" i="2"/>
  <c r="S341" i="2" s="1"/>
  <c r="E341" i="2"/>
  <c r="Q341" i="2" s="1"/>
  <c r="U340" i="2"/>
  <c r="S340" i="2"/>
  <c r="Q340" i="2"/>
  <c r="O340" i="2"/>
  <c r="M340" i="2"/>
  <c r="K340" i="2"/>
  <c r="I340" i="2"/>
  <c r="G340" i="2"/>
  <c r="E340" i="2"/>
  <c r="U339" i="2"/>
  <c r="S339" i="2"/>
  <c r="Q339" i="2"/>
  <c r="O339" i="2"/>
  <c r="M339" i="2"/>
  <c r="K339" i="2"/>
  <c r="I339" i="2"/>
  <c r="G339" i="2"/>
  <c r="E339" i="2"/>
  <c r="V338" i="2"/>
  <c r="U338" i="2"/>
  <c r="T338" i="2"/>
  <c r="S338" i="2"/>
  <c r="O338" i="2"/>
  <c r="M338" i="2"/>
  <c r="I338" i="2"/>
  <c r="G338" i="2"/>
  <c r="E338" i="2"/>
  <c r="K338" i="2" s="1"/>
  <c r="U337" i="2"/>
  <c r="T337" i="2"/>
  <c r="V337" i="2" s="1"/>
  <c r="S337" i="2"/>
  <c r="Q337" i="2"/>
  <c r="O337" i="2"/>
  <c r="M337" i="2"/>
  <c r="K337" i="2"/>
  <c r="I337" i="2"/>
  <c r="G337" i="2"/>
  <c r="E337" i="2"/>
  <c r="U336" i="2"/>
  <c r="S336" i="2"/>
  <c r="Q336" i="2"/>
  <c r="O336" i="2"/>
  <c r="M336" i="2"/>
  <c r="K336" i="2"/>
  <c r="I336" i="2"/>
  <c r="G336" i="2"/>
  <c r="E336" i="2"/>
  <c r="U335" i="2"/>
  <c r="S335" i="2"/>
  <c r="Q335" i="2"/>
  <c r="O335" i="2"/>
  <c r="M335" i="2"/>
  <c r="K335" i="2"/>
  <c r="I335" i="2"/>
  <c r="G335" i="2"/>
  <c r="E335" i="2"/>
  <c r="U334" i="2"/>
  <c r="T334" i="2"/>
  <c r="S334" i="2"/>
  <c r="R334" i="2"/>
  <c r="P334" i="2"/>
  <c r="O334" i="2"/>
  <c r="M334" i="2"/>
  <c r="K334" i="2"/>
  <c r="I334" i="2"/>
  <c r="G334" i="2"/>
  <c r="E334" i="2"/>
  <c r="Q334" i="2" s="1"/>
  <c r="U333" i="2"/>
  <c r="T333" i="2"/>
  <c r="V333" i="2" s="1"/>
  <c r="S333" i="2"/>
  <c r="R333" i="2"/>
  <c r="P333" i="2"/>
  <c r="O333" i="2"/>
  <c r="M333" i="2"/>
  <c r="K333" i="2"/>
  <c r="I333" i="2"/>
  <c r="G333" i="2"/>
  <c r="E333" i="2"/>
  <c r="Q333" i="2" s="1"/>
  <c r="U332" i="2"/>
  <c r="S332" i="2"/>
  <c r="Q332" i="2"/>
  <c r="O332" i="2"/>
  <c r="M332" i="2"/>
  <c r="K332" i="2"/>
  <c r="I332" i="2"/>
  <c r="G332" i="2"/>
  <c r="E332" i="2"/>
  <c r="U331" i="2"/>
  <c r="S331" i="2"/>
  <c r="Q331" i="2"/>
  <c r="O331" i="2"/>
  <c r="M331" i="2"/>
  <c r="K331" i="2"/>
  <c r="I331" i="2"/>
  <c r="G331" i="2"/>
  <c r="E331" i="2"/>
  <c r="U330" i="2"/>
  <c r="S330" i="2"/>
  <c r="R330" i="2"/>
  <c r="P330" i="2"/>
  <c r="V330" i="2" s="1"/>
  <c r="O330" i="2"/>
  <c r="M330" i="2"/>
  <c r="I330" i="2"/>
  <c r="G330" i="2"/>
  <c r="E330" i="2"/>
  <c r="U329" i="2"/>
  <c r="R329" i="2"/>
  <c r="Q329" i="2"/>
  <c r="P329" i="2"/>
  <c r="V329" i="2" s="1"/>
  <c r="O329" i="2"/>
  <c r="I329" i="2"/>
  <c r="G329" i="2"/>
  <c r="S329" i="2" s="1"/>
  <c r="E329" i="2"/>
  <c r="K329" i="2" s="1"/>
  <c r="U328" i="2"/>
  <c r="S328" i="2"/>
  <c r="Q328" i="2"/>
  <c r="O328" i="2"/>
  <c r="M328" i="2"/>
  <c r="K328" i="2"/>
  <c r="I328" i="2"/>
  <c r="G328" i="2"/>
  <c r="E328" i="2"/>
  <c r="U327" i="2"/>
  <c r="S327" i="2"/>
  <c r="Q327" i="2"/>
  <c r="O327" i="2"/>
  <c r="M327" i="2"/>
  <c r="K327" i="2"/>
  <c r="I327" i="2"/>
  <c r="G327" i="2"/>
  <c r="E327" i="2"/>
  <c r="V326" i="2"/>
  <c r="U326" i="2"/>
  <c r="T326" i="2"/>
  <c r="Q326" i="2"/>
  <c r="O326" i="2"/>
  <c r="K326" i="2"/>
  <c r="I326" i="2"/>
  <c r="G326" i="2"/>
  <c r="S326" i="2" s="1"/>
  <c r="E326" i="2"/>
  <c r="U325" i="2"/>
  <c r="T325" i="2"/>
  <c r="V325" i="2" s="1"/>
  <c r="Q325" i="2"/>
  <c r="O325" i="2"/>
  <c r="M325" i="2"/>
  <c r="K325" i="2"/>
  <c r="I325" i="2"/>
  <c r="G325" i="2"/>
  <c r="S325" i="2" s="1"/>
  <c r="E325" i="2"/>
  <c r="U324" i="2"/>
  <c r="S324" i="2"/>
  <c r="Q324" i="2"/>
  <c r="O324" i="2"/>
  <c r="M324" i="2"/>
  <c r="K324" i="2"/>
  <c r="I324" i="2"/>
  <c r="G324" i="2"/>
  <c r="E324" i="2"/>
  <c r="U323" i="2"/>
  <c r="S323" i="2"/>
  <c r="Q323" i="2"/>
  <c r="O323" i="2"/>
  <c r="M323" i="2"/>
  <c r="K323" i="2"/>
  <c r="I323" i="2"/>
  <c r="G323" i="2"/>
  <c r="E323" i="2"/>
  <c r="U322" i="2"/>
  <c r="T322" i="2"/>
  <c r="V322" i="2" s="1"/>
  <c r="S322" i="2"/>
  <c r="R322" i="2"/>
  <c r="P322" i="2"/>
  <c r="O322" i="2"/>
  <c r="M322" i="2"/>
  <c r="K322" i="2"/>
  <c r="I322" i="2"/>
  <c r="G322" i="2"/>
  <c r="E322" i="2"/>
  <c r="Q322" i="2" s="1"/>
  <c r="U321" i="2"/>
  <c r="T321" i="2"/>
  <c r="R321" i="2"/>
  <c r="P321" i="2"/>
  <c r="O321" i="2"/>
  <c r="I321" i="2"/>
  <c r="G321" i="2"/>
  <c r="E321" i="2"/>
  <c r="U320" i="2"/>
  <c r="S320" i="2"/>
  <c r="Q320" i="2"/>
  <c r="O320" i="2"/>
  <c r="M320" i="2"/>
  <c r="K320" i="2"/>
  <c r="I320" i="2"/>
  <c r="G320" i="2"/>
  <c r="E320" i="2"/>
  <c r="U319" i="2"/>
  <c r="S319" i="2"/>
  <c r="Q319" i="2"/>
  <c r="O319" i="2"/>
  <c r="M319" i="2"/>
  <c r="K319" i="2"/>
  <c r="I319" i="2"/>
  <c r="G319" i="2"/>
  <c r="E319" i="2"/>
  <c r="U318" i="2"/>
  <c r="R318" i="2"/>
  <c r="Q318" i="2"/>
  <c r="P318" i="2"/>
  <c r="V318" i="2" s="1"/>
  <c r="O318" i="2"/>
  <c r="K318" i="2"/>
  <c r="I318" i="2"/>
  <c r="G318" i="2"/>
  <c r="S318" i="2" s="1"/>
  <c r="E318" i="2"/>
  <c r="V317" i="2"/>
  <c r="U317" i="2"/>
  <c r="S317" i="2"/>
  <c r="R317" i="2"/>
  <c r="Q317" i="2"/>
  <c r="P317" i="2"/>
  <c r="O317" i="2"/>
  <c r="M317" i="2"/>
  <c r="I317" i="2"/>
  <c r="G317" i="2"/>
  <c r="E317" i="2"/>
  <c r="K317" i="2" s="1"/>
  <c r="U316" i="2"/>
  <c r="S316" i="2"/>
  <c r="Q316" i="2"/>
  <c r="O316" i="2"/>
  <c r="M316" i="2"/>
  <c r="K316" i="2"/>
  <c r="I316" i="2"/>
  <c r="G316" i="2"/>
  <c r="E316" i="2"/>
  <c r="U315" i="2"/>
  <c r="S315" i="2"/>
  <c r="Q315" i="2"/>
  <c r="O315" i="2"/>
  <c r="M315" i="2"/>
  <c r="K315" i="2"/>
  <c r="I315" i="2"/>
  <c r="G315" i="2"/>
  <c r="E315" i="2"/>
  <c r="U314" i="2"/>
  <c r="R314" i="2"/>
  <c r="P314" i="2"/>
  <c r="V314" i="2" s="1"/>
  <c r="O314" i="2"/>
  <c r="I314" i="2"/>
  <c r="G314" i="2"/>
  <c r="M314" i="2" s="1"/>
  <c r="E314" i="2"/>
  <c r="U313" i="2"/>
  <c r="S313" i="2"/>
  <c r="R313" i="2"/>
  <c r="Q313" i="2"/>
  <c r="P313" i="2"/>
  <c r="V313" i="2" s="1"/>
  <c r="O313" i="2"/>
  <c r="I313" i="2"/>
  <c r="G313" i="2"/>
  <c r="M313" i="2" s="1"/>
  <c r="E313" i="2"/>
  <c r="K313" i="2" s="1"/>
  <c r="U312" i="2"/>
  <c r="S312" i="2"/>
  <c r="Q312" i="2"/>
  <c r="O312" i="2"/>
  <c r="M312" i="2"/>
  <c r="K312" i="2"/>
  <c r="I312" i="2"/>
  <c r="G312" i="2"/>
  <c r="E312" i="2"/>
  <c r="U311" i="2"/>
  <c r="S311" i="2"/>
  <c r="Q311" i="2"/>
  <c r="O311" i="2"/>
  <c r="M311" i="2"/>
  <c r="K311" i="2"/>
  <c r="I311" i="2"/>
  <c r="G311" i="2"/>
  <c r="E311" i="2"/>
  <c r="V310" i="2"/>
  <c r="U310" i="2"/>
  <c r="S310" i="2"/>
  <c r="R310" i="2"/>
  <c r="P310" i="2"/>
  <c r="O310" i="2"/>
  <c r="M310" i="2"/>
  <c r="K310" i="2"/>
  <c r="I310" i="2"/>
  <c r="G310" i="2"/>
  <c r="E310" i="2"/>
  <c r="Q310" i="2" s="1"/>
  <c r="U309" i="2"/>
  <c r="R309" i="2"/>
  <c r="P309" i="2"/>
  <c r="V309" i="2" s="1"/>
  <c r="O309" i="2"/>
  <c r="I309" i="2"/>
  <c r="G309" i="2"/>
  <c r="S309" i="2" s="1"/>
  <c r="E309" i="2"/>
  <c r="Q309" i="2" s="1"/>
  <c r="U308" i="2"/>
  <c r="S308" i="2"/>
  <c r="Q308" i="2"/>
  <c r="O308" i="2"/>
  <c r="M308" i="2"/>
  <c r="K308" i="2"/>
  <c r="I308" i="2"/>
  <c r="G308" i="2"/>
  <c r="E308" i="2"/>
  <c r="U307" i="2"/>
  <c r="S307" i="2"/>
  <c r="Q307" i="2"/>
  <c r="O307" i="2"/>
  <c r="M307" i="2"/>
  <c r="K307" i="2"/>
  <c r="I307" i="2"/>
  <c r="G307" i="2"/>
  <c r="E307" i="2"/>
  <c r="U306" i="2"/>
  <c r="T306" i="2"/>
  <c r="S306" i="2"/>
  <c r="R306" i="2"/>
  <c r="Q306" i="2"/>
  <c r="P306" i="2"/>
  <c r="V306" i="2" s="1"/>
  <c r="O306" i="2"/>
  <c r="I306" i="2"/>
  <c r="G306" i="2"/>
  <c r="M306" i="2" s="1"/>
  <c r="E306" i="2"/>
  <c r="K306" i="2" s="1"/>
  <c r="U305" i="2"/>
  <c r="T305" i="2"/>
  <c r="R305" i="2"/>
  <c r="Q305" i="2"/>
  <c r="P305" i="2"/>
  <c r="V305" i="2" s="1"/>
  <c r="O305" i="2"/>
  <c r="I305" i="2"/>
  <c r="G305" i="2"/>
  <c r="S305" i="2" s="1"/>
  <c r="E305" i="2"/>
  <c r="K305" i="2" s="1"/>
  <c r="U304" i="2"/>
  <c r="S304" i="2"/>
  <c r="Q304" i="2"/>
  <c r="O304" i="2"/>
  <c r="M304" i="2"/>
  <c r="K304" i="2"/>
  <c r="I304" i="2"/>
  <c r="G304" i="2"/>
  <c r="E304" i="2"/>
  <c r="U303" i="2"/>
  <c r="S303" i="2"/>
  <c r="Q303" i="2"/>
  <c r="O303" i="2"/>
  <c r="M303" i="2"/>
  <c r="K303" i="2"/>
  <c r="I303" i="2"/>
  <c r="G303" i="2"/>
  <c r="E303" i="2"/>
  <c r="U302" i="2"/>
  <c r="T302" i="2"/>
  <c r="R302" i="2"/>
  <c r="Q302" i="2"/>
  <c r="P302" i="2"/>
  <c r="V302" i="2" s="1"/>
  <c r="O302" i="2"/>
  <c r="K302" i="2"/>
  <c r="I302" i="2"/>
  <c r="G302" i="2"/>
  <c r="E302" i="2"/>
  <c r="U301" i="2"/>
  <c r="T301" i="2"/>
  <c r="S301" i="2"/>
  <c r="R301" i="2"/>
  <c r="P301" i="2"/>
  <c r="O301" i="2"/>
  <c r="M301" i="2"/>
  <c r="K301" i="2"/>
  <c r="I301" i="2"/>
  <c r="G301" i="2"/>
  <c r="E301" i="2"/>
  <c r="Q301" i="2" s="1"/>
  <c r="U300" i="2"/>
  <c r="S300" i="2"/>
  <c r="Q300" i="2"/>
  <c r="O300" i="2"/>
  <c r="M300" i="2"/>
  <c r="K300" i="2"/>
  <c r="I300" i="2"/>
  <c r="G300" i="2"/>
  <c r="E300" i="2"/>
  <c r="U299" i="2"/>
  <c r="S299" i="2"/>
  <c r="Q299" i="2"/>
  <c r="O299" i="2"/>
  <c r="M299" i="2"/>
  <c r="K299" i="2"/>
  <c r="I299" i="2"/>
  <c r="G299" i="2"/>
  <c r="E299" i="2"/>
  <c r="U298" i="2"/>
  <c r="T298" i="2"/>
  <c r="S298" i="2"/>
  <c r="R298" i="2"/>
  <c r="Q298" i="2"/>
  <c r="P298" i="2"/>
  <c r="O298" i="2"/>
  <c r="I298" i="2"/>
  <c r="G298" i="2"/>
  <c r="M298" i="2" s="1"/>
  <c r="E298" i="2"/>
  <c r="K298" i="2" s="1"/>
  <c r="U297" i="2"/>
  <c r="T297" i="2"/>
  <c r="V297" i="2" s="1"/>
  <c r="S297" i="2"/>
  <c r="R297" i="2"/>
  <c r="Q297" i="2"/>
  <c r="P297" i="2"/>
  <c r="O297" i="2"/>
  <c r="M297" i="2"/>
  <c r="K297" i="2"/>
  <c r="I297" i="2"/>
  <c r="G297" i="2"/>
  <c r="E297" i="2"/>
  <c r="U296" i="2"/>
  <c r="S296" i="2"/>
  <c r="Q296" i="2"/>
  <c r="O296" i="2"/>
  <c r="M296" i="2"/>
  <c r="K296" i="2"/>
  <c r="I296" i="2"/>
  <c r="G296" i="2"/>
  <c r="E296" i="2"/>
  <c r="U295" i="2"/>
  <c r="S295" i="2"/>
  <c r="Q295" i="2"/>
  <c r="O295" i="2"/>
  <c r="M295" i="2"/>
  <c r="K295" i="2"/>
  <c r="I295" i="2"/>
  <c r="G295" i="2"/>
  <c r="E295" i="2"/>
  <c r="U294" i="2"/>
  <c r="T294" i="2"/>
  <c r="V294" i="2" s="1"/>
  <c r="R294" i="2"/>
  <c r="Q294" i="2"/>
  <c r="P294" i="2"/>
  <c r="O294" i="2"/>
  <c r="K294" i="2"/>
  <c r="I294" i="2"/>
  <c r="G294" i="2"/>
  <c r="M294" i="2" s="1"/>
  <c r="E294" i="2"/>
  <c r="U293" i="2"/>
  <c r="T293" i="2"/>
  <c r="R293" i="2"/>
  <c r="P293" i="2"/>
  <c r="V293" i="2" s="1"/>
  <c r="O293" i="2"/>
  <c r="I293" i="2"/>
  <c r="G293" i="2"/>
  <c r="M293" i="2" s="1"/>
  <c r="E293" i="2"/>
  <c r="Q293" i="2" s="1"/>
  <c r="U292" i="2"/>
  <c r="S292" i="2"/>
  <c r="Q292" i="2"/>
  <c r="O292" i="2"/>
  <c r="M292" i="2"/>
  <c r="K292" i="2"/>
  <c r="I292" i="2"/>
  <c r="G292" i="2"/>
  <c r="E292" i="2"/>
  <c r="U291" i="2"/>
  <c r="S291" i="2"/>
  <c r="Q291" i="2"/>
  <c r="O291" i="2"/>
  <c r="M291" i="2"/>
  <c r="K291" i="2"/>
  <c r="I291" i="2"/>
  <c r="G291" i="2"/>
  <c r="E291" i="2"/>
  <c r="U290" i="2"/>
  <c r="T290" i="2"/>
  <c r="R290" i="2"/>
  <c r="Q290" i="2"/>
  <c r="P290" i="2"/>
  <c r="V290" i="2" s="1"/>
  <c r="O290" i="2"/>
  <c r="K290" i="2"/>
  <c r="I290" i="2"/>
  <c r="G290" i="2"/>
  <c r="E290" i="2"/>
  <c r="U289" i="2"/>
  <c r="T289" i="2"/>
  <c r="S289" i="2"/>
  <c r="R289" i="2"/>
  <c r="Q289" i="2"/>
  <c r="P289" i="2"/>
  <c r="V289" i="2" s="1"/>
  <c r="O289" i="2"/>
  <c r="M289" i="2"/>
  <c r="K289" i="2"/>
  <c r="I289" i="2"/>
  <c r="G289" i="2"/>
  <c r="E289" i="2"/>
  <c r="U288" i="2"/>
  <c r="S288" i="2"/>
  <c r="Q288" i="2"/>
  <c r="O288" i="2"/>
  <c r="M288" i="2"/>
  <c r="K288" i="2"/>
  <c r="I288" i="2"/>
  <c r="G288" i="2"/>
  <c r="E288" i="2"/>
  <c r="U287" i="2"/>
  <c r="S287" i="2"/>
  <c r="Q287" i="2"/>
  <c r="O287" i="2"/>
  <c r="M287" i="2"/>
  <c r="K287" i="2"/>
  <c r="I287" i="2"/>
  <c r="G287" i="2"/>
  <c r="E287" i="2"/>
  <c r="U286" i="2"/>
  <c r="T286" i="2"/>
  <c r="R286" i="2"/>
  <c r="P286" i="2"/>
  <c r="V286" i="2" s="1"/>
  <c r="O286" i="2"/>
  <c r="K286" i="2"/>
  <c r="I286" i="2"/>
  <c r="G286" i="2"/>
  <c r="E286" i="2"/>
  <c r="Q286" i="2" s="1"/>
  <c r="U285" i="2"/>
  <c r="T285" i="2"/>
  <c r="R285" i="2"/>
  <c r="V285" i="2" s="1"/>
  <c r="P285" i="2"/>
  <c r="O285" i="2"/>
  <c r="K285" i="2"/>
  <c r="I285" i="2"/>
  <c r="G285" i="2"/>
  <c r="S285" i="2" s="1"/>
  <c r="E285" i="2"/>
  <c r="Q285" i="2" s="1"/>
  <c r="U284" i="2"/>
  <c r="S284" i="2"/>
  <c r="Q284" i="2"/>
  <c r="O284" i="2"/>
  <c r="M284" i="2"/>
  <c r="K284" i="2"/>
  <c r="I284" i="2"/>
  <c r="G284" i="2"/>
  <c r="E284" i="2"/>
  <c r="U283" i="2"/>
  <c r="S283" i="2"/>
  <c r="Q283" i="2"/>
  <c r="O283" i="2"/>
  <c r="M283" i="2"/>
  <c r="K283" i="2"/>
  <c r="I283" i="2"/>
  <c r="G283" i="2"/>
  <c r="E283" i="2"/>
  <c r="U282" i="2"/>
  <c r="T282" i="2"/>
  <c r="S282" i="2"/>
  <c r="R282" i="2"/>
  <c r="P282" i="2"/>
  <c r="V282" i="2" s="1"/>
  <c r="O282" i="2"/>
  <c r="I282" i="2"/>
  <c r="G282" i="2"/>
  <c r="M282" i="2" s="1"/>
  <c r="E282" i="2"/>
  <c r="K282" i="2" s="1"/>
  <c r="U281" i="2"/>
  <c r="T281" i="2"/>
  <c r="R281" i="2"/>
  <c r="Q281" i="2"/>
  <c r="P281" i="2"/>
  <c r="V281" i="2" s="1"/>
  <c r="O281" i="2"/>
  <c r="M281" i="2"/>
  <c r="K281" i="2"/>
  <c r="I281" i="2"/>
  <c r="G281" i="2"/>
  <c r="S281" i="2" s="1"/>
  <c r="E281" i="2"/>
  <c r="U280" i="2"/>
  <c r="S280" i="2"/>
  <c r="Q280" i="2"/>
  <c r="O280" i="2"/>
  <c r="M280" i="2"/>
  <c r="K280" i="2"/>
  <c r="I280" i="2"/>
  <c r="G280" i="2"/>
  <c r="E280" i="2"/>
  <c r="U279" i="2"/>
  <c r="S279" i="2"/>
  <c r="Q279" i="2"/>
  <c r="O279" i="2"/>
  <c r="M279" i="2"/>
  <c r="K279" i="2"/>
  <c r="I279" i="2"/>
  <c r="G279" i="2"/>
  <c r="E279" i="2"/>
  <c r="U278" i="2"/>
  <c r="S278" i="2"/>
  <c r="Q278" i="2"/>
  <c r="O278" i="2"/>
  <c r="M278" i="2"/>
  <c r="K278" i="2"/>
  <c r="I278" i="2"/>
  <c r="G278" i="2"/>
  <c r="E278" i="2"/>
  <c r="U277" i="2"/>
  <c r="T277" i="2"/>
  <c r="V277" i="2" s="1"/>
  <c r="S277" i="2"/>
  <c r="R277" i="2"/>
  <c r="P277" i="2"/>
  <c r="O277" i="2"/>
  <c r="M277" i="2"/>
  <c r="I277" i="2"/>
  <c r="G277" i="2"/>
  <c r="E277" i="2"/>
  <c r="K277" i="2" s="1"/>
  <c r="U276" i="2"/>
  <c r="T276" i="2"/>
  <c r="S276" i="2"/>
  <c r="R276" i="2"/>
  <c r="Q276" i="2"/>
  <c r="P276" i="2"/>
  <c r="V276" i="2" s="1"/>
  <c r="O276" i="2"/>
  <c r="I276" i="2"/>
  <c r="G276" i="2"/>
  <c r="M276" i="2" s="1"/>
  <c r="E276" i="2"/>
  <c r="K276" i="2" s="1"/>
  <c r="U275" i="2"/>
  <c r="S275" i="2"/>
  <c r="Q275" i="2"/>
  <c r="O275" i="2"/>
  <c r="M275" i="2"/>
  <c r="K275" i="2"/>
  <c r="I275" i="2"/>
  <c r="G275" i="2"/>
  <c r="E275" i="2"/>
  <c r="U274" i="2"/>
  <c r="S274" i="2"/>
  <c r="Q274" i="2"/>
  <c r="O274" i="2"/>
  <c r="M274" i="2"/>
  <c r="K274" i="2"/>
  <c r="I274" i="2"/>
  <c r="G274" i="2"/>
  <c r="E274" i="2"/>
  <c r="U267" i="2"/>
  <c r="T267" i="2"/>
  <c r="S267" i="2"/>
  <c r="R267" i="2"/>
  <c r="P267" i="2"/>
  <c r="V267" i="2" s="1"/>
  <c r="O267" i="2"/>
  <c r="I267" i="2"/>
  <c r="G267" i="2"/>
  <c r="M267" i="2" s="1"/>
  <c r="E267" i="2"/>
  <c r="Q267" i="2" s="1"/>
  <c r="U266" i="2"/>
  <c r="O266" i="2"/>
  <c r="I266" i="2"/>
  <c r="H266" i="2"/>
  <c r="G266" i="2"/>
  <c r="M266" i="2" s="1"/>
  <c r="E266" i="2"/>
  <c r="Q266" i="2" s="1"/>
  <c r="V265" i="2"/>
  <c r="U265" i="2"/>
  <c r="T265" i="2"/>
  <c r="R265" i="2"/>
  <c r="Q265" i="2"/>
  <c r="P265" i="2"/>
  <c r="O265" i="2"/>
  <c r="M265" i="2"/>
  <c r="I265" i="2"/>
  <c r="G265" i="2"/>
  <c r="S265" i="2" s="1"/>
  <c r="E265" i="2"/>
  <c r="K265" i="2" s="1"/>
  <c r="U264" i="2"/>
  <c r="T264" i="2"/>
  <c r="R264" i="2"/>
  <c r="P264" i="2"/>
  <c r="V264" i="2" s="1"/>
  <c r="O264" i="2"/>
  <c r="K264" i="2"/>
  <c r="I264" i="2"/>
  <c r="G264" i="2"/>
  <c r="S264" i="2" s="1"/>
  <c r="E264" i="2"/>
  <c r="Q264" i="2" s="1"/>
  <c r="V263" i="2"/>
  <c r="U263" i="2"/>
  <c r="T263" i="2"/>
  <c r="R263" i="2"/>
  <c r="P263" i="2"/>
  <c r="O263" i="2"/>
  <c r="M263" i="2"/>
  <c r="K263" i="2"/>
  <c r="I263" i="2"/>
  <c r="G263" i="2"/>
  <c r="S263" i="2" s="1"/>
  <c r="E263" i="2"/>
  <c r="Q263" i="2" s="1"/>
  <c r="U262" i="2"/>
  <c r="T262" i="2"/>
  <c r="R262" i="2"/>
  <c r="P262" i="2"/>
  <c r="V262" i="2" s="1"/>
  <c r="O262" i="2"/>
  <c r="K262" i="2"/>
  <c r="I262" i="2"/>
  <c r="G262" i="2"/>
  <c r="S262" i="2" s="1"/>
  <c r="E262" i="2"/>
  <c r="Q262" i="2" s="1"/>
  <c r="V261" i="2"/>
  <c r="U261" i="2"/>
  <c r="T261" i="2"/>
  <c r="R261" i="2"/>
  <c r="P261" i="2"/>
  <c r="O261" i="2"/>
  <c r="M261" i="2"/>
  <c r="K261" i="2"/>
  <c r="I261" i="2"/>
  <c r="G261" i="2"/>
  <c r="S261" i="2" s="1"/>
  <c r="E261" i="2"/>
  <c r="Q261" i="2" s="1"/>
  <c r="U260" i="2"/>
  <c r="S260" i="2"/>
  <c r="Q260" i="2"/>
  <c r="O260" i="2"/>
  <c r="M260" i="2"/>
  <c r="K260" i="2"/>
  <c r="I260" i="2"/>
  <c r="G260" i="2"/>
  <c r="E260" i="2"/>
  <c r="U259" i="2"/>
  <c r="S259" i="2"/>
  <c r="Q259" i="2"/>
  <c r="O259" i="2"/>
  <c r="M259" i="2"/>
  <c r="K259" i="2"/>
  <c r="I259" i="2"/>
  <c r="G259" i="2"/>
  <c r="E259" i="2"/>
  <c r="U258" i="2"/>
  <c r="S258" i="2"/>
  <c r="Q258" i="2"/>
  <c r="O258" i="2"/>
  <c r="M258" i="2"/>
  <c r="K258" i="2"/>
  <c r="I258" i="2"/>
  <c r="G258" i="2"/>
  <c r="E258" i="2"/>
  <c r="U257" i="2"/>
  <c r="T257" i="2"/>
  <c r="S257" i="2"/>
  <c r="R257" i="2"/>
  <c r="Q257" i="2"/>
  <c r="P257" i="2"/>
  <c r="V257" i="2" s="1"/>
  <c r="O257" i="2"/>
  <c r="M257" i="2"/>
  <c r="K257" i="2"/>
  <c r="I257" i="2"/>
  <c r="G257" i="2"/>
  <c r="E257" i="2"/>
  <c r="U256" i="2"/>
  <c r="T256" i="2"/>
  <c r="S256" i="2"/>
  <c r="R256" i="2"/>
  <c r="P256" i="2"/>
  <c r="O256" i="2"/>
  <c r="M256" i="2"/>
  <c r="I256" i="2"/>
  <c r="G256" i="2"/>
  <c r="E256" i="2"/>
  <c r="U255" i="2"/>
  <c r="T255" i="2"/>
  <c r="S255" i="2"/>
  <c r="R255" i="2"/>
  <c r="P255" i="2"/>
  <c r="V255" i="2" s="1"/>
  <c r="O255" i="2"/>
  <c r="I255" i="2"/>
  <c r="G255" i="2"/>
  <c r="M255" i="2" s="1"/>
  <c r="E255" i="2"/>
  <c r="K255" i="2" s="1"/>
  <c r="V254" i="2"/>
  <c r="U254" i="2"/>
  <c r="T254" i="2"/>
  <c r="R254" i="2"/>
  <c r="P254" i="2"/>
  <c r="O254" i="2"/>
  <c r="M254" i="2"/>
  <c r="K254" i="2"/>
  <c r="I254" i="2"/>
  <c r="G254" i="2"/>
  <c r="S254" i="2" s="1"/>
  <c r="E254" i="2"/>
  <c r="Q254" i="2" s="1"/>
  <c r="U253" i="2"/>
  <c r="T253" i="2"/>
  <c r="R253" i="2"/>
  <c r="V253" i="2" s="1"/>
  <c r="P253" i="2"/>
  <c r="O253" i="2"/>
  <c r="M253" i="2"/>
  <c r="I253" i="2"/>
  <c r="G253" i="2"/>
  <c r="S253" i="2" s="1"/>
  <c r="E253" i="2"/>
  <c r="K253" i="2" s="1"/>
  <c r="V252" i="2"/>
  <c r="U252" i="2"/>
  <c r="T252" i="2"/>
  <c r="R252" i="2"/>
  <c r="P252" i="2"/>
  <c r="O252" i="2"/>
  <c r="M252" i="2"/>
  <c r="K252" i="2"/>
  <c r="I252" i="2"/>
  <c r="G252" i="2"/>
  <c r="S252" i="2" s="1"/>
  <c r="E252" i="2"/>
  <c r="Q252" i="2" s="1"/>
  <c r="U251" i="2"/>
  <c r="T251" i="2"/>
  <c r="V251" i="2" s="1"/>
  <c r="O251" i="2"/>
  <c r="I251" i="2"/>
  <c r="G251" i="2"/>
  <c r="S251" i="2" s="1"/>
  <c r="E251" i="2"/>
  <c r="V250" i="2"/>
  <c r="U250" i="2"/>
  <c r="T250" i="2"/>
  <c r="S250" i="2"/>
  <c r="Q250" i="2"/>
  <c r="O250" i="2"/>
  <c r="I250" i="2"/>
  <c r="G250" i="2"/>
  <c r="M250" i="2" s="1"/>
  <c r="E250" i="2"/>
  <c r="K250" i="2" s="1"/>
  <c r="V238" i="2"/>
  <c r="U238" i="2"/>
  <c r="I238" i="2"/>
  <c r="V237" i="2"/>
  <c r="U237" i="2"/>
  <c r="I237" i="2"/>
  <c r="V236" i="2"/>
  <c r="U236" i="2"/>
  <c r="I236" i="2"/>
  <c r="V235" i="2"/>
  <c r="U235" i="2"/>
  <c r="I235" i="2"/>
  <c r="V234" i="2"/>
  <c r="U234" i="2"/>
  <c r="I234" i="2"/>
  <c r="U233" i="2"/>
  <c r="I233" i="2"/>
  <c r="V232" i="2"/>
  <c r="U232" i="2"/>
  <c r="I232" i="2"/>
  <c r="V231" i="2"/>
  <c r="U231" i="2"/>
  <c r="I231" i="2"/>
  <c r="V230" i="2"/>
  <c r="U230" i="2"/>
  <c r="I230" i="2"/>
  <c r="V229" i="2"/>
  <c r="U229" i="2"/>
  <c r="I229" i="2"/>
  <c r="V228" i="2"/>
  <c r="U228" i="2"/>
  <c r="I228" i="2"/>
  <c r="V227" i="2"/>
  <c r="U227" i="2"/>
  <c r="I227" i="2"/>
  <c r="U223" i="2"/>
  <c r="T223" i="2"/>
  <c r="S223" i="2"/>
  <c r="R223" i="2"/>
  <c r="V223" i="2" s="1"/>
  <c r="P223" i="2"/>
  <c r="O223" i="2"/>
  <c r="I223" i="2"/>
  <c r="G223" i="2"/>
  <c r="M223" i="2" s="1"/>
  <c r="E223" i="2"/>
  <c r="Q223" i="2" s="1"/>
  <c r="U222" i="2"/>
  <c r="T222" i="2"/>
  <c r="R222" i="2"/>
  <c r="P222" i="2"/>
  <c r="V222" i="2" s="1"/>
  <c r="O222" i="2"/>
  <c r="K222" i="2"/>
  <c r="I222" i="2"/>
  <c r="G222" i="2"/>
  <c r="M222" i="2" s="1"/>
  <c r="E222" i="2"/>
  <c r="Q222" i="2" s="1"/>
  <c r="U221" i="2"/>
  <c r="S221" i="2"/>
  <c r="P221" i="2"/>
  <c r="V221" i="2" s="1"/>
  <c r="O221" i="2"/>
  <c r="I221" i="2"/>
  <c r="G221" i="2"/>
  <c r="M221" i="2" s="1"/>
  <c r="E221" i="2"/>
  <c r="Q221" i="2" s="1"/>
  <c r="V220" i="2"/>
  <c r="U220" i="2"/>
  <c r="T220" i="2"/>
  <c r="R220" i="2"/>
  <c r="P220" i="2"/>
  <c r="O220" i="2"/>
  <c r="K220" i="2"/>
  <c r="I220" i="2"/>
  <c r="G220" i="2"/>
  <c r="M220" i="2" s="1"/>
  <c r="E220" i="2"/>
  <c r="Q220" i="2" s="1"/>
  <c r="U219" i="2"/>
  <c r="T219" i="2"/>
  <c r="V219" i="2" s="1"/>
  <c r="Q219" i="2"/>
  <c r="O219" i="2"/>
  <c r="M219" i="2"/>
  <c r="K219" i="2"/>
  <c r="I219" i="2"/>
  <c r="H219" i="2"/>
  <c r="G219" i="2"/>
  <c r="S219" i="2" s="1"/>
  <c r="E219" i="2"/>
  <c r="U218" i="2"/>
  <c r="S218" i="2"/>
  <c r="Q218" i="2"/>
  <c r="O218" i="2"/>
  <c r="I218" i="2"/>
  <c r="G218" i="2"/>
  <c r="M218" i="2" s="1"/>
  <c r="E218" i="2"/>
  <c r="K218" i="2" s="1"/>
  <c r="U217" i="2"/>
  <c r="O217" i="2"/>
  <c r="I217" i="2"/>
  <c r="G217" i="2"/>
  <c r="E217" i="2"/>
  <c r="Q217" i="2" s="1"/>
  <c r="U216" i="2"/>
  <c r="S216" i="2"/>
  <c r="Q216" i="2"/>
  <c r="O216" i="2"/>
  <c r="I216" i="2"/>
  <c r="G216" i="2"/>
  <c r="M216" i="2" s="1"/>
  <c r="E216" i="2"/>
  <c r="K216" i="2" s="1"/>
  <c r="U215" i="2"/>
  <c r="S215" i="2"/>
  <c r="Q215" i="2"/>
  <c r="O215" i="2"/>
  <c r="M215" i="2"/>
  <c r="K215" i="2"/>
  <c r="I215" i="2"/>
  <c r="G215" i="2"/>
  <c r="E215" i="2"/>
  <c r="U214" i="2"/>
  <c r="O214" i="2"/>
  <c r="M214" i="2"/>
  <c r="I214" i="2"/>
  <c r="G214" i="2"/>
  <c r="S214" i="2" s="1"/>
  <c r="E214" i="2"/>
  <c r="Q214" i="2" s="1"/>
  <c r="U213" i="2"/>
  <c r="S213" i="2"/>
  <c r="O213" i="2"/>
  <c r="M213" i="2"/>
  <c r="K213" i="2"/>
  <c r="I213" i="2"/>
  <c r="G213" i="2"/>
  <c r="E213" i="2"/>
  <c r="Q213" i="2" s="1"/>
  <c r="U212" i="2"/>
  <c r="O212" i="2"/>
  <c r="I212" i="2"/>
  <c r="G212" i="2"/>
  <c r="M212" i="2" s="1"/>
  <c r="E212" i="2"/>
  <c r="K212" i="2" s="1"/>
  <c r="U211" i="2"/>
  <c r="Q211" i="2"/>
  <c r="O211" i="2"/>
  <c r="M211" i="2"/>
  <c r="K211" i="2"/>
  <c r="I211" i="2"/>
  <c r="G211" i="2"/>
  <c r="S211" i="2" s="1"/>
  <c r="E211" i="2"/>
  <c r="U210" i="2"/>
  <c r="Q210" i="2"/>
  <c r="O210" i="2"/>
  <c r="K210" i="2"/>
  <c r="I210" i="2"/>
  <c r="G210" i="2"/>
  <c r="M210" i="2" s="1"/>
  <c r="E210" i="2"/>
  <c r="U209" i="2"/>
  <c r="S209" i="2"/>
  <c r="Q209" i="2"/>
  <c r="O209" i="2"/>
  <c r="M209" i="2"/>
  <c r="K209" i="2"/>
  <c r="I209" i="2"/>
  <c r="G209" i="2"/>
  <c r="E209" i="2"/>
  <c r="U208" i="2"/>
  <c r="S208" i="2"/>
  <c r="Q208" i="2"/>
  <c r="O208" i="2"/>
  <c r="M208" i="2"/>
  <c r="K208" i="2"/>
  <c r="I208" i="2"/>
  <c r="G208" i="2"/>
  <c r="E208" i="2"/>
  <c r="U207" i="2"/>
  <c r="T207" i="2"/>
  <c r="V207" i="2" s="1"/>
  <c r="O207" i="2"/>
  <c r="I207" i="2"/>
  <c r="H207" i="2"/>
  <c r="G207" i="2"/>
  <c r="S207" i="2" s="1"/>
  <c r="E207" i="2"/>
  <c r="Q207" i="2" s="1"/>
  <c r="U206" i="2"/>
  <c r="O206" i="2"/>
  <c r="M206" i="2"/>
  <c r="K206" i="2"/>
  <c r="I206" i="2"/>
  <c r="H206" i="2"/>
  <c r="T206" i="2" s="1"/>
  <c r="V206" i="2" s="1"/>
  <c r="G206" i="2"/>
  <c r="S206" i="2" s="1"/>
  <c r="E206" i="2"/>
  <c r="Q206" i="2" s="1"/>
  <c r="U205" i="2"/>
  <c r="Q205" i="2"/>
  <c r="O205" i="2"/>
  <c r="K205" i="2"/>
  <c r="I205" i="2"/>
  <c r="G205" i="2"/>
  <c r="S205" i="2" s="1"/>
  <c r="E205" i="2"/>
  <c r="U204" i="2"/>
  <c r="O204" i="2"/>
  <c r="I204" i="2"/>
  <c r="G204" i="2"/>
  <c r="M204" i="2" s="1"/>
  <c r="E204" i="2"/>
  <c r="K204" i="2" s="1"/>
  <c r="U203" i="2"/>
  <c r="S203" i="2"/>
  <c r="Q203" i="2"/>
  <c r="O203" i="2"/>
  <c r="M203" i="2"/>
  <c r="K203" i="2"/>
  <c r="I203" i="2"/>
  <c r="G203" i="2"/>
  <c r="E203" i="2"/>
  <c r="U202" i="2"/>
  <c r="S202" i="2"/>
  <c r="Q202" i="2"/>
  <c r="O202" i="2"/>
  <c r="M202" i="2"/>
  <c r="I202" i="2"/>
  <c r="G202" i="2"/>
  <c r="E202" i="2"/>
  <c r="K202" i="2" s="1"/>
  <c r="U201" i="2"/>
  <c r="O201" i="2"/>
  <c r="I201" i="2"/>
  <c r="G201" i="2"/>
  <c r="S201" i="2" s="1"/>
  <c r="E201" i="2"/>
  <c r="U200" i="2"/>
  <c r="S200" i="2"/>
  <c r="Q200" i="2"/>
  <c r="O200" i="2"/>
  <c r="K200" i="2"/>
  <c r="I200" i="2"/>
  <c r="G200" i="2"/>
  <c r="M200" i="2" s="1"/>
  <c r="E200" i="2"/>
  <c r="U199" i="2"/>
  <c r="S199" i="2"/>
  <c r="Q199" i="2"/>
  <c r="O199" i="2"/>
  <c r="M199" i="2"/>
  <c r="K199" i="2"/>
  <c r="I199" i="2"/>
  <c r="G199" i="2"/>
  <c r="E199" i="2"/>
  <c r="U198" i="2"/>
  <c r="O198" i="2"/>
  <c r="I198" i="2"/>
  <c r="G198" i="2"/>
  <c r="S198" i="2" s="1"/>
  <c r="E198" i="2"/>
  <c r="Q198" i="2" s="1"/>
  <c r="U197" i="2"/>
  <c r="S197" i="2"/>
  <c r="Q197" i="2"/>
  <c r="O197" i="2"/>
  <c r="M197" i="2"/>
  <c r="K197" i="2"/>
  <c r="I197" i="2"/>
  <c r="G197" i="2"/>
  <c r="E197" i="2"/>
  <c r="U196" i="2"/>
  <c r="O196" i="2"/>
  <c r="I196" i="2"/>
  <c r="G196" i="2"/>
  <c r="S196" i="2" s="1"/>
  <c r="E196" i="2"/>
  <c r="K196" i="2" s="1"/>
  <c r="U195" i="2"/>
  <c r="S195" i="2"/>
  <c r="O195" i="2"/>
  <c r="M195" i="2"/>
  <c r="K195" i="2"/>
  <c r="I195" i="2"/>
  <c r="G195" i="2"/>
  <c r="E195" i="2"/>
  <c r="Q195" i="2" s="1"/>
  <c r="U194" i="2"/>
  <c r="S194" i="2"/>
  <c r="Q194" i="2"/>
  <c r="O194" i="2"/>
  <c r="M194" i="2"/>
  <c r="K194" i="2"/>
  <c r="I194" i="2"/>
  <c r="G194" i="2"/>
  <c r="E194" i="2"/>
  <c r="U193" i="2"/>
  <c r="O193" i="2"/>
  <c r="I193" i="2"/>
  <c r="G193" i="2"/>
  <c r="M193" i="2" s="1"/>
  <c r="E193" i="2"/>
  <c r="Q193" i="2" s="1"/>
  <c r="U192" i="2"/>
  <c r="S192" i="2"/>
  <c r="Q192" i="2"/>
  <c r="O192" i="2"/>
  <c r="M192" i="2"/>
  <c r="K192" i="2"/>
  <c r="I192" i="2"/>
  <c r="G192" i="2"/>
  <c r="E192" i="2"/>
  <c r="V191" i="2"/>
  <c r="U191" i="2"/>
  <c r="T191" i="2"/>
  <c r="S191" i="2"/>
  <c r="R191" i="2"/>
  <c r="P191" i="2"/>
  <c r="O191" i="2"/>
  <c r="M191" i="2"/>
  <c r="I191" i="2"/>
  <c r="G191" i="2"/>
  <c r="E191" i="2"/>
  <c r="K191" i="2" s="1"/>
  <c r="U190" i="2"/>
  <c r="S190" i="2"/>
  <c r="R190" i="2"/>
  <c r="V190" i="2" s="1"/>
  <c r="Q190" i="2"/>
  <c r="P190" i="2"/>
  <c r="O190" i="2"/>
  <c r="M190" i="2"/>
  <c r="I190" i="2"/>
  <c r="G190" i="2"/>
  <c r="E190" i="2"/>
  <c r="K190" i="2" s="1"/>
  <c r="V189" i="2"/>
  <c r="U189" i="2"/>
  <c r="S189" i="2"/>
  <c r="R189" i="2"/>
  <c r="P189" i="2"/>
  <c r="O189" i="2"/>
  <c r="M189" i="2"/>
  <c r="I189" i="2"/>
  <c r="G189" i="2"/>
  <c r="E189" i="2"/>
  <c r="K189" i="2" s="1"/>
  <c r="U188" i="2"/>
  <c r="S188" i="2"/>
  <c r="R188" i="2"/>
  <c r="V188" i="2" s="1"/>
  <c r="Q188" i="2"/>
  <c r="P188" i="2"/>
  <c r="O188" i="2"/>
  <c r="M188" i="2"/>
  <c r="I188" i="2"/>
  <c r="G188" i="2"/>
  <c r="E188" i="2"/>
  <c r="K188" i="2" s="1"/>
  <c r="U187" i="2"/>
  <c r="S187" i="2"/>
  <c r="Q187" i="2"/>
  <c r="O187" i="2"/>
  <c r="M187" i="2"/>
  <c r="K187" i="2"/>
  <c r="I187" i="2"/>
  <c r="G187" i="2"/>
  <c r="E187" i="2"/>
  <c r="U186" i="2"/>
  <c r="R186" i="2"/>
  <c r="P186" i="2"/>
  <c r="V186" i="2" s="1"/>
  <c r="O186" i="2"/>
  <c r="M186" i="2"/>
  <c r="I186" i="2"/>
  <c r="G186" i="2"/>
  <c r="S186" i="2" s="1"/>
  <c r="E186" i="2"/>
  <c r="K186" i="2" s="1"/>
  <c r="U185" i="2"/>
  <c r="S185" i="2"/>
  <c r="Q185" i="2"/>
  <c r="O185" i="2"/>
  <c r="M185" i="2"/>
  <c r="K185" i="2"/>
  <c r="I185" i="2"/>
  <c r="G185" i="2"/>
  <c r="E185" i="2"/>
  <c r="U184" i="2"/>
  <c r="T184" i="2"/>
  <c r="V184" i="2" s="1"/>
  <c r="O184" i="2"/>
  <c r="I184" i="2"/>
  <c r="G184" i="2"/>
  <c r="E184" i="2"/>
  <c r="Q184" i="2" s="1"/>
  <c r="U183" i="2"/>
  <c r="T183" i="2"/>
  <c r="V183" i="2" s="1"/>
  <c r="S183" i="2"/>
  <c r="Q183" i="2"/>
  <c r="O183" i="2"/>
  <c r="I183" i="2"/>
  <c r="G183" i="2"/>
  <c r="M183" i="2" s="1"/>
  <c r="E183" i="2"/>
  <c r="K183" i="2" s="1"/>
  <c r="V182" i="2"/>
  <c r="U182" i="2"/>
  <c r="T182" i="2"/>
  <c r="O182" i="2"/>
  <c r="I182" i="2"/>
  <c r="G182" i="2"/>
  <c r="M182" i="2" s="1"/>
  <c r="E182" i="2"/>
  <c r="K182" i="2" s="1"/>
  <c r="U181" i="2"/>
  <c r="S181" i="2"/>
  <c r="Q181" i="2"/>
  <c r="O181" i="2"/>
  <c r="M181" i="2"/>
  <c r="K181" i="2"/>
  <c r="I181" i="2"/>
  <c r="G181" i="2"/>
  <c r="E181" i="2"/>
  <c r="U180" i="2"/>
  <c r="T180" i="2"/>
  <c r="V180" i="2" s="1"/>
  <c r="Q180" i="2"/>
  <c r="O180" i="2"/>
  <c r="I180" i="2"/>
  <c r="G180" i="2"/>
  <c r="S180" i="2" s="1"/>
  <c r="E180" i="2"/>
  <c r="K180" i="2" s="1"/>
  <c r="U179" i="2"/>
  <c r="S179" i="2"/>
  <c r="Q179" i="2"/>
  <c r="O179" i="2"/>
  <c r="M179" i="2"/>
  <c r="K179" i="2"/>
  <c r="I179" i="2"/>
  <c r="G179" i="2"/>
  <c r="E179" i="2"/>
  <c r="V178" i="2"/>
  <c r="U178" i="2"/>
  <c r="T178" i="2"/>
  <c r="R178" i="2"/>
  <c r="P178" i="2"/>
  <c r="O178" i="2"/>
  <c r="M178" i="2"/>
  <c r="K178" i="2"/>
  <c r="I178" i="2"/>
  <c r="G178" i="2"/>
  <c r="S178" i="2" s="1"/>
  <c r="E178" i="2"/>
  <c r="Q178" i="2" s="1"/>
  <c r="U177" i="2"/>
  <c r="T177" i="2"/>
  <c r="R177" i="2"/>
  <c r="P177" i="2"/>
  <c r="V177" i="2" s="1"/>
  <c r="O177" i="2"/>
  <c r="I177" i="2"/>
  <c r="G177" i="2"/>
  <c r="M177" i="2" s="1"/>
  <c r="E177" i="2"/>
  <c r="K177" i="2" s="1"/>
  <c r="U176" i="2"/>
  <c r="T176" i="2"/>
  <c r="V176" i="2" s="1"/>
  <c r="R176" i="2"/>
  <c r="P176" i="2"/>
  <c r="O176" i="2"/>
  <c r="M176" i="2"/>
  <c r="K176" i="2"/>
  <c r="I176" i="2"/>
  <c r="G176" i="2"/>
  <c r="S176" i="2" s="1"/>
  <c r="E176" i="2"/>
  <c r="Q176" i="2" s="1"/>
  <c r="U175" i="2"/>
  <c r="S175" i="2"/>
  <c r="Q175" i="2"/>
  <c r="O175" i="2"/>
  <c r="M175" i="2"/>
  <c r="K175" i="2"/>
  <c r="I175" i="2"/>
  <c r="G175" i="2"/>
  <c r="E175" i="2"/>
  <c r="V174" i="2"/>
  <c r="U174" i="2"/>
  <c r="T174" i="2"/>
  <c r="S174" i="2"/>
  <c r="R174" i="2"/>
  <c r="P174" i="2"/>
  <c r="O174" i="2"/>
  <c r="I174" i="2"/>
  <c r="G174" i="2"/>
  <c r="M174" i="2" s="1"/>
  <c r="E174" i="2"/>
  <c r="Q174" i="2" s="1"/>
  <c r="U173" i="2"/>
  <c r="S173" i="2"/>
  <c r="Q173" i="2"/>
  <c r="O173" i="2"/>
  <c r="M173" i="2"/>
  <c r="K173" i="2"/>
  <c r="I173" i="2"/>
  <c r="G173" i="2"/>
  <c r="E173" i="2"/>
  <c r="U172" i="2"/>
  <c r="T172" i="2"/>
  <c r="V172" i="2" s="1"/>
  <c r="Q172" i="2"/>
  <c r="O172" i="2"/>
  <c r="M172" i="2"/>
  <c r="I172" i="2"/>
  <c r="G172" i="2"/>
  <c r="S172" i="2" s="1"/>
  <c r="E172" i="2"/>
  <c r="K172" i="2" s="1"/>
  <c r="U171" i="2"/>
  <c r="T171" i="2"/>
  <c r="V171" i="2" s="1"/>
  <c r="S171" i="2"/>
  <c r="Q171" i="2"/>
  <c r="O171" i="2"/>
  <c r="M171" i="2"/>
  <c r="K171" i="2"/>
  <c r="I171" i="2"/>
  <c r="G171" i="2"/>
  <c r="E171" i="2"/>
  <c r="V170" i="2"/>
  <c r="U170" i="2"/>
  <c r="T170" i="2"/>
  <c r="S170" i="2"/>
  <c r="O170" i="2"/>
  <c r="M170" i="2"/>
  <c r="K170" i="2"/>
  <c r="I170" i="2"/>
  <c r="G170" i="2"/>
  <c r="E170" i="2"/>
  <c r="Q170" i="2" s="1"/>
  <c r="U169" i="2"/>
  <c r="S169" i="2"/>
  <c r="Q169" i="2"/>
  <c r="O169" i="2"/>
  <c r="M169" i="2"/>
  <c r="K169" i="2"/>
  <c r="I169" i="2"/>
  <c r="G169" i="2"/>
  <c r="E169" i="2"/>
  <c r="V168" i="2"/>
  <c r="U168" i="2"/>
  <c r="T168" i="2"/>
  <c r="O168" i="2"/>
  <c r="I168" i="2"/>
  <c r="G168" i="2"/>
  <c r="M168" i="2" s="1"/>
  <c r="E168" i="2"/>
  <c r="Q168" i="2" s="1"/>
  <c r="U167" i="2"/>
  <c r="S167" i="2"/>
  <c r="Q167" i="2"/>
  <c r="O167" i="2"/>
  <c r="M167" i="2"/>
  <c r="K167" i="2"/>
  <c r="I167" i="2"/>
  <c r="G167" i="2"/>
  <c r="E167" i="2"/>
  <c r="U166" i="2"/>
  <c r="T166" i="2"/>
  <c r="R166" i="2"/>
  <c r="P166" i="2"/>
  <c r="V166" i="2" s="1"/>
  <c r="O166" i="2"/>
  <c r="I166" i="2"/>
  <c r="G166" i="2"/>
  <c r="S166" i="2" s="1"/>
  <c r="E166" i="2"/>
  <c r="K166" i="2" s="1"/>
  <c r="U165" i="2"/>
  <c r="T165" i="2"/>
  <c r="S165" i="2"/>
  <c r="R165" i="2"/>
  <c r="Q165" i="2"/>
  <c r="P165" i="2"/>
  <c r="V165" i="2" s="1"/>
  <c r="O165" i="2"/>
  <c r="M165" i="2"/>
  <c r="K165" i="2"/>
  <c r="I165" i="2"/>
  <c r="G165" i="2"/>
  <c r="E165" i="2"/>
  <c r="V164" i="2"/>
  <c r="U164" i="2"/>
  <c r="T164" i="2"/>
  <c r="S164" i="2"/>
  <c r="R164" i="2"/>
  <c r="P164" i="2"/>
  <c r="O164" i="2"/>
  <c r="I164" i="2"/>
  <c r="G164" i="2"/>
  <c r="M164" i="2" s="1"/>
  <c r="E164" i="2"/>
  <c r="K164" i="2" s="1"/>
  <c r="U163" i="2"/>
  <c r="S163" i="2"/>
  <c r="Q163" i="2"/>
  <c r="O163" i="2"/>
  <c r="M163" i="2"/>
  <c r="K163" i="2"/>
  <c r="I163" i="2"/>
  <c r="G163" i="2"/>
  <c r="E163" i="2"/>
  <c r="U162" i="2"/>
  <c r="T162" i="2"/>
  <c r="S162" i="2"/>
  <c r="R162" i="2"/>
  <c r="P162" i="2"/>
  <c r="V162" i="2" s="1"/>
  <c r="O162" i="2"/>
  <c r="I162" i="2"/>
  <c r="G162" i="2"/>
  <c r="M162" i="2" s="1"/>
  <c r="E162" i="2"/>
  <c r="K162" i="2" s="1"/>
  <c r="U161" i="2"/>
  <c r="S161" i="2"/>
  <c r="Q161" i="2"/>
  <c r="O161" i="2"/>
  <c r="M161" i="2"/>
  <c r="K161" i="2"/>
  <c r="I161" i="2"/>
  <c r="G161" i="2"/>
  <c r="E161" i="2"/>
  <c r="V160" i="2"/>
  <c r="U160" i="2"/>
  <c r="S160" i="2"/>
  <c r="R160" i="2"/>
  <c r="Q160" i="2"/>
  <c r="P160" i="2"/>
  <c r="O160" i="2"/>
  <c r="M160" i="2"/>
  <c r="K160" i="2"/>
  <c r="I160" i="2"/>
  <c r="G160" i="2"/>
  <c r="E160" i="2"/>
  <c r="U159" i="2"/>
  <c r="R159" i="2"/>
  <c r="P159" i="2"/>
  <c r="V159" i="2" s="1"/>
  <c r="O159" i="2"/>
  <c r="I159" i="2"/>
  <c r="G159" i="2"/>
  <c r="M159" i="2" s="1"/>
  <c r="E159" i="2"/>
  <c r="V158" i="2"/>
  <c r="U158" i="2"/>
  <c r="S158" i="2"/>
  <c r="R158" i="2"/>
  <c r="Q158" i="2"/>
  <c r="P158" i="2"/>
  <c r="O158" i="2"/>
  <c r="K158" i="2"/>
  <c r="I158" i="2"/>
  <c r="G158" i="2"/>
  <c r="M158" i="2" s="1"/>
  <c r="E158" i="2"/>
  <c r="U157" i="2"/>
  <c r="S157" i="2"/>
  <c r="Q157" i="2"/>
  <c r="O157" i="2"/>
  <c r="M157" i="2"/>
  <c r="K157" i="2"/>
  <c r="I157" i="2"/>
  <c r="G157" i="2"/>
  <c r="E157" i="2"/>
  <c r="U156" i="2"/>
  <c r="S156" i="2"/>
  <c r="R156" i="2"/>
  <c r="Q156" i="2"/>
  <c r="P156" i="2"/>
  <c r="O156" i="2"/>
  <c r="M156" i="2"/>
  <c r="I156" i="2"/>
  <c r="G156" i="2"/>
  <c r="E156" i="2"/>
  <c r="K156" i="2" s="1"/>
  <c r="U155" i="2"/>
  <c r="S155" i="2"/>
  <c r="Q155" i="2"/>
  <c r="O155" i="2"/>
  <c r="M155" i="2"/>
  <c r="K155" i="2"/>
  <c r="I155" i="2"/>
  <c r="G155" i="2"/>
  <c r="E155" i="2"/>
  <c r="U154" i="2"/>
  <c r="T154" i="2"/>
  <c r="V154" i="2" s="1"/>
  <c r="O154" i="2"/>
  <c r="M154" i="2"/>
  <c r="I154" i="2"/>
  <c r="G154" i="2"/>
  <c r="S154" i="2" s="1"/>
  <c r="E154" i="2"/>
  <c r="Q154" i="2" s="1"/>
  <c r="U153" i="2"/>
  <c r="T153" i="2"/>
  <c r="V153" i="2" s="1"/>
  <c r="S153" i="2"/>
  <c r="Q153" i="2"/>
  <c r="O153" i="2"/>
  <c r="I153" i="2"/>
  <c r="G153" i="2"/>
  <c r="M153" i="2" s="1"/>
  <c r="E153" i="2"/>
  <c r="K153" i="2" s="1"/>
  <c r="U152" i="2"/>
  <c r="T152" i="2"/>
  <c r="V152" i="2" s="1"/>
  <c r="O152" i="2"/>
  <c r="I152" i="2"/>
  <c r="G152" i="2"/>
  <c r="S152" i="2" s="1"/>
  <c r="E152" i="2"/>
  <c r="U151" i="2"/>
  <c r="S151" i="2"/>
  <c r="Q151" i="2"/>
  <c r="O151" i="2"/>
  <c r="M151" i="2"/>
  <c r="K151" i="2"/>
  <c r="I151" i="2"/>
  <c r="G151" i="2"/>
  <c r="E151" i="2"/>
  <c r="U150" i="2"/>
  <c r="T150" i="2"/>
  <c r="V150" i="2" s="1"/>
  <c r="S150" i="2"/>
  <c r="O150" i="2"/>
  <c r="I150" i="2"/>
  <c r="G150" i="2"/>
  <c r="M150" i="2" s="1"/>
  <c r="E150" i="2"/>
  <c r="K150" i="2" s="1"/>
  <c r="U149" i="2"/>
  <c r="S149" i="2"/>
  <c r="Q149" i="2"/>
  <c r="O149" i="2"/>
  <c r="M149" i="2"/>
  <c r="K149" i="2"/>
  <c r="I149" i="2"/>
  <c r="G149" i="2"/>
  <c r="E149" i="2"/>
  <c r="V148" i="2"/>
  <c r="U148" i="2"/>
  <c r="T148" i="2"/>
  <c r="S148" i="2"/>
  <c r="R148" i="2"/>
  <c r="Q148" i="2"/>
  <c r="P148" i="2"/>
  <c r="O148" i="2"/>
  <c r="M148" i="2"/>
  <c r="K148" i="2"/>
  <c r="I148" i="2"/>
  <c r="G148" i="2"/>
  <c r="E148" i="2"/>
  <c r="U147" i="2"/>
  <c r="T147" i="2"/>
  <c r="R147" i="2"/>
  <c r="P147" i="2"/>
  <c r="V147" i="2" s="1"/>
  <c r="O147" i="2"/>
  <c r="K147" i="2"/>
  <c r="I147" i="2"/>
  <c r="G147" i="2"/>
  <c r="S147" i="2" s="1"/>
  <c r="E147" i="2"/>
  <c r="Q147" i="2" s="1"/>
  <c r="U146" i="2"/>
  <c r="T146" i="2"/>
  <c r="S146" i="2"/>
  <c r="R146" i="2"/>
  <c r="P146" i="2"/>
  <c r="V146" i="2" s="1"/>
  <c r="O146" i="2"/>
  <c r="I146" i="2"/>
  <c r="G146" i="2"/>
  <c r="M146" i="2" s="1"/>
  <c r="E146" i="2"/>
  <c r="K146" i="2" s="1"/>
  <c r="U145" i="2"/>
  <c r="S145" i="2"/>
  <c r="Q145" i="2"/>
  <c r="O145" i="2"/>
  <c r="M145" i="2"/>
  <c r="K145" i="2"/>
  <c r="I145" i="2"/>
  <c r="G145" i="2"/>
  <c r="E145" i="2"/>
  <c r="V144" i="2"/>
  <c r="U144" i="2"/>
  <c r="T144" i="2"/>
  <c r="S144" i="2"/>
  <c r="R144" i="2"/>
  <c r="P144" i="2"/>
  <c r="O144" i="2"/>
  <c r="M144" i="2"/>
  <c r="K144" i="2"/>
  <c r="I144" i="2"/>
  <c r="G144" i="2"/>
  <c r="E144" i="2"/>
  <c r="Q144" i="2" s="1"/>
  <c r="U143" i="2"/>
  <c r="S143" i="2"/>
  <c r="Q143" i="2"/>
  <c r="O143" i="2"/>
  <c r="M143" i="2"/>
  <c r="K143" i="2"/>
  <c r="I143" i="2"/>
  <c r="G143" i="2"/>
  <c r="E143" i="2"/>
  <c r="U142" i="2"/>
  <c r="S142" i="2"/>
  <c r="R142" i="2"/>
  <c r="V142" i="2" s="1"/>
  <c r="Q142" i="2"/>
  <c r="P142" i="2"/>
  <c r="O142" i="2"/>
  <c r="I142" i="2"/>
  <c r="G142" i="2"/>
  <c r="M142" i="2" s="1"/>
  <c r="E142" i="2"/>
  <c r="K142" i="2" s="1"/>
  <c r="U141" i="2"/>
  <c r="R141" i="2"/>
  <c r="P141" i="2"/>
  <c r="V141" i="2" s="1"/>
  <c r="O141" i="2"/>
  <c r="I141" i="2"/>
  <c r="G141" i="2"/>
  <c r="M141" i="2" s="1"/>
  <c r="E141" i="2"/>
  <c r="V140" i="2"/>
  <c r="U140" i="2"/>
  <c r="S140" i="2"/>
  <c r="R140" i="2"/>
  <c r="Q140" i="2"/>
  <c r="P140" i="2"/>
  <c r="O140" i="2"/>
  <c r="I140" i="2"/>
  <c r="G140" i="2"/>
  <c r="M140" i="2" s="1"/>
  <c r="E140" i="2"/>
  <c r="K140" i="2" s="1"/>
  <c r="U139" i="2"/>
  <c r="S139" i="2"/>
  <c r="Q139" i="2"/>
  <c r="O139" i="2"/>
  <c r="M139" i="2"/>
  <c r="K139" i="2"/>
  <c r="I139" i="2"/>
  <c r="G139" i="2"/>
  <c r="E139" i="2"/>
  <c r="U138" i="2"/>
  <c r="S138" i="2"/>
  <c r="R138" i="2"/>
  <c r="Q138" i="2"/>
  <c r="P138" i="2"/>
  <c r="O138" i="2"/>
  <c r="M138" i="2"/>
  <c r="I138" i="2"/>
  <c r="G138" i="2"/>
  <c r="E138" i="2"/>
  <c r="K138" i="2" s="1"/>
  <c r="U137" i="2"/>
  <c r="S137" i="2"/>
  <c r="Q137" i="2"/>
  <c r="O137" i="2"/>
  <c r="M137" i="2"/>
  <c r="K137" i="2"/>
  <c r="I137" i="2"/>
  <c r="G137" i="2"/>
  <c r="E137" i="2"/>
  <c r="U136" i="2"/>
  <c r="R136" i="2"/>
  <c r="Q136" i="2"/>
  <c r="P136" i="2"/>
  <c r="V136" i="2" s="1"/>
  <c r="O136" i="2"/>
  <c r="K136" i="2"/>
  <c r="I136" i="2"/>
  <c r="G136" i="2"/>
  <c r="S136" i="2" s="1"/>
  <c r="E136" i="2"/>
  <c r="U135" i="2"/>
  <c r="R135" i="2"/>
  <c r="Q135" i="2"/>
  <c r="P135" i="2"/>
  <c r="V135" i="2" s="1"/>
  <c r="O135" i="2"/>
  <c r="K135" i="2"/>
  <c r="I135" i="2"/>
  <c r="G135" i="2"/>
  <c r="M135" i="2" s="1"/>
  <c r="E135" i="2"/>
  <c r="U134" i="2"/>
  <c r="R134" i="2"/>
  <c r="Q134" i="2"/>
  <c r="P134" i="2"/>
  <c r="V134" i="2" s="1"/>
  <c r="O134" i="2"/>
  <c r="M134" i="2"/>
  <c r="K134" i="2"/>
  <c r="I134" i="2"/>
  <c r="G134" i="2"/>
  <c r="S134" i="2" s="1"/>
  <c r="E134" i="2"/>
  <c r="U133" i="2"/>
  <c r="S133" i="2"/>
  <c r="Q133" i="2"/>
  <c r="O133" i="2"/>
  <c r="M133" i="2"/>
  <c r="K133" i="2"/>
  <c r="I133" i="2"/>
  <c r="G133" i="2"/>
  <c r="E133" i="2"/>
  <c r="U132" i="2"/>
  <c r="R132" i="2"/>
  <c r="P132" i="2"/>
  <c r="V132" i="2" s="1"/>
  <c r="O132" i="2"/>
  <c r="I132" i="2"/>
  <c r="G132" i="2"/>
  <c r="E132" i="2"/>
  <c r="U131" i="2"/>
  <c r="S131" i="2"/>
  <c r="Q131" i="2"/>
  <c r="O131" i="2"/>
  <c r="M131" i="2"/>
  <c r="K131" i="2"/>
  <c r="I131" i="2"/>
  <c r="G131" i="2"/>
  <c r="E131" i="2"/>
  <c r="V130" i="2"/>
  <c r="U130" i="2"/>
  <c r="S130" i="2"/>
  <c r="R130" i="2"/>
  <c r="P130" i="2"/>
  <c r="O130" i="2"/>
  <c r="M130" i="2"/>
  <c r="I130" i="2"/>
  <c r="G130" i="2"/>
  <c r="E130" i="2"/>
  <c r="K130" i="2" s="1"/>
  <c r="V129" i="2"/>
  <c r="U129" i="2"/>
  <c r="S129" i="2"/>
  <c r="R129" i="2"/>
  <c r="Q129" i="2"/>
  <c r="P129" i="2"/>
  <c r="O129" i="2"/>
  <c r="M129" i="2"/>
  <c r="I129" i="2"/>
  <c r="G129" i="2"/>
  <c r="E129" i="2"/>
  <c r="K129" i="2" s="1"/>
  <c r="V128" i="2"/>
  <c r="U128" i="2"/>
  <c r="S128" i="2"/>
  <c r="R128" i="2"/>
  <c r="P128" i="2"/>
  <c r="O128" i="2"/>
  <c r="M128" i="2"/>
  <c r="I128" i="2"/>
  <c r="G128" i="2"/>
  <c r="E128" i="2"/>
  <c r="K128" i="2" s="1"/>
  <c r="U127" i="2"/>
  <c r="S127" i="2"/>
  <c r="Q127" i="2"/>
  <c r="O127" i="2"/>
  <c r="M127" i="2"/>
  <c r="K127" i="2"/>
  <c r="I127" i="2"/>
  <c r="G127" i="2"/>
  <c r="E127" i="2"/>
  <c r="U126" i="2"/>
  <c r="S126" i="2"/>
  <c r="R126" i="2"/>
  <c r="P126" i="2"/>
  <c r="V126" i="2" s="1"/>
  <c r="O126" i="2"/>
  <c r="M126" i="2"/>
  <c r="I126" i="2"/>
  <c r="G126" i="2"/>
  <c r="E126" i="2"/>
  <c r="Q126" i="2" s="1"/>
  <c r="U125" i="2"/>
  <c r="S125" i="2"/>
  <c r="Q125" i="2"/>
  <c r="O125" i="2"/>
  <c r="M125" i="2"/>
  <c r="K125" i="2"/>
  <c r="I125" i="2"/>
  <c r="G125" i="2"/>
  <c r="E125" i="2"/>
  <c r="U124" i="2"/>
  <c r="T124" i="2"/>
  <c r="S124" i="2"/>
  <c r="R124" i="2"/>
  <c r="P124" i="2"/>
  <c r="O124" i="2"/>
  <c r="M124" i="2"/>
  <c r="K124" i="2"/>
  <c r="I124" i="2"/>
  <c r="G124" i="2"/>
  <c r="E124" i="2"/>
  <c r="Q124" i="2" s="1"/>
  <c r="U123" i="2"/>
  <c r="T123" i="2"/>
  <c r="S123" i="2"/>
  <c r="R123" i="2"/>
  <c r="P123" i="2"/>
  <c r="V123" i="2" s="1"/>
  <c r="O123" i="2"/>
  <c r="M123" i="2"/>
  <c r="K123" i="2"/>
  <c r="I123" i="2"/>
  <c r="G123" i="2"/>
  <c r="E123" i="2"/>
  <c r="Q123" i="2" s="1"/>
  <c r="V122" i="2"/>
  <c r="U122" i="2"/>
  <c r="T122" i="2"/>
  <c r="R122" i="2"/>
  <c r="P122" i="2"/>
  <c r="O122" i="2"/>
  <c r="M122" i="2"/>
  <c r="K122" i="2"/>
  <c r="I122" i="2"/>
  <c r="G122" i="2"/>
  <c r="S122" i="2" s="1"/>
  <c r="E122" i="2"/>
  <c r="Q122" i="2" s="1"/>
  <c r="U121" i="2"/>
  <c r="S121" i="2"/>
  <c r="Q121" i="2"/>
  <c r="O121" i="2"/>
  <c r="M121" i="2"/>
  <c r="K121" i="2"/>
  <c r="I121" i="2"/>
  <c r="G121" i="2"/>
  <c r="E121" i="2"/>
  <c r="U120" i="2"/>
  <c r="T120" i="2"/>
  <c r="S120" i="2"/>
  <c r="R120" i="2"/>
  <c r="Q120" i="2"/>
  <c r="P120" i="2"/>
  <c r="O120" i="2"/>
  <c r="I120" i="2"/>
  <c r="G120" i="2"/>
  <c r="M120" i="2" s="1"/>
  <c r="E120" i="2"/>
  <c r="K120" i="2" s="1"/>
  <c r="U119" i="2"/>
  <c r="S119" i="2"/>
  <c r="Q119" i="2"/>
  <c r="O119" i="2"/>
  <c r="M119" i="2"/>
  <c r="K119" i="2"/>
  <c r="I119" i="2"/>
  <c r="G119" i="2"/>
  <c r="E119" i="2"/>
  <c r="U118" i="2"/>
  <c r="T118" i="2"/>
  <c r="S118" i="2"/>
  <c r="R118" i="2"/>
  <c r="Q118" i="2"/>
  <c r="P118" i="2"/>
  <c r="V118" i="2" s="1"/>
  <c r="O118" i="2"/>
  <c r="I118" i="2"/>
  <c r="G118" i="2"/>
  <c r="M118" i="2" s="1"/>
  <c r="E118" i="2"/>
  <c r="K118" i="2" s="1"/>
  <c r="U117" i="2"/>
  <c r="T117" i="2"/>
  <c r="V117" i="2" s="1"/>
  <c r="R117" i="2"/>
  <c r="Q117" i="2"/>
  <c r="P117" i="2"/>
  <c r="O117" i="2"/>
  <c r="K117" i="2"/>
  <c r="I117" i="2"/>
  <c r="G117" i="2"/>
  <c r="M117" i="2" s="1"/>
  <c r="E117" i="2"/>
  <c r="U116" i="2"/>
  <c r="T116" i="2"/>
  <c r="S116" i="2"/>
  <c r="R116" i="2"/>
  <c r="Q116" i="2"/>
  <c r="P116" i="2"/>
  <c r="V116" i="2" s="1"/>
  <c r="O116" i="2"/>
  <c r="I116" i="2"/>
  <c r="G116" i="2"/>
  <c r="M116" i="2" s="1"/>
  <c r="E116" i="2"/>
  <c r="K116" i="2" s="1"/>
  <c r="U115" i="2"/>
  <c r="S115" i="2"/>
  <c r="Q115" i="2"/>
  <c r="O115" i="2"/>
  <c r="M115" i="2"/>
  <c r="K115" i="2"/>
  <c r="I115" i="2"/>
  <c r="G115" i="2"/>
  <c r="E115" i="2"/>
  <c r="U114" i="2"/>
  <c r="T114" i="2"/>
  <c r="S114" i="2"/>
  <c r="R114" i="2"/>
  <c r="Q114" i="2"/>
  <c r="P114" i="2"/>
  <c r="O114" i="2"/>
  <c r="M114" i="2"/>
  <c r="I114" i="2"/>
  <c r="G114" i="2"/>
  <c r="E114" i="2"/>
  <c r="K114" i="2" s="1"/>
  <c r="U113" i="2"/>
  <c r="S113" i="2"/>
  <c r="Q113" i="2"/>
  <c r="O113" i="2"/>
  <c r="M113" i="2"/>
  <c r="K113" i="2"/>
  <c r="I113" i="2"/>
  <c r="G113" i="2"/>
  <c r="E113" i="2"/>
  <c r="U112" i="2"/>
  <c r="T112" i="2"/>
  <c r="S112" i="2"/>
  <c r="R112" i="2"/>
  <c r="P112" i="2"/>
  <c r="V112" i="2" s="1"/>
  <c r="O112" i="2"/>
  <c r="M112" i="2"/>
  <c r="I112" i="2"/>
  <c r="G112" i="2"/>
  <c r="E112" i="2"/>
  <c r="Q112" i="2" s="1"/>
  <c r="U111" i="2"/>
  <c r="T111" i="2"/>
  <c r="R111" i="2"/>
  <c r="P111" i="2"/>
  <c r="V111" i="2" s="1"/>
  <c r="O111" i="2"/>
  <c r="I111" i="2"/>
  <c r="G111" i="2"/>
  <c r="S111" i="2" s="1"/>
  <c r="E111" i="2"/>
  <c r="Q111" i="2" s="1"/>
  <c r="U110" i="2"/>
  <c r="T110" i="2"/>
  <c r="R110" i="2"/>
  <c r="Q110" i="2"/>
  <c r="P110" i="2"/>
  <c r="V110" i="2" s="1"/>
  <c r="O110" i="2"/>
  <c r="M110" i="2"/>
  <c r="I110" i="2"/>
  <c r="G110" i="2"/>
  <c r="S110" i="2" s="1"/>
  <c r="E110" i="2"/>
  <c r="K110" i="2" s="1"/>
  <c r="U109" i="2"/>
  <c r="S109" i="2"/>
  <c r="Q109" i="2"/>
  <c r="O109" i="2"/>
  <c r="M109" i="2"/>
  <c r="K109" i="2"/>
  <c r="I109" i="2"/>
  <c r="G109" i="2"/>
  <c r="E109" i="2"/>
  <c r="U108" i="2"/>
  <c r="T108" i="2"/>
  <c r="S108" i="2"/>
  <c r="R108" i="2"/>
  <c r="P108" i="2"/>
  <c r="V108" i="2" s="1"/>
  <c r="O108" i="2"/>
  <c r="M108" i="2"/>
  <c r="K108" i="2"/>
  <c r="I108" i="2"/>
  <c r="G108" i="2"/>
  <c r="E108" i="2"/>
  <c r="Q108" i="2" s="1"/>
  <c r="U107" i="2"/>
  <c r="S107" i="2"/>
  <c r="Q107" i="2"/>
  <c r="O107" i="2"/>
  <c r="M107" i="2"/>
  <c r="K107" i="2"/>
  <c r="I107" i="2"/>
  <c r="G107" i="2"/>
  <c r="E107" i="2"/>
  <c r="U106" i="2"/>
  <c r="T106" i="2"/>
  <c r="R106" i="2"/>
  <c r="V106" i="2" s="1"/>
  <c r="P106" i="2"/>
  <c r="O106" i="2"/>
  <c r="K106" i="2"/>
  <c r="I106" i="2"/>
  <c r="G106" i="2"/>
  <c r="E106" i="2"/>
  <c r="Q106" i="2" s="1"/>
  <c r="U105" i="2"/>
  <c r="T105" i="2"/>
  <c r="S105" i="2"/>
  <c r="R105" i="2"/>
  <c r="P105" i="2"/>
  <c r="O105" i="2"/>
  <c r="K105" i="2"/>
  <c r="I105" i="2"/>
  <c r="G105" i="2"/>
  <c r="M105" i="2" s="1"/>
  <c r="E105" i="2"/>
  <c r="Q105" i="2" s="1"/>
  <c r="U104" i="2"/>
  <c r="T104" i="2"/>
  <c r="S104" i="2"/>
  <c r="R104" i="2"/>
  <c r="P104" i="2"/>
  <c r="V104" i="2" s="1"/>
  <c r="O104" i="2"/>
  <c r="M104" i="2"/>
  <c r="K104" i="2"/>
  <c r="I104" i="2"/>
  <c r="G104" i="2"/>
  <c r="E104" i="2"/>
  <c r="Q104" i="2" s="1"/>
  <c r="U103" i="2"/>
  <c r="S103" i="2"/>
  <c r="Q103" i="2"/>
  <c r="O103" i="2"/>
  <c r="M103" i="2"/>
  <c r="K103" i="2"/>
  <c r="I103" i="2"/>
  <c r="G103" i="2"/>
  <c r="E103" i="2"/>
  <c r="V102" i="2"/>
  <c r="U102" i="2"/>
  <c r="T102" i="2"/>
  <c r="R102" i="2"/>
  <c r="P102" i="2"/>
  <c r="O102" i="2"/>
  <c r="I102" i="2"/>
  <c r="G102" i="2"/>
  <c r="E102" i="2"/>
  <c r="U101" i="2"/>
  <c r="S101" i="2"/>
  <c r="Q101" i="2"/>
  <c r="O101" i="2"/>
  <c r="M101" i="2"/>
  <c r="K101" i="2"/>
  <c r="I101" i="2"/>
  <c r="G101" i="2"/>
  <c r="E101" i="2"/>
  <c r="V100" i="2"/>
  <c r="U100" i="2"/>
  <c r="T100" i="2"/>
  <c r="S100" i="2"/>
  <c r="R100" i="2"/>
  <c r="P100" i="2"/>
  <c r="O100" i="2"/>
  <c r="K100" i="2"/>
  <c r="I100" i="2"/>
  <c r="G100" i="2"/>
  <c r="M100" i="2" s="1"/>
  <c r="E100" i="2"/>
  <c r="Q100" i="2" s="1"/>
  <c r="U99" i="2"/>
  <c r="T99" i="2"/>
  <c r="S99" i="2"/>
  <c r="R99" i="2"/>
  <c r="Q99" i="2"/>
  <c r="P99" i="2"/>
  <c r="O99" i="2"/>
  <c r="M99" i="2"/>
  <c r="I99" i="2"/>
  <c r="G99" i="2"/>
  <c r="E99" i="2"/>
  <c r="K99" i="2" s="1"/>
  <c r="U98" i="2"/>
  <c r="T98" i="2"/>
  <c r="V98" i="2" s="1"/>
  <c r="R98" i="2"/>
  <c r="P98" i="2"/>
  <c r="O98" i="2"/>
  <c r="M98" i="2"/>
  <c r="I98" i="2"/>
  <c r="G98" i="2"/>
  <c r="S98" i="2" s="1"/>
  <c r="E98" i="2"/>
  <c r="Q98" i="2" s="1"/>
  <c r="U97" i="2"/>
  <c r="S97" i="2"/>
  <c r="Q97" i="2"/>
  <c r="O97" i="2"/>
  <c r="M97" i="2"/>
  <c r="K97" i="2"/>
  <c r="I97" i="2"/>
  <c r="G97" i="2"/>
  <c r="E97" i="2"/>
  <c r="U96" i="2"/>
  <c r="T96" i="2"/>
  <c r="R96" i="2"/>
  <c r="Q96" i="2"/>
  <c r="P96" i="2"/>
  <c r="V96" i="2" s="1"/>
  <c r="O96" i="2"/>
  <c r="I96" i="2"/>
  <c r="G96" i="2"/>
  <c r="M96" i="2" s="1"/>
  <c r="E96" i="2"/>
  <c r="K96" i="2" s="1"/>
  <c r="U95" i="2"/>
  <c r="S95" i="2"/>
  <c r="Q95" i="2"/>
  <c r="O95" i="2"/>
  <c r="M95" i="2"/>
  <c r="K95" i="2"/>
  <c r="I95" i="2"/>
  <c r="G95" i="2"/>
  <c r="E95" i="2"/>
  <c r="V94" i="2"/>
  <c r="U94" i="2"/>
  <c r="T94" i="2"/>
  <c r="R94" i="2"/>
  <c r="Q94" i="2"/>
  <c r="P94" i="2"/>
  <c r="O94" i="2"/>
  <c r="M94" i="2"/>
  <c r="I94" i="2"/>
  <c r="G94" i="2"/>
  <c r="S94" i="2" s="1"/>
  <c r="E94" i="2"/>
  <c r="K94" i="2" s="1"/>
  <c r="U93" i="2"/>
  <c r="T93" i="2"/>
  <c r="R93" i="2"/>
  <c r="P93" i="2"/>
  <c r="V93" i="2" s="1"/>
  <c r="O93" i="2"/>
  <c r="M93" i="2"/>
  <c r="I93" i="2"/>
  <c r="G93" i="2"/>
  <c r="S93" i="2" s="1"/>
  <c r="E93" i="2"/>
  <c r="Q93" i="2" s="1"/>
  <c r="V92" i="2"/>
  <c r="U92" i="2"/>
  <c r="T92" i="2"/>
  <c r="R92" i="2"/>
  <c r="Q92" i="2"/>
  <c r="P92" i="2"/>
  <c r="O92" i="2"/>
  <c r="K92" i="2"/>
  <c r="I92" i="2"/>
  <c r="G92" i="2"/>
  <c r="M92" i="2" s="1"/>
  <c r="E92" i="2"/>
  <c r="U91" i="2"/>
  <c r="S91" i="2"/>
  <c r="Q91" i="2"/>
  <c r="O91" i="2"/>
  <c r="M91" i="2"/>
  <c r="K91" i="2"/>
  <c r="I91" i="2"/>
  <c r="G91" i="2"/>
  <c r="E91" i="2"/>
  <c r="V90" i="2"/>
  <c r="U90" i="2"/>
  <c r="T90" i="2"/>
  <c r="S90" i="2"/>
  <c r="R90" i="2"/>
  <c r="P90" i="2"/>
  <c r="O90" i="2"/>
  <c r="I90" i="2"/>
  <c r="G90" i="2"/>
  <c r="M90" i="2" s="1"/>
  <c r="E90" i="2"/>
  <c r="K90" i="2" s="1"/>
  <c r="U89" i="2"/>
  <c r="S89" i="2"/>
  <c r="Q89" i="2"/>
  <c r="O89" i="2"/>
  <c r="M89" i="2"/>
  <c r="K89" i="2"/>
  <c r="I89" i="2"/>
  <c r="G89" i="2"/>
  <c r="E89" i="2"/>
  <c r="U88" i="2"/>
  <c r="T88" i="2"/>
  <c r="S88" i="2"/>
  <c r="R88" i="2"/>
  <c r="Q88" i="2"/>
  <c r="P88" i="2"/>
  <c r="V88" i="2" s="1"/>
  <c r="O88" i="2"/>
  <c r="M88" i="2"/>
  <c r="K88" i="2"/>
  <c r="I88" i="2"/>
  <c r="G88" i="2"/>
  <c r="E88" i="2"/>
  <c r="V87" i="2"/>
  <c r="U87" i="2"/>
  <c r="T87" i="2"/>
  <c r="R87" i="2"/>
  <c r="P87" i="2"/>
  <c r="O87" i="2"/>
  <c r="I87" i="2"/>
  <c r="G87" i="2"/>
  <c r="E87" i="2"/>
  <c r="U86" i="2"/>
  <c r="T86" i="2"/>
  <c r="S86" i="2"/>
  <c r="R86" i="2"/>
  <c r="V86" i="2" s="1"/>
  <c r="P86" i="2"/>
  <c r="O86" i="2"/>
  <c r="M86" i="2"/>
  <c r="I86" i="2"/>
  <c r="G86" i="2"/>
  <c r="E86" i="2"/>
  <c r="K86" i="2" s="1"/>
  <c r="U85" i="2"/>
  <c r="S85" i="2"/>
  <c r="Q85" i="2"/>
  <c r="O85" i="2"/>
  <c r="M85" i="2"/>
  <c r="K85" i="2"/>
  <c r="I85" i="2"/>
  <c r="G85" i="2"/>
  <c r="E85" i="2"/>
  <c r="V84" i="2"/>
  <c r="U84" i="2"/>
  <c r="T84" i="2"/>
  <c r="S84" i="2"/>
  <c r="R84" i="2"/>
  <c r="Q84" i="2"/>
  <c r="P84" i="2"/>
  <c r="O84" i="2"/>
  <c r="M84" i="2"/>
  <c r="K84" i="2"/>
  <c r="I84" i="2"/>
  <c r="G84" i="2"/>
  <c r="E84" i="2"/>
  <c r="U83" i="2"/>
  <c r="S83" i="2"/>
  <c r="Q83" i="2"/>
  <c r="O83" i="2"/>
  <c r="M83" i="2"/>
  <c r="K83" i="2"/>
  <c r="I83" i="2"/>
  <c r="G83" i="2"/>
  <c r="E83" i="2"/>
  <c r="U82" i="2"/>
  <c r="S82" i="2"/>
  <c r="Q82" i="2"/>
  <c r="O82" i="2"/>
  <c r="M82" i="2"/>
  <c r="K82" i="2"/>
  <c r="I82" i="2"/>
  <c r="G82" i="2"/>
  <c r="E82" i="2"/>
  <c r="V81" i="2"/>
  <c r="U81" i="2"/>
  <c r="T81" i="2"/>
  <c r="R81" i="2"/>
  <c r="P81" i="2"/>
  <c r="O81" i="2"/>
  <c r="M81" i="2"/>
  <c r="K81" i="2"/>
  <c r="I81" i="2"/>
  <c r="G81" i="2"/>
  <c r="S81" i="2" s="1"/>
  <c r="E81" i="2"/>
  <c r="Q81" i="2" s="1"/>
  <c r="U80" i="2"/>
  <c r="T80" i="2"/>
  <c r="R80" i="2"/>
  <c r="Q80" i="2"/>
  <c r="P80" i="2"/>
  <c r="V80" i="2" s="1"/>
  <c r="O80" i="2"/>
  <c r="M80" i="2"/>
  <c r="K80" i="2"/>
  <c r="I80" i="2"/>
  <c r="G80" i="2"/>
  <c r="S80" i="2" s="1"/>
  <c r="E80" i="2"/>
  <c r="U79" i="2"/>
  <c r="T79" i="2"/>
  <c r="R79" i="2"/>
  <c r="P79" i="2"/>
  <c r="V79" i="2" s="1"/>
  <c r="O79" i="2"/>
  <c r="M79" i="2"/>
  <c r="I79" i="2"/>
  <c r="G79" i="2"/>
  <c r="S79" i="2" s="1"/>
  <c r="E79" i="2"/>
  <c r="Q79" i="2" s="1"/>
  <c r="U78" i="2"/>
  <c r="S78" i="2"/>
  <c r="Q78" i="2"/>
  <c r="O78" i="2"/>
  <c r="M78" i="2"/>
  <c r="K78" i="2"/>
  <c r="I78" i="2"/>
  <c r="G78" i="2"/>
  <c r="E78" i="2"/>
  <c r="U77" i="2"/>
  <c r="T77" i="2"/>
  <c r="V77" i="2" s="1"/>
  <c r="R77" i="2"/>
  <c r="P77" i="2"/>
  <c r="O77" i="2"/>
  <c r="M77" i="2"/>
  <c r="K77" i="2"/>
  <c r="I77" i="2"/>
  <c r="G77" i="2"/>
  <c r="S77" i="2" s="1"/>
  <c r="E77" i="2"/>
  <c r="Q77" i="2" s="1"/>
  <c r="U76" i="2"/>
  <c r="S76" i="2"/>
  <c r="Q76" i="2"/>
  <c r="O76" i="2"/>
  <c r="M76" i="2"/>
  <c r="K76" i="2"/>
  <c r="I76" i="2"/>
  <c r="G76" i="2"/>
  <c r="E76" i="2"/>
  <c r="U75" i="2"/>
  <c r="T75" i="2"/>
  <c r="V75" i="2" s="1"/>
  <c r="S75" i="2"/>
  <c r="Q75" i="2"/>
  <c r="O75" i="2"/>
  <c r="I75" i="2"/>
  <c r="G75" i="2"/>
  <c r="M75" i="2" s="1"/>
  <c r="E75" i="2"/>
  <c r="K75" i="2" s="1"/>
  <c r="U74" i="2"/>
  <c r="T74" i="2"/>
  <c r="R74" i="2"/>
  <c r="V74" i="2" s="1"/>
  <c r="P74" i="2"/>
  <c r="O74" i="2"/>
  <c r="I74" i="2"/>
  <c r="G74" i="2"/>
  <c r="S74" i="2" s="1"/>
  <c r="E74" i="2"/>
  <c r="K74" i="2" s="1"/>
  <c r="U73" i="2"/>
  <c r="T73" i="2"/>
  <c r="S73" i="2"/>
  <c r="R73" i="2"/>
  <c r="V73" i="2" s="1"/>
  <c r="Q73" i="2"/>
  <c r="P73" i="2"/>
  <c r="O73" i="2"/>
  <c r="M73" i="2"/>
  <c r="I73" i="2"/>
  <c r="G73" i="2"/>
  <c r="E73" i="2"/>
  <c r="K73" i="2" s="1"/>
  <c r="U72" i="2"/>
  <c r="T72" i="2"/>
  <c r="V72" i="2" s="1"/>
  <c r="R72" i="2"/>
  <c r="P72" i="2"/>
  <c r="O72" i="2"/>
  <c r="I72" i="2"/>
  <c r="G72" i="2"/>
  <c r="M72" i="2" s="1"/>
  <c r="E72" i="2"/>
  <c r="U71" i="2"/>
  <c r="S71" i="2"/>
  <c r="Q71" i="2"/>
  <c r="O71" i="2"/>
  <c r="M71" i="2"/>
  <c r="K71" i="2"/>
  <c r="I71" i="2"/>
  <c r="G71" i="2"/>
  <c r="E71" i="2"/>
  <c r="U70" i="2"/>
  <c r="T70" i="2"/>
  <c r="R70" i="2"/>
  <c r="Q70" i="2"/>
  <c r="P70" i="2"/>
  <c r="V70" i="2" s="1"/>
  <c r="O70" i="2"/>
  <c r="I70" i="2"/>
  <c r="G70" i="2"/>
  <c r="S70" i="2" s="1"/>
  <c r="E70" i="2"/>
  <c r="K70" i="2" s="1"/>
  <c r="U69" i="2"/>
  <c r="S69" i="2"/>
  <c r="Q69" i="2"/>
  <c r="O69" i="2"/>
  <c r="M69" i="2"/>
  <c r="K69" i="2"/>
  <c r="I69" i="2"/>
  <c r="G69" i="2"/>
  <c r="E69" i="2"/>
  <c r="V68" i="2"/>
  <c r="U68" i="2"/>
  <c r="T68" i="2"/>
  <c r="R68" i="2"/>
  <c r="P68" i="2"/>
  <c r="O68" i="2"/>
  <c r="M68" i="2"/>
  <c r="K68" i="2"/>
  <c r="I68" i="2"/>
  <c r="G68" i="2"/>
  <c r="S68" i="2" s="1"/>
  <c r="E68" i="2"/>
  <c r="Q68" i="2" s="1"/>
  <c r="U67" i="2"/>
  <c r="T67" i="2"/>
  <c r="R67" i="2"/>
  <c r="P67" i="2"/>
  <c r="V67" i="2" s="1"/>
  <c r="O67" i="2"/>
  <c r="I67" i="2"/>
  <c r="G67" i="2"/>
  <c r="E67" i="2"/>
  <c r="K67" i="2" s="1"/>
  <c r="V66" i="2"/>
  <c r="U66" i="2"/>
  <c r="P66" i="2"/>
  <c r="O66" i="2"/>
  <c r="K66" i="2"/>
  <c r="I66" i="2"/>
  <c r="G66" i="2"/>
  <c r="S66" i="2" s="1"/>
  <c r="E66" i="2"/>
  <c r="Q66" i="2" s="1"/>
  <c r="U57" i="2"/>
  <c r="T57" i="2"/>
  <c r="R57" i="2"/>
  <c r="P57" i="2"/>
  <c r="V57" i="2" s="1"/>
  <c r="O57" i="2"/>
  <c r="I57" i="2"/>
  <c r="G57" i="2"/>
  <c r="E57" i="2"/>
  <c r="Q57" i="2" s="1"/>
  <c r="V56" i="2"/>
  <c r="U56" i="2"/>
  <c r="T56" i="2"/>
  <c r="R56" i="2"/>
  <c r="P56" i="2"/>
  <c r="O56" i="2"/>
  <c r="M56" i="2"/>
  <c r="K56" i="2"/>
  <c r="I56" i="2"/>
  <c r="G56" i="2"/>
  <c r="S56" i="2" s="1"/>
  <c r="E56" i="2"/>
  <c r="Q56" i="2" s="1"/>
  <c r="U55" i="2"/>
  <c r="P55" i="2"/>
  <c r="V55" i="2" s="1"/>
  <c r="O55" i="2"/>
  <c r="I55" i="2"/>
  <c r="G55" i="2"/>
  <c r="E55" i="2"/>
  <c r="Q55" i="2" s="1"/>
  <c r="V54" i="2"/>
  <c r="U54" i="2"/>
  <c r="T54" i="2"/>
  <c r="S54" i="2"/>
  <c r="R54" i="2"/>
  <c r="P54" i="2"/>
  <c r="O54" i="2"/>
  <c r="M54" i="2"/>
  <c r="K54" i="2"/>
  <c r="I54" i="2"/>
  <c r="G54" i="2"/>
  <c r="E54" i="2"/>
  <c r="Q54" i="2" s="1"/>
  <c r="U53" i="2"/>
  <c r="T53" i="2"/>
  <c r="R53" i="2"/>
  <c r="V53" i="2" s="1"/>
  <c r="P53" i="2"/>
  <c r="O53" i="2"/>
  <c r="M53" i="2"/>
  <c r="I53" i="2"/>
  <c r="G53" i="2"/>
  <c r="S53" i="2" s="1"/>
  <c r="E53" i="2"/>
  <c r="Q53" i="2" s="1"/>
  <c r="U52" i="2"/>
  <c r="S52" i="2"/>
  <c r="Q52" i="2"/>
  <c r="O52" i="2"/>
  <c r="M52" i="2"/>
  <c r="K52" i="2"/>
  <c r="I52" i="2"/>
  <c r="G52" i="2"/>
  <c r="E52" i="2"/>
  <c r="U51" i="2"/>
  <c r="S51" i="2"/>
  <c r="Q51" i="2"/>
  <c r="O51" i="2"/>
  <c r="M51" i="2"/>
  <c r="K51" i="2"/>
  <c r="I51" i="2"/>
  <c r="G51" i="2"/>
  <c r="E51" i="2"/>
  <c r="U50" i="2"/>
  <c r="Q50" i="2"/>
  <c r="O50" i="2"/>
  <c r="K50" i="2"/>
  <c r="I50" i="2"/>
  <c r="G50" i="2"/>
  <c r="S50" i="2" s="1"/>
  <c r="E50" i="2"/>
  <c r="U49" i="2"/>
  <c r="S49" i="2"/>
  <c r="Q49" i="2"/>
  <c r="O49" i="2"/>
  <c r="M49" i="2"/>
  <c r="K49" i="2"/>
  <c r="I49" i="2"/>
  <c r="G49" i="2"/>
  <c r="E49" i="2"/>
  <c r="U48" i="2"/>
  <c r="O48" i="2"/>
  <c r="I48" i="2"/>
  <c r="G48" i="2"/>
  <c r="M48" i="2" s="1"/>
  <c r="E48" i="2"/>
  <c r="K48" i="2" s="1"/>
  <c r="U47" i="2"/>
  <c r="Q47" i="2"/>
  <c r="O47" i="2"/>
  <c r="M47" i="2"/>
  <c r="K47" i="2"/>
  <c r="I47" i="2"/>
  <c r="G47" i="2"/>
  <c r="S47" i="2" s="1"/>
  <c r="E47" i="2"/>
  <c r="U46" i="2"/>
  <c r="Q46" i="2"/>
  <c r="O46" i="2"/>
  <c r="M46" i="2"/>
  <c r="K46" i="2"/>
  <c r="I46" i="2"/>
  <c r="G46" i="2"/>
  <c r="S46" i="2" s="1"/>
  <c r="E46" i="2"/>
  <c r="U45" i="2"/>
  <c r="O45" i="2"/>
  <c r="I45" i="2"/>
  <c r="G45" i="2"/>
  <c r="S45" i="2" s="1"/>
  <c r="E45" i="2"/>
  <c r="U44" i="2"/>
  <c r="S44" i="2"/>
  <c r="Q44" i="2"/>
  <c r="O44" i="2"/>
  <c r="M44" i="2"/>
  <c r="K44" i="2"/>
  <c r="I44" i="2"/>
  <c r="G44" i="2"/>
  <c r="E44" i="2"/>
  <c r="U43" i="2"/>
  <c r="Q43" i="2"/>
  <c r="O43" i="2"/>
  <c r="I43" i="2"/>
  <c r="H43" i="2"/>
  <c r="G43" i="2"/>
  <c r="S43" i="2" s="1"/>
  <c r="E43" i="2"/>
  <c r="K43" i="2" s="1"/>
  <c r="U42" i="2"/>
  <c r="O42" i="2"/>
  <c r="M42" i="2"/>
  <c r="K42" i="2"/>
  <c r="I42" i="2"/>
  <c r="G42" i="2"/>
  <c r="S42" i="2" s="1"/>
  <c r="E42" i="2"/>
  <c r="Q42" i="2" s="1"/>
  <c r="U41" i="2"/>
  <c r="S41" i="2"/>
  <c r="O41" i="2"/>
  <c r="I41" i="2"/>
  <c r="G41" i="2"/>
  <c r="M41" i="2" s="1"/>
  <c r="E41" i="2"/>
  <c r="Q41" i="2" s="1"/>
  <c r="U40" i="2"/>
  <c r="S40" i="2"/>
  <c r="Q40" i="2"/>
  <c r="O40" i="2"/>
  <c r="M40" i="2"/>
  <c r="K40" i="2"/>
  <c r="I40" i="2"/>
  <c r="G40" i="2"/>
  <c r="E40" i="2"/>
  <c r="U39" i="2"/>
  <c r="S39" i="2"/>
  <c r="Q39" i="2"/>
  <c r="O39" i="2"/>
  <c r="M39" i="2"/>
  <c r="K39" i="2"/>
  <c r="I39" i="2"/>
  <c r="G39" i="2"/>
  <c r="E39" i="2"/>
  <c r="U38" i="2"/>
  <c r="S38" i="2"/>
  <c r="Q38" i="2"/>
  <c r="O38" i="2"/>
  <c r="M38" i="2"/>
  <c r="K38" i="2"/>
  <c r="I38" i="2"/>
  <c r="G38" i="2"/>
  <c r="E38" i="2"/>
  <c r="U37" i="2"/>
  <c r="O37" i="2"/>
  <c r="I37" i="2"/>
  <c r="G37" i="2"/>
  <c r="E37" i="2"/>
  <c r="U36" i="2"/>
  <c r="S36" i="2"/>
  <c r="Q36" i="2"/>
  <c r="O36" i="2"/>
  <c r="M36" i="2"/>
  <c r="K36" i="2"/>
  <c r="I36" i="2"/>
  <c r="G36" i="2"/>
  <c r="E36" i="2"/>
  <c r="U35" i="2"/>
  <c r="S35" i="2"/>
  <c r="Q35" i="2"/>
  <c r="O35" i="2"/>
  <c r="I35" i="2"/>
  <c r="G35" i="2"/>
  <c r="M35" i="2" s="1"/>
  <c r="E35" i="2"/>
  <c r="K35" i="2" s="1"/>
  <c r="U34" i="2"/>
  <c r="S34" i="2"/>
  <c r="Q34" i="2"/>
  <c r="O34" i="2"/>
  <c r="M34" i="2"/>
  <c r="K34" i="2"/>
  <c r="I34" i="2"/>
  <c r="G34" i="2"/>
  <c r="E34" i="2"/>
  <c r="U33" i="2"/>
  <c r="T33" i="2"/>
  <c r="V33" i="2" s="1"/>
  <c r="S33" i="2"/>
  <c r="R33" i="2"/>
  <c r="P33" i="2"/>
  <c r="O33" i="2"/>
  <c r="M33" i="2"/>
  <c r="K33" i="2"/>
  <c r="I33" i="2"/>
  <c r="G33" i="2"/>
  <c r="E33" i="2"/>
  <c r="Q33" i="2" s="1"/>
  <c r="U32" i="2"/>
  <c r="T32" i="2"/>
  <c r="R32" i="2"/>
  <c r="P32" i="2"/>
  <c r="V32" i="2" s="1"/>
  <c r="O32" i="2"/>
  <c r="K32" i="2"/>
  <c r="I32" i="2"/>
  <c r="G32" i="2"/>
  <c r="S32" i="2" s="1"/>
  <c r="E32" i="2"/>
  <c r="Q32" i="2" s="1"/>
  <c r="V31" i="2"/>
  <c r="U31" i="2"/>
  <c r="T31" i="2"/>
  <c r="R31" i="2"/>
  <c r="P31" i="2"/>
  <c r="O31" i="2"/>
  <c r="I31" i="2"/>
  <c r="G31" i="2"/>
  <c r="M31" i="2" s="1"/>
  <c r="E31" i="2"/>
  <c r="K31" i="2" s="1"/>
  <c r="U30" i="2"/>
  <c r="T30" i="2"/>
  <c r="R30" i="2"/>
  <c r="P30" i="2"/>
  <c r="V30" i="2" s="1"/>
  <c r="O30" i="2"/>
  <c r="I30" i="2"/>
  <c r="G30" i="2"/>
  <c r="E30" i="2"/>
  <c r="Q30" i="2" s="1"/>
  <c r="U29" i="2"/>
  <c r="T29" i="2"/>
  <c r="V29" i="2" s="1"/>
  <c r="S29" i="2"/>
  <c r="R29" i="2"/>
  <c r="P29" i="2"/>
  <c r="O29" i="2"/>
  <c r="M29" i="2"/>
  <c r="K29" i="2"/>
  <c r="I29" i="2"/>
  <c r="G29" i="2"/>
  <c r="E29" i="2"/>
  <c r="Q29" i="2" s="1"/>
  <c r="U28" i="2"/>
  <c r="S28" i="2"/>
  <c r="Q28" i="2"/>
  <c r="O28" i="2"/>
  <c r="M28" i="2"/>
  <c r="K28" i="2"/>
  <c r="I28" i="2"/>
  <c r="G28" i="2"/>
  <c r="E28" i="2"/>
  <c r="U27" i="2"/>
  <c r="T27" i="2"/>
  <c r="S27" i="2"/>
  <c r="R27" i="2"/>
  <c r="V27" i="2" s="1"/>
  <c r="Q27" i="2"/>
  <c r="P27" i="2"/>
  <c r="O27" i="2"/>
  <c r="I27" i="2"/>
  <c r="G27" i="2"/>
  <c r="M27" i="2" s="1"/>
  <c r="E27" i="2"/>
  <c r="K27" i="2" s="1"/>
  <c r="U26" i="2"/>
  <c r="T26" i="2"/>
  <c r="V26" i="2" s="1"/>
  <c r="O26" i="2"/>
  <c r="I26" i="2"/>
  <c r="G26" i="2"/>
  <c r="S26" i="2" s="1"/>
  <c r="E26" i="2"/>
  <c r="K26" i="2" s="1"/>
  <c r="U25" i="2"/>
  <c r="T25" i="2"/>
  <c r="S25" i="2"/>
  <c r="R25" i="2"/>
  <c r="Q25" i="2"/>
  <c r="P25" i="2"/>
  <c r="O25" i="2"/>
  <c r="I25" i="2"/>
  <c r="G25" i="2"/>
  <c r="M25" i="2" s="1"/>
  <c r="E25" i="2"/>
  <c r="K25" i="2" s="1"/>
  <c r="U24" i="2"/>
  <c r="T24" i="2"/>
  <c r="R24" i="2"/>
  <c r="Q24" i="2"/>
  <c r="P24" i="2"/>
  <c r="V24" i="2" s="1"/>
  <c r="O24" i="2"/>
  <c r="I24" i="2"/>
  <c r="G24" i="2"/>
  <c r="S24" i="2" s="1"/>
  <c r="E24" i="2"/>
  <c r="K24" i="2" s="1"/>
  <c r="U23" i="2"/>
  <c r="T23" i="2"/>
  <c r="S23" i="2"/>
  <c r="R23" i="2"/>
  <c r="Q23" i="2"/>
  <c r="P23" i="2"/>
  <c r="O23" i="2"/>
  <c r="M23" i="2"/>
  <c r="K23" i="2"/>
  <c r="I23" i="2"/>
  <c r="G23" i="2"/>
  <c r="E23" i="2"/>
  <c r="U22" i="2"/>
  <c r="Q22" i="2"/>
  <c r="O22" i="2"/>
  <c r="M22" i="2"/>
  <c r="K22" i="2"/>
  <c r="I22" i="2"/>
  <c r="G22" i="2"/>
  <c r="S22" i="2" s="1"/>
  <c r="E22" i="2"/>
  <c r="U21" i="2"/>
  <c r="T21" i="2"/>
  <c r="R21" i="2"/>
  <c r="Q21" i="2"/>
  <c r="P21" i="2"/>
  <c r="V21" i="2" s="1"/>
  <c r="O21" i="2"/>
  <c r="I21" i="2"/>
  <c r="G21" i="2"/>
  <c r="E21" i="2"/>
  <c r="K21" i="2" s="1"/>
  <c r="V20" i="2"/>
  <c r="U20" i="2"/>
  <c r="T20" i="2"/>
  <c r="R20" i="2"/>
  <c r="P20" i="2"/>
  <c r="O20" i="2"/>
  <c r="M20" i="2"/>
  <c r="K20" i="2"/>
  <c r="I20" i="2"/>
  <c r="G20" i="2"/>
  <c r="S20" i="2" s="1"/>
  <c r="E20" i="2"/>
  <c r="Q20" i="2" s="1"/>
  <c r="U19" i="2"/>
  <c r="T19" i="2"/>
  <c r="R19" i="2"/>
  <c r="V19" i="2" s="1"/>
  <c r="Q19" i="2"/>
  <c r="P19" i="2"/>
  <c r="O19" i="2"/>
  <c r="K19" i="2"/>
  <c r="I19" i="2"/>
  <c r="G19" i="2"/>
  <c r="S19" i="2" s="1"/>
  <c r="E19" i="2"/>
  <c r="U18" i="2"/>
  <c r="O18" i="2"/>
  <c r="I18" i="2"/>
  <c r="G18" i="2"/>
  <c r="S18" i="2" s="1"/>
  <c r="E18" i="2"/>
  <c r="Q18" i="2" s="1"/>
  <c r="U17" i="2"/>
  <c r="T17" i="2"/>
  <c r="R17" i="2"/>
  <c r="P17" i="2"/>
  <c r="V17" i="2" s="1"/>
  <c r="O17" i="2"/>
  <c r="I17" i="2"/>
  <c r="G17" i="2"/>
  <c r="E17" i="2"/>
  <c r="U16" i="2"/>
  <c r="T16" i="2"/>
  <c r="R16" i="2"/>
  <c r="Q16" i="2"/>
  <c r="P16" i="2"/>
  <c r="V16" i="2" s="1"/>
  <c r="O16" i="2"/>
  <c r="I16" i="2"/>
  <c r="G16" i="2"/>
  <c r="S16" i="2" s="1"/>
  <c r="E16" i="2"/>
  <c r="K16" i="2" s="1"/>
  <c r="V15" i="2"/>
  <c r="U15" i="2"/>
  <c r="T15" i="2"/>
  <c r="R15" i="2"/>
  <c r="P15" i="2"/>
  <c r="O15" i="2"/>
  <c r="K15" i="2"/>
  <c r="I15" i="2"/>
  <c r="G15" i="2"/>
  <c r="E15" i="2"/>
  <c r="Q15" i="2" s="1"/>
  <c r="U14" i="2"/>
  <c r="Q14" i="2"/>
  <c r="O14" i="2"/>
  <c r="M14" i="2"/>
  <c r="K14" i="2"/>
  <c r="I14" i="2"/>
  <c r="G14" i="2"/>
  <c r="S14" i="2" s="1"/>
  <c r="E14" i="2"/>
  <c r="V13" i="2"/>
  <c r="U13" i="2"/>
  <c r="T13" i="2"/>
  <c r="S13" i="2"/>
  <c r="R13" i="2"/>
  <c r="P13" i="2"/>
  <c r="O13" i="2"/>
  <c r="I13" i="2"/>
  <c r="G13" i="2"/>
  <c r="M13" i="2" s="1"/>
  <c r="E13" i="2"/>
  <c r="K13" i="2" s="1"/>
  <c r="U12" i="2"/>
  <c r="T12" i="2"/>
  <c r="R12" i="2"/>
  <c r="Q12" i="2"/>
  <c r="P12" i="2"/>
  <c r="O12" i="2"/>
  <c r="M12" i="2"/>
  <c r="K12" i="2"/>
  <c r="I12" i="2"/>
  <c r="G12" i="2"/>
  <c r="S12" i="2" s="1"/>
  <c r="E12" i="2"/>
  <c r="U11" i="2"/>
  <c r="T11" i="2"/>
  <c r="R11" i="2"/>
  <c r="V11" i="2" s="1"/>
  <c r="P11" i="2"/>
  <c r="O11" i="2"/>
  <c r="I11" i="2"/>
  <c r="G11" i="2"/>
  <c r="S11" i="2" s="1"/>
  <c r="E11" i="2"/>
  <c r="K11" i="2" s="1"/>
  <c r="U10" i="2"/>
  <c r="O10" i="2"/>
  <c r="M10" i="2"/>
  <c r="I10" i="2"/>
  <c r="G10" i="2"/>
  <c r="S10" i="2" s="1"/>
  <c r="E10" i="2"/>
  <c r="Q10" i="2" s="1"/>
  <c r="V9" i="2"/>
  <c r="U9" i="2"/>
  <c r="T9" i="2"/>
  <c r="R9" i="2"/>
  <c r="Q9" i="2"/>
  <c r="P9" i="2"/>
  <c r="O9" i="2"/>
  <c r="I9" i="2"/>
  <c r="G9" i="2"/>
  <c r="M9" i="2" s="1"/>
  <c r="E9" i="2"/>
  <c r="K9" i="2" s="1"/>
  <c r="U8" i="2"/>
  <c r="T8" i="2"/>
  <c r="R8" i="2"/>
  <c r="P8" i="2"/>
  <c r="V8" i="2" s="1"/>
  <c r="O8" i="2"/>
  <c r="K8" i="2"/>
  <c r="I8" i="2"/>
  <c r="G8" i="2"/>
  <c r="S8" i="2" s="1"/>
  <c r="E8" i="2"/>
  <c r="Q8" i="2" s="1"/>
  <c r="V7" i="2"/>
  <c r="U7" i="2"/>
  <c r="T7" i="2"/>
  <c r="O7" i="2"/>
  <c r="I7" i="2"/>
  <c r="G7" i="2"/>
  <c r="M7" i="2" s="1"/>
  <c r="E7" i="2"/>
  <c r="K7" i="2" s="1"/>
  <c r="V6" i="2"/>
  <c r="U6" i="2"/>
  <c r="T6" i="2"/>
  <c r="O6" i="2"/>
  <c r="I6" i="2"/>
  <c r="G6" i="2"/>
  <c r="E6" i="2"/>
  <c r="U350" i="13"/>
  <c r="S350" i="13"/>
  <c r="R350" i="13"/>
  <c r="Q350" i="13"/>
  <c r="P350" i="13"/>
  <c r="V350" i="13" s="1"/>
  <c r="O350" i="13"/>
  <c r="I350" i="13"/>
  <c r="G350" i="13"/>
  <c r="M350" i="13" s="1"/>
  <c r="E350" i="13"/>
  <c r="K350" i="13" s="1"/>
  <c r="V349" i="13"/>
  <c r="U349" i="13"/>
  <c r="S349" i="13"/>
  <c r="R349" i="13"/>
  <c r="P349" i="13"/>
  <c r="O349" i="13"/>
  <c r="K349" i="13"/>
  <c r="I349" i="13"/>
  <c r="G349" i="13"/>
  <c r="M349" i="13" s="1"/>
  <c r="E349" i="13"/>
  <c r="Q349" i="13" s="1"/>
  <c r="U348" i="13"/>
  <c r="S348" i="13"/>
  <c r="Q348" i="13"/>
  <c r="O348" i="13"/>
  <c r="M348" i="13"/>
  <c r="K348" i="13"/>
  <c r="I348" i="13"/>
  <c r="G348" i="13"/>
  <c r="E348" i="13"/>
  <c r="U347" i="13"/>
  <c r="S347" i="13"/>
  <c r="Q347" i="13"/>
  <c r="O347" i="13"/>
  <c r="M347" i="13"/>
  <c r="K347" i="13"/>
  <c r="I347" i="13"/>
  <c r="G347" i="13"/>
  <c r="E347" i="13"/>
  <c r="U346" i="13"/>
  <c r="T346" i="13"/>
  <c r="V346" i="13" s="1"/>
  <c r="O346" i="13"/>
  <c r="K346" i="13"/>
  <c r="I346" i="13"/>
  <c r="G346" i="13"/>
  <c r="S346" i="13" s="1"/>
  <c r="E346" i="13"/>
  <c r="Q346" i="13" s="1"/>
  <c r="V345" i="13"/>
  <c r="U345" i="13"/>
  <c r="T345" i="13"/>
  <c r="O345" i="13"/>
  <c r="I345" i="13"/>
  <c r="G345" i="13"/>
  <c r="S345" i="13" s="1"/>
  <c r="E345" i="13"/>
  <c r="Q345" i="13" s="1"/>
  <c r="U344" i="13"/>
  <c r="S344" i="13"/>
  <c r="Q344" i="13"/>
  <c r="O344" i="13"/>
  <c r="M344" i="13"/>
  <c r="K344" i="13"/>
  <c r="I344" i="13"/>
  <c r="G344" i="13"/>
  <c r="E344" i="13"/>
  <c r="U343" i="13"/>
  <c r="S343" i="13"/>
  <c r="Q343" i="13"/>
  <c r="O343" i="13"/>
  <c r="M343" i="13"/>
  <c r="K343" i="13"/>
  <c r="I343" i="13"/>
  <c r="G343" i="13"/>
  <c r="E343" i="13"/>
  <c r="V342" i="13"/>
  <c r="U342" i="13"/>
  <c r="T342" i="13"/>
  <c r="R342" i="13"/>
  <c r="P342" i="13"/>
  <c r="O342" i="13"/>
  <c r="M342" i="13"/>
  <c r="I342" i="13"/>
  <c r="G342" i="13"/>
  <c r="S342" i="13" s="1"/>
  <c r="E342" i="13"/>
  <c r="Q342" i="13" s="1"/>
  <c r="U341" i="13"/>
  <c r="T341" i="13"/>
  <c r="R341" i="13"/>
  <c r="Q341" i="13"/>
  <c r="P341" i="13"/>
  <c r="O341" i="13"/>
  <c r="I341" i="13"/>
  <c r="G341" i="13"/>
  <c r="S341" i="13" s="1"/>
  <c r="E341" i="13"/>
  <c r="K341" i="13" s="1"/>
  <c r="U340" i="13"/>
  <c r="S340" i="13"/>
  <c r="Q340" i="13"/>
  <c r="O340" i="13"/>
  <c r="M340" i="13"/>
  <c r="K340" i="13"/>
  <c r="I340" i="13"/>
  <c r="G340" i="13"/>
  <c r="E340" i="13"/>
  <c r="U339" i="13"/>
  <c r="S339" i="13"/>
  <c r="Q339" i="13"/>
  <c r="O339" i="13"/>
  <c r="M339" i="13"/>
  <c r="K339" i="13"/>
  <c r="I339" i="13"/>
  <c r="G339" i="13"/>
  <c r="E339" i="13"/>
  <c r="V338" i="13"/>
  <c r="U338" i="13"/>
  <c r="T338" i="13"/>
  <c r="Q338" i="13"/>
  <c r="O338" i="13"/>
  <c r="M338" i="13"/>
  <c r="K338" i="13"/>
  <c r="I338" i="13"/>
  <c r="G338" i="13"/>
  <c r="S338" i="13" s="1"/>
  <c r="E338" i="13"/>
  <c r="U337" i="13"/>
  <c r="T337" i="13"/>
  <c r="V337" i="13" s="1"/>
  <c r="O337" i="13"/>
  <c r="I337" i="13"/>
  <c r="G337" i="13"/>
  <c r="S337" i="13" s="1"/>
  <c r="E337" i="13"/>
  <c r="K337" i="13" s="1"/>
  <c r="U336" i="13"/>
  <c r="S336" i="13"/>
  <c r="Q336" i="13"/>
  <c r="O336" i="13"/>
  <c r="M336" i="13"/>
  <c r="K336" i="13"/>
  <c r="I336" i="13"/>
  <c r="G336" i="13"/>
  <c r="E336" i="13"/>
  <c r="U335" i="13"/>
  <c r="S335" i="13"/>
  <c r="Q335" i="13"/>
  <c r="O335" i="13"/>
  <c r="M335" i="13"/>
  <c r="K335" i="13"/>
  <c r="I335" i="13"/>
  <c r="G335" i="13"/>
  <c r="E335" i="13"/>
  <c r="U334" i="13"/>
  <c r="T334" i="13"/>
  <c r="S334" i="13"/>
  <c r="R334" i="13"/>
  <c r="P334" i="13"/>
  <c r="V334" i="13" s="1"/>
  <c r="O334" i="13"/>
  <c r="M334" i="13"/>
  <c r="I334" i="13"/>
  <c r="G334" i="13"/>
  <c r="E334" i="13"/>
  <c r="Q334" i="13" s="1"/>
  <c r="V333" i="13"/>
  <c r="U333" i="13"/>
  <c r="T333" i="13"/>
  <c r="R333" i="13"/>
  <c r="P333" i="13"/>
  <c r="O333" i="13"/>
  <c r="M333" i="13"/>
  <c r="K333" i="13"/>
  <c r="I333" i="13"/>
  <c r="G333" i="13"/>
  <c r="S333" i="13" s="1"/>
  <c r="E333" i="13"/>
  <c r="Q333" i="13" s="1"/>
  <c r="U332" i="13"/>
  <c r="S332" i="13"/>
  <c r="Q332" i="13"/>
  <c r="O332" i="13"/>
  <c r="M332" i="13"/>
  <c r="K332" i="13"/>
  <c r="I332" i="13"/>
  <c r="G332" i="13"/>
  <c r="E332" i="13"/>
  <c r="U331" i="13"/>
  <c r="S331" i="13"/>
  <c r="Q331" i="13"/>
  <c r="O331" i="13"/>
  <c r="M331" i="13"/>
  <c r="K331" i="13"/>
  <c r="I331" i="13"/>
  <c r="G331" i="13"/>
  <c r="E331" i="13"/>
  <c r="V330" i="13"/>
  <c r="U330" i="13"/>
  <c r="S330" i="13"/>
  <c r="R330" i="13"/>
  <c r="P330" i="13"/>
  <c r="O330" i="13"/>
  <c r="M330" i="13"/>
  <c r="I330" i="13"/>
  <c r="G330" i="13"/>
  <c r="E330" i="13"/>
  <c r="V329" i="13"/>
  <c r="U329" i="13"/>
  <c r="S329" i="13"/>
  <c r="R329" i="13"/>
  <c r="Q329" i="13"/>
  <c r="P329" i="13"/>
  <c r="O329" i="13"/>
  <c r="M329" i="13"/>
  <c r="I329" i="13"/>
  <c r="G329" i="13"/>
  <c r="E329" i="13"/>
  <c r="K329" i="13" s="1"/>
  <c r="U328" i="13"/>
  <c r="S328" i="13"/>
  <c r="Q328" i="13"/>
  <c r="O328" i="13"/>
  <c r="M328" i="13"/>
  <c r="K328" i="13"/>
  <c r="I328" i="13"/>
  <c r="G328" i="13"/>
  <c r="E328" i="13"/>
  <c r="U327" i="13"/>
  <c r="S327" i="13"/>
  <c r="Q327" i="13"/>
  <c r="O327" i="13"/>
  <c r="M327" i="13"/>
  <c r="K327" i="13"/>
  <c r="I327" i="13"/>
  <c r="G327" i="13"/>
  <c r="E327" i="13"/>
  <c r="V326" i="13"/>
  <c r="U326" i="13"/>
  <c r="T326" i="13"/>
  <c r="O326" i="13"/>
  <c r="K326" i="13"/>
  <c r="I326" i="13"/>
  <c r="G326" i="13"/>
  <c r="E326" i="13"/>
  <c r="Q326" i="13" s="1"/>
  <c r="U325" i="13"/>
  <c r="T325" i="13"/>
  <c r="V325" i="13" s="1"/>
  <c r="S325" i="13"/>
  <c r="Q325" i="13"/>
  <c r="O325" i="13"/>
  <c r="M325" i="13"/>
  <c r="K325" i="13"/>
  <c r="I325" i="13"/>
  <c r="G325" i="13"/>
  <c r="E325" i="13"/>
  <c r="U324" i="13"/>
  <c r="S324" i="13"/>
  <c r="Q324" i="13"/>
  <c r="O324" i="13"/>
  <c r="M324" i="13"/>
  <c r="K324" i="13"/>
  <c r="I324" i="13"/>
  <c r="G324" i="13"/>
  <c r="E324" i="13"/>
  <c r="U323" i="13"/>
  <c r="S323" i="13"/>
  <c r="Q323" i="13"/>
  <c r="O323" i="13"/>
  <c r="M323" i="13"/>
  <c r="K323" i="13"/>
  <c r="I323" i="13"/>
  <c r="G323" i="13"/>
  <c r="E323" i="13"/>
  <c r="U322" i="13"/>
  <c r="T322" i="13"/>
  <c r="R322" i="13"/>
  <c r="P322" i="13"/>
  <c r="O322" i="13"/>
  <c r="K322" i="13"/>
  <c r="I322" i="13"/>
  <c r="G322" i="13"/>
  <c r="M322" i="13" s="1"/>
  <c r="E322" i="13"/>
  <c r="Q322" i="13" s="1"/>
  <c r="U321" i="13"/>
  <c r="T321" i="13"/>
  <c r="R321" i="13"/>
  <c r="Q321" i="13"/>
  <c r="P321" i="13"/>
  <c r="V321" i="13" s="1"/>
  <c r="O321" i="13"/>
  <c r="I321" i="13"/>
  <c r="G321" i="13"/>
  <c r="S321" i="13" s="1"/>
  <c r="E321" i="13"/>
  <c r="K321" i="13" s="1"/>
  <c r="U320" i="13"/>
  <c r="S320" i="13"/>
  <c r="Q320" i="13"/>
  <c r="O320" i="13"/>
  <c r="M320" i="13"/>
  <c r="K320" i="13"/>
  <c r="I320" i="13"/>
  <c r="G320" i="13"/>
  <c r="E320" i="13"/>
  <c r="U319" i="13"/>
  <c r="S319" i="13"/>
  <c r="Q319" i="13"/>
  <c r="O319" i="13"/>
  <c r="M319" i="13"/>
  <c r="K319" i="13"/>
  <c r="I319" i="13"/>
  <c r="G319" i="13"/>
  <c r="E319" i="13"/>
  <c r="U318" i="13"/>
  <c r="R318" i="13"/>
  <c r="P318" i="13"/>
  <c r="V318" i="13" s="1"/>
  <c r="O318" i="13"/>
  <c r="M318" i="13"/>
  <c r="I318" i="13"/>
  <c r="G318" i="13"/>
  <c r="S318" i="13" s="1"/>
  <c r="E318" i="13"/>
  <c r="U317" i="13"/>
  <c r="S317" i="13"/>
  <c r="R317" i="13"/>
  <c r="P317" i="13"/>
  <c r="V317" i="13" s="1"/>
  <c r="O317" i="13"/>
  <c r="I317" i="13"/>
  <c r="G317" i="13"/>
  <c r="M317" i="13" s="1"/>
  <c r="E317" i="13"/>
  <c r="Q317" i="13" s="1"/>
  <c r="U316" i="13"/>
  <c r="S316" i="13"/>
  <c r="Q316" i="13"/>
  <c r="O316" i="13"/>
  <c r="M316" i="13"/>
  <c r="K316" i="13"/>
  <c r="I316" i="13"/>
  <c r="G316" i="13"/>
  <c r="E316" i="13"/>
  <c r="U315" i="13"/>
  <c r="S315" i="13"/>
  <c r="Q315" i="13"/>
  <c r="O315" i="13"/>
  <c r="M315" i="13"/>
  <c r="K315" i="13"/>
  <c r="I315" i="13"/>
  <c r="G315" i="13"/>
  <c r="E315" i="13"/>
  <c r="U314" i="13"/>
  <c r="R314" i="13"/>
  <c r="P314" i="13"/>
  <c r="V314" i="13" s="1"/>
  <c r="O314" i="13"/>
  <c r="M314" i="13"/>
  <c r="I314" i="13"/>
  <c r="G314" i="13"/>
  <c r="S314" i="13" s="1"/>
  <c r="E314" i="13"/>
  <c r="Q314" i="13" s="1"/>
  <c r="U313" i="13"/>
  <c r="S313" i="13"/>
  <c r="R313" i="13"/>
  <c r="Q313" i="13"/>
  <c r="P313" i="13"/>
  <c r="V313" i="13" s="1"/>
  <c r="O313" i="13"/>
  <c r="M313" i="13"/>
  <c r="I313" i="13"/>
  <c r="G313" i="13"/>
  <c r="E313" i="13"/>
  <c r="K313" i="13" s="1"/>
  <c r="U312" i="13"/>
  <c r="S312" i="13"/>
  <c r="Q312" i="13"/>
  <c r="O312" i="13"/>
  <c r="M312" i="13"/>
  <c r="K312" i="13"/>
  <c r="I312" i="13"/>
  <c r="G312" i="13"/>
  <c r="E312" i="13"/>
  <c r="U311" i="13"/>
  <c r="S311" i="13"/>
  <c r="Q311" i="13"/>
  <c r="O311" i="13"/>
  <c r="M311" i="13"/>
  <c r="K311" i="13"/>
  <c r="I311" i="13"/>
  <c r="G311" i="13"/>
  <c r="E311" i="13"/>
  <c r="V310" i="13"/>
  <c r="U310" i="13"/>
  <c r="S310" i="13"/>
  <c r="R310" i="13"/>
  <c r="P310" i="13"/>
  <c r="O310" i="13"/>
  <c r="I310" i="13"/>
  <c r="G310" i="13"/>
  <c r="M310" i="13" s="1"/>
  <c r="E310" i="13"/>
  <c r="Q310" i="13" s="1"/>
  <c r="V309" i="13"/>
  <c r="U309" i="13"/>
  <c r="R309" i="13"/>
  <c r="P309" i="13"/>
  <c r="O309" i="13"/>
  <c r="I309" i="13"/>
  <c r="G309" i="13"/>
  <c r="M309" i="13" s="1"/>
  <c r="E309" i="13"/>
  <c r="U308" i="13"/>
  <c r="S308" i="13"/>
  <c r="Q308" i="13"/>
  <c r="O308" i="13"/>
  <c r="M308" i="13"/>
  <c r="K308" i="13"/>
  <c r="I308" i="13"/>
  <c r="G308" i="13"/>
  <c r="E308" i="13"/>
  <c r="U307" i="13"/>
  <c r="S307" i="13"/>
  <c r="Q307" i="13"/>
  <c r="O307" i="13"/>
  <c r="M307" i="13"/>
  <c r="K307" i="13"/>
  <c r="I307" i="13"/>
  <c r="G307" i="13"/>
  <c r="E307" i="13"/>
  <c r="U306" i="13"/>
  <c r="T306" i="13"/>
  <c r="R306" i="13"/>
  <c r="P306" i="13"/>
  <c r="V306" i="13" s="1"/>
  <c r="O306" i="13"/>
  <c r="I306" i="13"/>
  <c r="G306" i="13"/>
  <c r="S306" i="13" s="1"/>
  <c r="E306" i="13"/>
  <c r="Q306" i="13" s="1"/>
  <c r="V305" i="13"/>
  <c r="U305" i="13"/>
  <c r="T305" i="13"/>
  <c r="R305" i="13"/>
  <c r="Q305" i="13"/>
  <c r="P305" i="13"/>
  <c r="O305" i="13"/>
  <c r="M305" i="13"/>
  <c r="K305" i="13"/>
  <c r="I305" i="13"/>
  <c r="G305" i="13"/>
  <c r="S305" i="13" s="1"/>
  <c r="E305" i="13"/>
  <c r="U304" i="13"/>
  <c r="S304" i="13"/>
  <c r="Q304" i="13"/>
  <c r="O304" i="13"/>
  <c r="M304" i="13"/>
  <c r="K304" i="13"/>
  <c r="I304" i="13"/>
  <c r="G304" i="13"/>
  <c r="E304" i="13"/>
  <c r="U303" i="13"/>
  <c r="S303" i="13"/>
  <c r="Q303" i="13"/>
  <c r="O303" i="13"/>
  <c r="M303" i="13"/>
  <c r="K303" i="13"/>
  <c r="I303" i="13"/>
  <c r="G303" i="13"/>
  <c r="E303" i="13"/>
  <c r="V302" i="13"/>
  <c r="U302" i="13"/>
  <c r="T302" i="13"/>
  <c r="R302" i="13"/>
  <c r="P302" i="13"/>
  <c r="O302" i="13"/>
  <c r="I302" i="13"/>
  <c r="G302" i="13"/>
  <c r="E302" i="13"/>
  <c r="U301" i="13"/>
  <c r="T301" i="13"/>
  <c r="S301" i="13"/>
  <c r="R301" i="13"/>
  <c r="V301" i="13" s="1"/>
  <c r="Q301" i="13"/>
  <c r="P301" i="13"/>
  <c r="O301" i="13"/>
  <c r="I301" i="13"/>
  <c r="G301" i="13"/>
  <c r="M301" i="13" s="1"/>
  <c r="E301" i="13"/>
  <c r="K301" i="13" s="1"/>
  <c r="U300" i="13"/>
  <c r="S300" i="13"/>
  <c r="Q300" i="13"/>
  <c r="O300" i="13"/>
  <c r="M300" i="13"/>
  <c r="K300" i="13"/>
  <c r="I300" i="13"/>
  <c r="G300" i="13"/>
  <c r="E300" i="13"/>
  <c r="U299" i="13"/>
  <c r="S299" i="13"/>
  <c r="Q299" i="13"/>
  <c r="O299" i="13"/>
  <c r="M299" i="13"/>
  <c r="K299" i="13"/>
  <c r="I299" i="13"/>
  <c r="G299" i="13"/>
  <c r="E299" i="13"/>
  <c r="U298" i="13"/>
  <c r="T298" i="13"/>
  <c r="S298" i="13"/>
  <c r="R298" i="13"/>
  <c r="Q298" i="13"/>
  <c r="P298" i="13"/>
  <c r="V298" i="13" s="1"/>
  <c r="O298" i="13"/>
  <c r="M298" i="13"/>
  <c r="I298" i="13"/>
  <c r="G298" i="13"/>
  <c r="E298" i="13"/>
  <c r="K298" i="13" s="1"/>
  <c r="U297" i="13"/>
  <c r="T297" i="13"/>
  <c r="S297" i="13"/>
  <c r="R297" i="13"/>
  <c r="P297" i="13"/>
  <c r="O297" i="13"/>
  <c r="M297" i="13"/>
  <c r="K297" i="13"/>
  <c r="I297" i="13"/>
  <c r="G297" i="13"/>
  <c r="E297" i="13"/>
  <c r="Q297" i="13" s="1"/>
  <c r="U296" i="13"/>
  <c r="S296" i="13"/>
  <c r="Q296" i="13"/>
  <c r="O296" i="13"/>
  <c r="M296" i="13"/>
  <c r="K296" i="13"/>
  <c r="I296" i="13"/>
  <c r="G296" i="13"/>
  <c r="E296" i="13"/>
  <c r="U295" i="13"/>
  <c r="S295" i="13"/>
  <c r="Q295" i="13"/>
  <c r="O295" i="13"/>
  <c r="M295" i="13"/>
  <c r="K295" i="13"/>
  <c r="I295" i="13"/>
  <c r="G295" i="13"/>
  <c r="E295" i="13"/>
  <c r="U294" i="13"/>
  <c r="T294" i="13"/>
  <c r="V294" i="13" s="1"/>
  <c r="S294" i="13"/>
  <c r="R294" i="13"/>
  <c r="P294" i="13"/>
  <c r="O294" i="13"/>
  <c r="K294" i="13"/>
  <c r="I294" i="13"/>
  <c r="G294" i="13"/>
  <c r="M294" i="13" s="1"/>
  <c r="E294" i="13"/>
  <c r="Q294" i="13" s="1"/>
  <c r="U293" i="13"/>
  <c r="T293" i="13"/>
  <c r="R293" i="13"/>
  <c r="P293" i="13"/>
  <c r="V293" i="13" s="1"/>
  <c r="O293" i="13"/>
  <c r="M293" i="13"/>
  <c r="I293" i="13"/>
  <c r="G293" i="13"/>
  <c r="S293" i="13" s="1"/>
  <c r="E293" i="13"/>
  <c r="U292" i="13"/>
  <c r="S292" i="13"/>
  <c r="Q292" i="13"/>
  <c r="O292" i="13"/>
  <c r="M292" i="13"/>
  <c r="K292" i="13"/>
  <c r="I292" i="13"/>
  <c r="G292" i="13"/>
  <c r="E292" i="13"/>
  <c r="U291" i="13"/>
  <c r="S291" i="13"/>
  <c r="Q291" i="13"/>
  <c r="O291" i="13"/>
  <c r="M291" i="13"/>
  <c r="K291" i="13"/>
  <c r="I291" i="13"/>
  <c r="G291" i="13"/>
  <c r="E291" i="13"/>
  <c r="V290" i="13"/>
  <c r="U290" i="13"/>
  <c r="T290" i="13"/>
  <c r="S290" i="13"/>
  <c r="R290" i="13"/>
  <c r="Q290" i="13"/>
  <c r="P290" i="13"/>
  <c r="O290" i="13"/>
  <c r="M290" i="13"/>
  <c r="I290" i="13"/>
  <c r="G290" i="13"/>
  <c r="E290" i="13"/>
  <c r="K290" i="13" s="1"/>
  <c r="U289" i="13"/>
  <c r="T289" i="13"/>
  <c r="V289" i="13" s="1"/>
  <c r="R289" i="13"/>
  <c r="P289" i="13"/>
  <c r="O289" i="13"/>
  <c r="I289" i="13"/>
  <c r="G289" i="13"/>
  <c r="M289" i="13" s="1"/>
  <c r="E289" i="13"/>
  <c r="U288" i="13"/>
  <c r="S288" i="13"/>
  <c r="Q288" i="13"/>
  <c r="O288" i="13"/>
  <c r="M288" i="13"/>
  <c r="K288" i="13"/>
  <c r="I288" i="13"/>
  <c r="G288" i="13"/>
  <c r="E288" i="13"/>
  <c r="U287" i="13"/>
  <c r="S287" i="13"/>
  <c r="Q287" i="13"/>
  <c r="O287" i="13"/>
  <c r="M287" i="13"/>
  <c r="K287" i="13"/>
  <c r="I287" i="13"/>
  <c r="G287" i="13"/>
  <c r="E287" i="13"/>
  <c r="U286" i="13"/>
  <c r="T286" i="13"/>
  <c r="R286" i="13"/>
  <c r="V286" i="13" s="1"/>
  <c r="P286" i="13"/>
  <c r="O286" i="13"/>
  <c r="K286" i="13"/>
  <c r="I286" i="13"/>
  <c r="G286" i="13"/>
  <c r="S286" i="13" s="1"/>
  <c r="E286" i="13"/>
  <c r="Q286" i="13" s="1"/>
  <c r="V285" i="13"/>
  <c r="U285" i="13"/>
  <c r="T285" i="13"/>
  <c r="R285" i="13"/>
  <c r="Q285" i="13"/>
  <c r="P285" i="13"/>
  <c r="O285" i="13"/>
  <c r="M285" i="13"/>
  <c r="I285" i="13"/>
  <c r="G285" i="13"/>
  <c r="S285" i="13" s="1"/>
  <c r="E285" i="13"/>
  <c r="K285" i="13" s="1"/>
  <c r="U284" i="13"/>
  <c r="S284" i="13"/>
  <c r="Q284" i="13"/>
  <c r="O284" i="13"/>
  <c r="M284" i="13"/>
  <c r="K284" i="13"/>
  <c r="I284" i="13"/>
  <c r="G284" i="13"/>
  <c r="E284" i="13"/>
  <c r="U283" i="13"/>
  <c r="S283" i="13"/>
  <c r="Q283" i="13"/>
  <c r="O283" i="13"/>
  <c r="M283" i="13"/>
  <c r="K283" i="13"/>
  <c r="I283" i="13"/>
  <c r="G283" i="13"/>
  <c r="E283" i="13"/>
  <c r="V282" i="13"/>
  <c r="U282" i="13"/>
  <c r="T282" i="13"/>
  <c r="R282" i="13"/>
  <c r="P282" i="13"/>
  <c r="O282" i="13"/>
  <c r="I282" i="13"/>
  <c r="G282" i="13"/>
  <c r="E282" i="13"/>
  <c r="Q282" i="13" s="1"/>
  <c r="U281" i="13"/>
  <c r="T281" i="13"/>
  <c r="S281" i="13"/>
  <c r="R281" i="13"/>
  <c r="V281" i="13" s="1"/>
  <c r="Q281" i="13"/>
  <c r="P281" i="13"/>
  <c r="O281" i="13"/>
  <c r="I281" i="13"/>
  <c r="G281" i="13"/>
  <c r="M281" i="13" s="1"/>
  <c r="E281" i="13"/>
  <c r="K281" i="13" s="1"/>
  <c r="U280" i="13"/>
  <c r="S280" i="13"/>
  <c r="Q280" i="13"/>
  <c r="O280" i="13"/>
  <c r="M280" i="13"/>
  <c r="K280" i="13"/>
  <c r="I280" i="13"/>
  <c r="G280" i="13"/>
  <c r="E280" i="13"/>
  <c r="U279" i="13"/>
  <c r="S279" i="13"/>
  <c r="Q279" i="13"/>
  <c r="O279" i="13"/>
  <c r="M279" i="13"/>
  <c r="K279" i="13"/>
  <c r="I279" i="13"/>
  <c r="G279" i="13"/>
  <c r="E279" i="13"/>
  <c r="U278" i="13"/>
  <c r="S278" i="13"/>
  <c r="Q278" i="13"/>
  <c r="O278" i="13"/>
  <c r="M278" i="13"/>
  <c r="K278" i="13"/>
  <c r="I278" i="13"/>
  <c r="G278" i="13"/>
  <c r="E278" i="13"/>
  <c r="U277" i="13"/>
  <c r="T277" i="13"/>
  <c r="R277" i="13"/>
  <c r="P277" i="13"/>
  <c r="V277" i="13" s="1"/>
  <c r="O277" i="13"/>
  <c r="I277" i="13"/>
  <c r="G277" i="13"/>
  <c r="S277" i="13" s="1"/>
  <c r="E277" i="13"/>
  <c r="Q277" i="13" s="1"/>
  <c r="U276" i="13"/>
  <c r="T276" i="13"/>
  <c r="R276" i="13"/>
  <c r="P276" i="13"/>
  <c r="V276" i="13" s="1"/>
  <c r="O276" i="13"/>
  <c r="I276" i="13"/>
  <c r="G276" i="13"/>
  <c r="E276" i="13"/>
  <c r="K276" i="13" s="1"/>
  <c r="U275" i="13"/>
  <c r="S275" i="13"/>
  <c r="Q275" i="13"/>
  <c r="O275" i="13"/>
  <c r="M275" i="13"/>
  <c r="K275" i="13"/>
  <c r="I275" i="13"/>
  <c r="G275" i="13"/>
  <c r="E275" i="13"/>
  <c r="U274" i="13"/>
  <c r="S274" i="13"/>
  <c r="Q274" i="13"/>
  <c r="O274" i="13"/>
  <c r="M274" i="13"/>
  <c r="K274" i="13"/>
  <c r="I274" i="13"/>
  <c r="G274" i="13"/>
  <c r="E274" i="13"/>
  <c r="U267" i="13"/>
  <c r="T267" i="13"/>
  <c r="S267" i="13"/>
  <c r="R267" i="13"/>
  <c r="P267" i="13"/>
  <c r="V267" i="13" s="1"/>
  <c r="O267" i="13"/>
  <c r="I267" i="13"/>
  <c r="G267" i="13"/>
  <c r="M267" i="13" s="1"/>
  <c r="E267" i="13"/>
  <c r="U266" i="13"/>
  <c r="S266" i="13"/>
  <c r="Q266" i="13"/>
  <c r="O266" i="13"/>
  <c r="M266" i="13"/>
  <c r="K266" i="13"/>
  <c r="I266" i="13"/>
  <c r="G266" i="13"/>
  <c r="E266" i="13"/>
  <c r="U265" i="13"/>
  <c r="T265" i="13"/>
  <c r="R265" i="13"/>
  <c r="Q265" i="13"/>
  <c r="P265" i="13"/>
  <c r="O265" i="13"/>
  <c r="I265" i="13"/>
  <c r="G265" i="13"/>
  <c r="M265" i="13" s="1"/>
  <c r="E265" i="13"/>
  <c r="K265" i="13" s="1"/>
  <c r="V264" i="13"/>
  <c r="U264" i="13"/>
  <c r="T264" i="13"/>
  <c r="S264" i="13"/>
  <c r="R264" i="13"/>
  <c r="Q264" i="13"/>
  <c r="P264" i="13"/>
  <c r="O264" i="13"/>
  <c r="M264" i="13"/>
  <c r="K264" i="13"/>
  <c r="I264" i="13"/>
  <c r="G264" i="13"/>
  <c r="E264" i="13"/>
  <c r="U263" i="13"/>
  <c r="T263" i="13"/>
  <c r="R263" i="13"/>
  <c r="V263" i="13" s="1"/>
  <c r="P263" i="13"/>
  <c r="O263" i="13"/>
  <c r="K263" i="13"/>
  <c r="I263" i="13"/>
  <c r="G263" i="13"/>
  <c r="M263" i="13" s="1"/>
  <c r="E263" i="13"/>
  <c r="Q263" i="13" s="1"/>
  <c r="V262" i="13"/>
  <c r="U262" i="13"/>
  <c r="T262" i="13"/>
  <c r="S262" i="13"/>
  <c r="R262" i="13"/>
  <c r="Q262" i="13"/>
  <c r="P262" i="13"/>
  <c r="O262" i="13"/>
  <c r="M262" i="13"/>
  <c r="I262" i="13"/>
  <c r="G262" i="13"/>
  <c r="E262" i="13"/>
  <c r="K262" i="13" s="1"/>
  <c r="U261" i="13"/>
  <c r="T261" i="13"/>
  <c r="V261" i="13" s="1"/>
  <c r="R261" i="13"/>
  <c r="P261" i="13"/>
  <c r="O261" i="13"/>
  <c r="I261" i="13"/>
  <c r="G261" i="13"/>
  <c r="S261" i="13" s="1"/>
  <c r="E261" i="13"/>
  <c r="U260" i="13"/>
  <c r="S260" i="13"/>
  <c r="Q260" i="13"/>
  <c r="O260" i="13"/>
  <c r="M260" i="13"/>
  <c r="K260" i="13"/>
  <c r="I260" i="13"/>
  <c r="G260" i="13"/>
  <c r="E260" i="13"/>
  <c r="U259" i="13"/>
  <c r="S259" i="13"/>
  <c r="Q259" i="13"/>
  <c r="O259" i="13"/>
  <c r="M259" i="13"/>
  <c r="K259" i="13"/>
  <c r="I259" i="13"/>
  <c r="G259" i="13"/>
  <c r="E259" i="13"/>
  <c r="U258" i="13"/>
  <c r="S258" i="13"/>
  <c r="Q258" i="13"/>
  <c r="O258" i="13"/>
  <c r="M258" i="13"/>
  <c r="K258" i="13"/>
  <c r="I258" i="13"/>
  <c r="G258" i="13"/>
  <c r="E258" i="13"/>
  <c r="V257" i="13"/>
  <c r="U257" i="13"/>
  <c r="T257" i="13"/>
  <c r="S257" i="13"/>
  <c r="R257" i="13"/>
  <c r="P257" i="13"/>
  <c r="O257" i="13"/>
  <c r="K257" i="13"/>
  <c r="I257" i="13"/>
  <c r="G257" i="13"/>
  <c r="M257" i="13" s="1"/>
  <c r="E257" i="13"/>
  <c r="Q257" i="13" s="1"/>
  <c r="U256" i="13"/>
  <c r="T256" i="13"/>
  <c r="R256" i="13"/>
  <c r="P256" i="13"/>
  <c r="O256" i="13"/>
  <c r="I256" i="13"/>
  <c r="G256" i="13"/>
  <c r="S256" i="13" s="1"/>
  <c r="E256" i="13"/>
  <c r="Q256" i="13" s="1"/>
  <c r="V255" i="13"/>
  <c r="U255" i="13"/>
  <c r="T255" i="13"/>
  <c r="R255" i="13"/>
  <c r="P255" i="13"/>
  <c r="O255" i="13"/>
  <c r="M255" i="13"/>
  <c r="I255" i="13"/>
  <c r="G255" i="13"/>
  <c r="S255" i="13" s="1"/>
  <c r="E255" i="13"/>
  <c r="Q255" i="13" s="1"/>
  <c r="U254" i="13"/>
  <c r="T254" i="13"/>
  <c r="R254" i="13"/>
  <c r="P254" i="13"/>
  <c r="V254" i="13" s="1"/>
  <c r="O254" i="13"/>
  <c r="I254" i="13"/>
  <c r="G254" i="13"/>
  <c r="M254" i="13" s="1"/>
  <c r="E254" i="13"/>
  <c r="K254" i="13" s="1"/>
  <c r="U253" i="13"/>
  <c r="T253" i="13"/>
  <c r="S253" i="13"/>
  <c r="R253" i="13"/>
  <c r="P253" i="13"/>
  <c r="O253" i="13"/>
  <c r="K253" i="13"/>
  <c r="I253" i="13"/>
  <c r="G253" i="13"/>
  <c r="M253" i="13" s="1"/>
  <c r="E253" i="13"/>
  <c r="Q253" i="13" s="1"/>
  <c r="U252" i="13"/>
  <c r="T252" i="13"/>
  <c r="S252" i="13"/>
  <c r="R252" i="13"/>
  <c r="Q252" i="13"/>
  <c r="P252" i="13"/>
  <c r="V252" i="13" s="1"/>
  <c r="O252" i="13"/>
  <c r="M252" i="13"/>
  <c r="K252" i="13"/>
  <c r="I252" i="13"/>
  <c r="G252" i="13"/>
  <c r="E252" i="13"/>
  <c r="U251" i="13"/>
  <c r="T251" i="13"/>
  <c r="V251" i="13" s="1"/>
  <c r="O251" i="13"/>
  <c r="K251" i="13"/>
  <c r="I251" i="13"/>
  <c r="G251" i="13"/>
  <c r="E251" i="13"/>
  <c r="Q251" i="13" s="1"/>
  <c r="V250" i="13"/>
  <c r="U250" i="13"/>
  <c r="T250" i="13"/>
  <c r="O250" i="13"/>
  <c r="K250" i="13"/>
  <c r="I250" i="13"/>
  <c r="G250" i="13"/>
  <c r="S250" i="13" s="1"/>
  <c r="E250" i="13"/>
  <c r="Q250" i="13" s="1"/>
  <c r="V238" i="13"/>
  <c r="U238" i="13"/>
  <c r="I238" i="13"/>
  <c r="V237" i="13"/>
  <c r="U237" i="13"/>
  <c r="I237" i="13"/>
  <c r="V236" i="13"/>
  <c r="U236" i="13"/>
  <c r="I236" i="13"/>
  <c r="V235" i="13"/>
  <c r="U235" i="13"/>
  <c r="I235" i="13"/>
  <c r="V234" i="13"/>
  <c r="U234" i="13"/>
  <c r="I234" i="13"/>
  <c r="U233" i="13"/>
  <c r="I233" i="13"/>
  <c r="V232" i="13"/>
  <c r="U232" i="13"/>
  <c r="I232" i="13"/>
  <c r="V231" i="13"/>
  <c r="U231" i="13"/>
  <c r="I231" i="13"/>
  <c r="V230" i="13"/>
  <c r="U230" i="13"/>
  <c r="I230" i="13"/>
  <c r="V229" i="13"/>
  <c r="U229" i="13"/>
  <c r="I229" i="13"/>
  <c r="V228" i="13"/>
  <c r="U228" i="13"/>
  <c r="I228" i="13"/>
  <c r="V227" i="13"/>
  <c r="U227" i="13"/>
  <c r="I227" i="13"/>
  <c r="V223" i="13"/>
  <c r="U223" i="13"/>
  <c r="T223" i="13"/>
  <c r="S223" i="13"/>
  <c r="R223" i="13"/>
  <c r="Q223" i="13"/>
  <c r="P223" i="13"/>
  <c r="O223" i="13"/>
  <c r="M223" i="13"/>
  <c r="K223" i="13"/>
  <c r="I223" i="13"/>
  <c r="G223" i="13"/>
  <c r="E223" i="13"/>
  <c r="V222" i="13"/>
  <c r="U222" i="13"/>
  <c r="T222" i="13"/>
  <c r="R222" i="13"/>
  <c r="P222" i="13"/>
  <c r="O222" i="13"/>
  <c r="I222" i="13"/>
  <c r="G222" i="13"/>
  <c r="M222" i="13" s="1"/>
  <c r="E222" i="13"/>
  <c r="Q222" i="13" s="1"/>
  <c r="V221" i="13"/>
  <c r="U221" i="13"/>
  <c r="S221" i="13"/>
  <c r="Q221" i="13"/>
  <c r="P221" i="13"/>
  <c r="O221" i="13"/>
  <c r="M221" i="13"/>
  <c r="K221" i="13"/>
  <c r="I221" i="13"/>
  <c r="G221" i="13"/>
  <c r="E221" i="13"/>
  <c r="U220" i="13"/>
  <c r="T220" i="13"/>
  <c r="S220" i="13"/>
  <c r="R220" i="13"/>
  <c r="V220" i="13" s="1"/>
  <c r="P220" i="13"/>
  <c r="O220" i="13"/>
  <c r="I220" i="13"/>
  <c r="G220" i="13"/>
  <c r="M220" i="13" s="1"/>
  <c r="E220" i="13"/>
  <c r="Q220" i="13" s="1"/>
  <c r="V219" i="13"/>
  <c r="U219" i="13"/>
  <c r="T219" i="13"/>
  <c r="S219" i="13"/>
  <c r="O219" i="13"/>
  <c r="M219" i="13"/>
  <c r="I219" i="13"/>
  <c r="H219" i="13"/>
  <c r="G219" i="13"/>
  <c r="E219" i="13"/>
  <c r="Q219" i="13" s="1"/>
  <c r="U218" i="13"/>
  <c r="S218" i="13"/>
  <c r="Q218" i="13"/>
  <c r="O218" i="13"/>
  <c r="M218" i="13"/>
  <c r="I218" i="13"/>
  <c r="G218" i="13"/>
  <c r="E218" i="13"/>
  <c r="K218" i="13" s="1"/>
  <c r="U217" i="13"/>
  <c r="S217" i="13"/>
  <c r="Q217" i="13"/>
  <c r="O217" i="13"/>
  <c r="M217" i="13"/>
  <c r="I217" i="13"/>
  <c r="G217" i="13"/>
  <c r="E217" i="13"/>
  <c r="K217" i="13" s="1"/>
  <c r="U216" i="13"/>
  <c r="O216" i="13"/>
  <c r="I216" i="13"/>
  <c r="G216" i="13"/>
  <c r="M216" i="13" s="1"/>
  <c r="E216" i="13"/>
  <c r="Q216" i="13" s="1"/>
  <c r="U215" i="13"/>
  <c r="S215" i="13"/>
  <c r="Q215" i="13"/>
  <c r="O215" i="13"/>
  <c r="M215" i="13"/>
  <c r="K215" i="13"/>
  <c r="I215" i="13"/>
  <c r="G215" i="13"/>
  <c r="E215" i="13"/>
  <c r="U214" i="13"/>
  <c r="S214" i="13"/>
  <c r="Q214" i="13"/>
  <c r="O214" i="13"/>
  <c r="I214" i="13"/>
  <c r="G214" i="13"/>
  <c r="M214" i="13" s="1"/>
  <c r="E214" i="13"/>
  <c r="K214" i="13" s="1"/>
  <c r="U213" i="13"/>
  <c r="Q213" i="13"/>
  <c r="O213" i="13"/>
  <c r="K213" i="13"/>
  <c r="I213" i="13"/>
  <c r="G213" i="13"/>
  <c r="S213" i="13" s="1"/>
  <c r="E213" i="13"/>
  <c r="U212" i="13"/>
  <c r="S212" i="13"/>
  <c r="O212" i="13"/>
  <c r="K212" i="13"/>
  <c r="I212" i="13"/>
  <c r="G212" i="13"/>
  <c r="M212" i="13" s="1"/>
  <c r="E212" i="13"/>
  <c r="Q212" i="13" s="1"/>
  <c r="U211" i="13"/>
  <c r="S211" i="13"/>
  <c r="O211" i="13"/>
  <c r="M211" i="13"/>
  <c r="K211" i="13"/>
  <c r="I211" i="13"/>
  <c r="G211" i="13"/>
  <c r="E211" i="13"/>
  <c r="Q211" i="13" s="1"/>
  <c r="U210" i="13"/>
  <c r="S210" i="13"/>
  <c r="O210" i="13"/>
  <c r="I210" i="13"/>
  <c r="G210" i="13"/>
  <c r="M210" i="13" s="1"/>
  <c r="E210" i="13"/>
  <c r="K210" i="13" s="1"/>
  <c r="U209" i="13"/>
  <c r="S209" i="13"/>
  <c r="Q209" i="13"/>
  <c r="O209" i="13"/>
  <c r="M209" i="13"/>
  <c r="K209" i="13"/>
  <c r="I209" i="13"/>
  <c r="G209" i="13"/>
  <c r="E209" i="13"/>
  <c r="U208" i="13"/>
  <c r="Q208" i="13"/>
  <c r="O208" i="13"/>
  <c r="K208" i="13"/>
  <c r="I208" i="13"/>
  <c r="G208" i="13"/>
  <c r="E208" i="13"/>
  <c r="V207" i="13"/>
  <c r="U207" i="13"/>
  <c r="S207" i="13"/>
  <c r="O207" i="13"/>
  <c r="M207" i="13"/>
  <c r="I207" i="13"/>
  <c r="H207" i="13"/>
  <c r="T207" i="13" s="1"/>
  <c r="G207" i="13"/>
  <c r="E207" i="13"/>
  <c r="Q207" i="13" s="1"/>
  <c r="U206" i="13"/>
  <c r="O206" i="13"/>
  <c r="I206" i="13"/>
  <c r="H206" i="13"/>
  <c r="T206" i="13" s="1"/>
  <c r="V206" i="13" s="1"/>
  <c r="G206" i="13"/>
  <c r="M206" i="13" s="1"/>
  <c r="E206" i="13"/>
  <c r="U205" i="13"/>
  <c r="S205" i="13"/>
  <c r="O205" i="13"/>
  <c r="K205" i="13"/>
  <c r="I205" i="13"/>
  <c r="G205" i="13"/>
  <c r="M205" i="13" s="1"/>
  <c r="E205" i="13"/>
  <c r="Q205" i="13" s="1"/>
  <c r="U204" i="13"/>
  <c r="O204" i="13"/>
  <c r="I204" i="13"/>
  <c r="G204" i="13"/>
  <c r="M204" i="13" s="1"/>
  <c r="E204" i="13"/>
  <c r="Q204" i="13" s="1"/>
  <c r="U203" i="13"/>
  <c r="S203" i="13"/>
  <c r="Q203" i="13"/>
  <c r="O203" i="13"/>
  <c r="M203" i="13"/>
  <c r="K203" i="13"/>
  <c r="I203" i="13"/>
  <c r="G203" i="13"/>
  <c r="E203" i="13"/>
  <c r="U202" i="13"/>
  <c r="S202" i="13"/>
  <c r="Q202" i="13"/>
  <c r="O202" i="13"/>
  <c r="M202" i="13"/>
  <c r="K202" i="13"/>
  <c r="I202" i="13"/>
  <c r="G202" i="13"/>
  <c r="E202" i="13"/>
  <c r="U201" i="13"/>
  <c r="S201" i="13"/>
  <c r="Q201" i="13"/>
  <c r="O201" i="13"/>
  <c r="M201" i="13"/>
  <c r="K201" i="13"/>
  <c r="I201" i="13"/>
  <c r="G201" i="13"/>
  <c r="E201" i="13"/>
  <c r="U200" i="13"/>
  <c r="O200" i="13"/>
  <c r="I200" i="13"/>
  <c r="G200" i="13"/>
  <c r="S200" i="13" s="1"/>
  <c r="E200" i="13"/>
  <c r="K200" i="13" s="1"/>
  <c r="U199" i="13"/>
  <c r="S199" i="13"/>
  <c r="Q199" i="13"/>
  <c r="O199" i="13"/>
  <c r="M199" i="13"/>
  <c r="K199" i="13"/>
  <c r="I199" i="13"/>
  <c r="G199" i="13"/>
  <c r="E199" i="13"/>
  <c r="U198" i="13"/>
  <c r="S198" i="13"/>
  <c r="Q198" i="13"/>
  <c r="O198" i="13"/>
  <c r="K198" i="13"/>
  <c r="I198" i="13"/>
  <c r="G198" i="13"/>
  <c r="M198" i="13" s="1"/>
  <c r="E198" i="13"/>
  <c r="U197" i="13"/>
  <c r="S197" i="13"/>
  <c r="Q197" i="13"/>
  <c r="O197" i="13"/>
  <c r="M197" i="13"/>
  <c r="K197" i="13"/>
  <c r="I197" i="13"/>
  <c r="G197" i="13"/>
  <c r="E197" i="13"/>
  <c r="U196" i="13"/>
  <c r="S196" i="13"/>
  <c r="O196" i="13"/>
  <c r="I196" i="13"/>
  <c r="G196" i="13"/>
  <c r="M196" i="13" s="1"/>
  <c r="E196" i="13"/>
  <c r="K196" i="13" s="1"/>
  <c r="U195" i="13"/>
  <c r="Q195" i="13"/>
  <c r="O195" i="13"/>
  <c r="K195" i="13"/>
  <c r="I195" i="13"/>
  <c r="G195" i="13"/>
  <c r="E195" i="13"/>
  <c r="U194" i="13"/>
  <c r="S194" i="13"/>
  <c r="Q194" i="13"/>
  <c r="O194" i="13"/>
  <c r="M194" i="13"/>
  <c r="K194" i="13"/>
  <c r="I194" i="13"/>
  <c r="G194" i="13"/>
  <c r="E194" i="13"/>
  <c r="U193" i="13"/>
  <c r="S193" i="13"/>
  <c r="O193" i="13"/>
  <c r="M193" i="13"/>
  <c r="I193" i="13"/>
  <c r="G193" i="13"/>
  <c r="E193" i="13"/>
  <c r="Q193" i="13" s="1"/>
  <c r="U192" i="13"/>
  <c r="S192" i="13"/>
  <c r="Q192" i="13"/>
  <c r="O192" i="13"/>
  <c r="M192" i="13"/>
  <c r="K192" i="13"/>
  <c r="I192" i="13"/>
  <c r="G192" i="13"/>
  <c r="E192" i="13"/>
  <c r="U191" i="13"/>
  <c r="T191" i="13"/>
  <c r="S191" i="13"/>
  <c r="R191" i="13"/>
  <c r="V191" i="13" s="1"/>
  <c r="Q191" i="13"/>
  <c r="P191" i="13"/>
  <c r="O191" i="13"/>
  <c r="K191" i="13"/>
  <c r="I191" i="13"/>
  <c r="G191" i="13"/>
  <c r="M191" i="13" s="1"/>
  <c r="E191" i="13"/>
  <c r="U190" i="13"/>
  <c r="R190" i="13"/>
  <c r="P190" i="13"/>
  <c r="O190" i="13"/>
  <c r="I190" i="13"/>
  <c r="G190" i="13"/>
  <c r="M190" i="13" s="1"/>
  <c r="E190" i="13"/>
  <c r="Q190" i="13" s="1"/>
  <c r="U189" i="13"/>
  <c r="S189" i="13"/>
  <c r="R189" i="13"/>
  <c r="Q189" i="13"/>
  <c r="P189" i="13"/>
  <c r="V189" i="13" s="1"/>
  <c r="O189" i="13"/>
  <c r="M189" i="13"/>
  <c r="K189" i="13"/>
  <c r="I189" i="13"/>
  <c r="G189" i="13"/>
  <c r="E189" i="13"/>
  <c r="U188" i="13"/>
  <c r="R188" i="13"/>
  <c r="Q188" i="13"/>
  <c r="P188" i="13"/>
  <c r="O188" i="13"/>
  <c r="I188" i="13"/>
  <c r="G188" i="13"/>
  <c r="M188" i="13" s="1"/>
  <c r="E188" i="13"/>
  <c r="K188" i="13" s="1"/>
  <c r="U187" i="13"/>
  <c r="S187" i="13"/>
  <c r="Q187" i="13"/>
  <c r="O187" i="13"/>
  <c r="M187" i="13"/>
  <c r="K187" i="13"/>
  <c r="I187" i="13"/>
  <c r="G187" i="13"/>
  <c r="E187" i="13"/>
  <c r="V186" i="13"/>
  <c r="U186" i="13"/>
  <c r="S186" i="13"/>
  <c r="R186" i="13"/>
  <c r="P186" i="13"/>
  <c r="O186" i="13"/>
  <c r="M186" i="13"/>
  <c r="K186" i="13"/>
  <c r="I186" i="13"/>
  <c r="G186" i="13"/>
  <c r="E186" i="13"/>
  <c r="Q186" i="13" s="1"/>
  <c r="U185" i="13"/>
  <c r="S185" i="13"/>
  <c r="Q185" i="13"/>
  <c r="O185" i="13"/>
  <c r="M185" i="13"/>
  <c r="K185" i="13"/>
  <c r="I185" i="13"/>
  <c r="G185" i="13"/>
  <c r="E185" i="13"/>
  <c r="U184" i="13"/>
  <c r="T184" i="13"/>
  <c r="V184" i="13" s="1"/>
  <c r="S184" i="13"/>
  <c r="Q184" i="13"/>
  <c r="O184" i="13"/>
  <c r="I184" i="13"/>
  <c r="G184" i="13"/>
  <c r="M184" i="13" s="1"/>
  <c r="E184" i="13"/>
  <c r="K184" i="13" s="1"/>
  <c r="V183" i="13"/>
  <c r="U183" i="13"/>
  <c r="T183" i="13"/>
  <c r="O183" i="13"/>
  <c r="I183" i="13"/>
  <c r="G183" i="13"/>
  <c r="S183" i="13" s="1"/>
  <c r="E183" i="13"/>
  <c r="Q183" i="13" s="1"/>
  <c r="U182" i="13"/>
  <c r="T182" i="13"/>
  <c r="V182" i="13" s="1"/>
  <c r="S182" i="13"/>
  <c r="Q182" i="13"/>
  <c r="O182" i="13"/>
  <c r="M182" i="13"/>
  <c r="I182" i="13"/>
  <c r="G182" i="13"/>
  <c r="E182" i="13"/>
  <c r="K182" i="13" s="1"/>
  <c r="U181" i="13"/>
  <c r="S181" i="13"/>
  <c r="Q181" i="13"/>
  <c r="O181" i="13"/>
  <c r="M181" i="13"/>
  <c r="K181" i="13"/>
  <c r="I181" i="13"/>
  <c r="G181" i="13"/>
  <c r="E181" i="13"/>
  <c r="U180" i="13"/>
  <c r="T180" i="13"/>
  <c r="V180" i="13" s="1"/>
  <c r="S180" i="13"/>
  <c r="O180" i="13"/>
  <c r="M180" i="13"/>
  <c r="K180" i="13"/>
  <c r="I180" i="13"/>
  <c r="G180" i="13"/>
  <c r="E180" i="13"/>
  <c r="Q180" i="13" s="1"/>
  <c r="U179" i="13"/>
  <c r="S179" i="13"/>
  <c r="Q179" i="13"/>
  <c r="O179" i="13"/>
  <c r="M179" i="13"/>
  <c r="K179" i="13"/>
  <c r="I179" i="13"/>
  <c r="G179" i="13"/>
  <c r="E179" i="13"/>
  <c r="V178" i="13"/>
  <c r="U178" i="13"/>
  <c r="T178" i="13"/>
  <c r="R178" i="13"/>
  <c r="P178" i="13"/>
  <c r="O178" i="13"/>
  <c r="I178" i="13"/>
  <c r="G178" i="13"/>
  <c r="S178" i="13" s="1"/>
  <c r="E178" i="13"/>
  <c r="Q178" i="13" s="1"/>
  <c r="U177" i="13"/>
  <c r="T177" i="13"/>
  <c r="R177" i="13"/>
  <c r="V177" i="13" s="1"/>
  <c r="P177" i="13"/>
  <c r="O177" i="13"/>
  <c r="I177" i="13"/>
  <c r="G177" i="13"/>
  <c r="S177" i="13" s="1"/>
  <c r="E177" i="13"/>
  <c r="Q177" i="13" s="1"/>
  <c r="U176" i="13"/>
  <c r="T176" i="13"/>
  <c r="S176" i="13"/>
  <c r="R176" i="13"/>
  <c r="P176" i="13"/>
  <c r="V176" i="13" s="1"/>
  <c r="O176" i="13"/>
  <c r="M176" i="13"/>
  <c r="I176" i="13"/>
  <c r="G176" i="13"/>
  <c r="E176" i="13"/>
  <c r="Q176" i="13" s="1"/>
  <c r="U175" i="13"/>
  <c r="S175" i="13"/>
  <c r="Q175" i="13"/>
  <c r="O175" i="13"/>
  <c r="M175" i="13"/>
  <c r="K175" i="13"/>
  <c r="I175" i="13"/>
  <c r="G175" i="13"/>
  <c r="E175" i="13"/>
  <c r="V174" i="13"/>
  <c r="U174" i="13"/>
  <c r="T174" i="13"/>
  <c r="R174" i="13"/>
  <c r="P174" i="13"/>
  <c r="O174" i="13"/>
  <c r="I174" i="13"/>
  <c r="G174" i="13"/>
  <c r="S174" i="13" s="1"/>
  <c r="E174" i="13"/>
  <c r="Q174" i="13" s="1"/>
  <c r="U173" i="13"/>
  <c r="S173" i="13"/>
  <c r="Q173" i="13"/>
  <c r="O173" i="13"/>
  <c r="M173" i="13"/>
  <c r="K173" i="13"/>
  <c r="I173" i="13"/>
  <c r="G173" i="13"/>
  <c r="E173" i="13"/>
  <c r="V172" i="13"/>
  <c r="U172" i="13"/>
  <c r="T172" i="13"/>
  <c r="S172" i="13"/>
  <c r="O172" i="13"/>
  <c r="I172" i="13"/>
  <c r="G172" i="13"/>
  <c r="M172" i="13" s="1"/>
  <c r="E172" i="13"/>
  <c r="Q172" i="13" s="1"/>
  <c r="U171" i="13"/>
  <c r="T171" i="13"/>
  <c r="V171" i="13" s="1"/>
  <c r="O171" i="13"/>
  <c r="I171" i="13"/>
  <c r="G171" i="13"/>
  <c r="M171" i="13" s="1"/>
  <c r="E171" i="13"/>
  <c r="K171" i="13" s="1"/>
  <c r="U170" i="13"/>
  <c r="T170" i="13"/>
  <c r="V170" i="13" s="1"/>
  <c r="Q170" i="13"/>
  <c r="O170" i="13"/>
  <c r="M170" i="13"/>
  <c r="K170" i="13"/>
  <c r="I170" i="13"/>
  <c r="G170" i="13"/>
  <c r="S170" i="13" s="1"/>
  <c r="E170" i="13"/>
  <c r="U169" i="13"/>
  <c r="S169" i="13"/>
  <c r="Q169" i="13"/>
  <c r="O169" i="13"/>
  <c r="M169" i="13"/>
  <c r="K169" i="13"/>
  <c r="I169" i="13"/>
  <c r="G169" i="13"/>
  <c r="E169" i="13"/>
  <c r="U168" i="13"/>
  <c r="T168" i="13"/>
  <c r="V168" i="13" s="1"/>
  <c r="S168" i="13"/>
  <c r="O168" i="13"/>
  <c r="I168" i="13"/>
  <c r="G168" i="13"/>
  <c r="M168" i="13" s="1"/>
  <c r="E168" i="13"/>
  <c r="K168" i="13" s="1"/>
  <c r="U167" i="13"/>
  <c r="S167" i="13"/>
  <c r="Q167" i="13"/>
  <c r="O167" i="13"/>
  <c r="M167" i="13"/>
  <c r="K167" i="13"/>
  <c r="I167" i="13"/>
  <c r="G167" i="13"/>
  <c r="E167" i="13"/>
  <c r="V166" i="13"/>
  <c r="U166" i="13"/>
  <c r="T166" i="13"/>
  <c r="S166" i="13"/>
  <c r="R166" i="13"/>
  <c r="Q166" i="13"/>
  <c r="P166" i="13"/>
  <c r="O166" i="13"/>
  <c r="M166" i="13"/>
  <c r="K166" i="13"/>
  <c r="I166" i="13"/>
  <c r="G166" i="13"/>
  <c r="E166" i="13"/>
  <c r="U165" i="13"/>
  <c r="T165" i="13"/>
  <c r="R165" i="13"/>
  <c r="P165" i="13"/>
  <c r="O165" i="13"/>
  <c r="I165" i="13"/>
  <c r="G165" i="13"/>
  <c r="M165" i="13" s="1"/>
  <c r="E165" i="13"/>
  <c r="Q165" i="13" s="1"/>
  <c r="V164" i="13"/>
  <c r="U164" i="13"/>
  <c r="T164" i="13"/>
  <c r="S164" i="13"/>
  <c r="R164" i="13"/>
  <c r="Q164" i="13"/>
  <c r="P164" i="13"/>
  <c r="O164" i="13"/>
  <c r="M164" i="13"/>
  <c r="I164" i="13"/>
  <c r="G164" i="13"/>
  <c r="E164" i="13"/>
  <c r="K164" i="13" s="1"/>
  <c r="U163" i="13"/>
  <c r="S163" i="13"/>
  <c r="Q163" i="13"/>
  <c r="O163" i="13"/>
  <c r="M163" i="13"/>
  <c r="K163" i="13"/>
  <c r="I163" i="13"/>
  <c r="G163" i="13"/>
  <c r="E163" i="13"/>
  <c r="U162" i="13"/>
  <c r="T162" i="13"/>
  <c r="S162" i="13"/>
  <c r="R162" i="13"/>
  <c r="Q162" i="13"/>
  <c r="P162" i="13"/>
  <c r="V162" i="13" s="1"/>
  <c r="O162" i="13"/>
  <c r="M162" i="13"/>
  <c r="K162" i="13"/>
  <c r="I162" i="13"/>
  <c r="G162" i="13"/>
  <c r="E162" i="13"/>
  <c r="U161" i="13"/>
  <c r="S161" i="13"/>
  <c r="Q161" i="13"/>
  <c r="O161" i="13"/>
  <c r="M161" i="13"/>
  <c r="K161" i="13"/>
  <c r="I161" i="13"/>
  <c r="G161" i="13"/>
  <c r="E161" i="13"/>
  <c r="U160" i="13"/>
  <c r="S160" i="13"/>
  <c r="R160" i="13"/>
  <c r="V160" i="13" s="1"/>
  <c r="Q160" i="13"/>
  <c r="P160" i="13"/>
  <c r="O160" i="13"/>
  <c r="K160" i="13"/>
  <c r="I160" i="13"/>
  <c r="G160" i="13"/>
  <c r="M160" i="13" s="1"/>
  <c r="E160" i="13"/>
  <c r="U159" i="13"/>
  <c r="R159" i="13"/>
  <c r="P159" i="13"/>
  <c r="V159" i="13" s="1"/>
  <c r="O159" i="13"/>
  <c r="M159" i="13"/>
  <c r="K159" i="13"/>
  <c r="I159" i="13"/>
  <c r="G159" i="13"/>
  <c r="S159" i="13" s="1"/>
  <c r="E159" i="13"/>
  <c r="Q159" i="13" s="1"/>
  <c r="U158" i="13"/>
  <c r="S158" i="13"/>
  <c r="R158" i="13"/>
  <c r="V158" i="13" s="1"/>
  <c r="Q158" i="13"/>
  <c r="P158" i="13"/>
  <c r="O158" i="13"/>
  <c r="M158" i="13"/>
  <c r="K158" i="13"/>
  <c r="I158" i="13"/>
  <c r="G158" i="13"/>
  <c r="E158" i="13"/>
  <c r="U157" i="13"/>
  <c r="S157" i="13"/>
  <c r="Q157" i="13"/>
  <c r="O157" i="13"/>
  <c r="M157" i="13"/>
  <c r="K157" i="13"/>
  <c r="I157" i="13"/>
  <c r="G157" i="13"/>
  <c r="E157" i="13"/>
  <c r="U156" i="13"/>
  <c r="R156" i="13"/>
  <c r="Q156" i="13"/>
  <c r="P156" i="13"/>
  <c r="V156" i="13" s="1"/>
  <c r="O156" i="13"/>
  <c r="I156" i="13"/>
  <c r="G156" i="13"/>
  <c r="S156" i="13" s="1"/>
  <c r="E156" i="13"/>
  <c r="K156" i="13" s="1"/>
  <c r="U155" i="13"/>
  <c r="S155" i="13"/>
  <c r="Q155" i="13"/>
  <c r="O155" i="13"/>
  <c r="M155" i="13"/>
  <c r="K155" i="13"/>
  <c r="I155" i="13"/>
  <c r="G155" i="13"/>
  <c r="E155" i="13"/>
  <c r="U154" i="13"/>
  <c r="T154" i="13"/>
  <c r="V154" i="13" s="1"/>
  <c r="O154" i="13"/>
  <c r="I154" i="13"/>
  <c r="G154" i="13"/>
  <c r="M154" i="13" s="1"/>
  <c r="E154" i="13"/>
  <c r="K154" i="13" s="1"/>
  <c r="U153" i="13"/>
  <c r="T153" i="13"/>
  <c r="V153" i="13" s="1"/>
  <c r="S153" i="13"/>
  <c r="Q153" i="13"/>
  <c r="O153" i="13"/>
  <c r="K153" i="13"/>
  <c r="I153" i="13"/>
  <c r="G153" i="13"/>
  <c r="M153" i="13" s="1"/>
  <c r="E153" i="13"/>
  <c r="U152" i="13"/>
  <c r="T152" i="13"/>
  <c r="V152" i="13" s="1"/>
  <c r="S152" i="13"/>
  <c r="Q152" i="13"/>
  <c r="O152" i="13"/>
  <c r="M152" i="13"/>
  <c r="K152" i="13"/>
  <c r="I152" i="13"/>
  <c r="G152" i="13"/>
  <c r="E152" i="13"/>
  <c r="U151" i="13"/>
  <c r="S151" i="13"/>
  <c r="Q151" i="13"/>
  <c r="O151" i="13"/>
  <c r="M151" i="13"/>
  <c r="K151" i="13"/>
  <c r="I151" i="13"/>
  <c r="G151" i="13"/>
  <c r="E151" i="13"/>
  <c r="U150" i="13"/>
  <c r="T150" i="13"/>
  <c r="V150" i="13" s="1"/>
  <c r="S150" i="13"/>
  <c r="O150" i="13"/>
  <c r="K150" i="13"/>
  <c r="I150" i="13"/>
  <c r="G150" i="13"/>
  <c r="M150" i="13" s="1"/>
  <c r="E150" i="13"/>
  <c r="Q150" i="13" s="1"/>
  <c r="U149" i="13"/>
  <c r="S149" i="13"/>
  <c r="Q149" i="13"/>
  <c r="O149" i="13"/>
  <c r="M149" i="13"/>
  <c r="K149" i="13"/>
  <c r="I149" i="13"/>
  <c r="G149" i="13"/>
  <c r="E149" i="13"/>
  <c r="U148" i="13"/>
  <c r="T148" i="13"/>
  <c r="S148" i="13"/>
  <c r="R148" i="13"/>
  <c r="P148" i="13"/>
  <c r="V148" i="13" s="1"/>
  <c r="O148" i="13"/>
  <c r="M148" i="13"/>
  <c r="I148" i="13"/>
  <c r="G148" i="13"/>
  <c r="E148" i="13"/>
  <c r="V147" i="13"/>
  <c r="U147" i="13"/>
  <c r="T147" i="13"/>
  <c r="R147" i="13"/>
  <c r="P147" i="13"/>
  <c r="O147" i="13"/>
  <c r="I147" i="13"/>
  <c r="G147" i="13"/>
  <c r="M147" i="13" s="1"/>
  <c r="E147" i="13"/>
  <c r="V146" i="13"/>
  <c r="U146" i="13"/>
  <c r="T146" i="13"/>
  <c r="R146" i="13"/>
  <c r="Q146" i="13"/>
  <c r="P146" i="13"/>
  <c r="O146" i="13"/>
  <c r="M146" i="13"/>
  <c r="K146" i="13"/>
  <c r="I146" i="13"/>
  <c r="G146" i="13"/>
  <c r="S146" i="13" s="1"/>
  <c r="E146" i="13"/>
  <c r="U145" i="13"/>
  <c r="S145" i="13"/>
  <c r="Q145" i="13"/>
  <c r="O145" i="13"/>
  <c r="M145" i="13"/>
  <c r="K145" i="13"/>
  <c r="I145" i="13"/>
  <c r="G145" i="13"/>
  <c r="E145" i="13"/>
  <c r="U144" i="13"/>
  <c r="T144" i="13"/>
  <c r="R144" i="13"/>
  <c r="V144" i="13" s="1"/>
  <c r="P144" i="13"/>
  <c r="O144" i="13"/>
  <c r="I144" i="13"/>
  <c r="G144" i="13"/>
  <c r="M144" i="13" s="1"/>
  <c r="E144" i="13"/>
  <c r="Q144" i="13" s="1"/>
  <c r="U143" i="13"/>
  <c r="S143" i="13"/>
  <c r="Q143" i="13"/>
  <c r="O143" i="13"/>
  <c r="M143" i="13"/>
  <c r="K143" i="13"/>
  <c r="I143" i="13"/>
  <c r="G143" i="13"/>
  <c r="E143" i="13"/>
  <c r="U142" i="13"/>
  <c r="R142" i="13"/>
  <c r="P142" i="13"/>
  <c r="V142" i="13" s="1"/>
  <c r="O142" i="13"/>
  <c r="I142" i="13"/>
  <c r="G142" i="13"/>
  <c r="E142" i="13"/>
  <c r="Q142" i="13" s="1"/>
  <c r="U141" i="13"/>
  <c r="S141" i="13"/>
  <c r="R141" i="13"/>
  <c r="V141" i="13" s="1"/>
  <c r="Q141" i="13"/>
  <c r="P141" i="13"/>
  <c r="O141" i="13"/>
  <c r="K141" i="13"/>
  <c r="I141" i="13"/>
  <c r="G141" i="13"/>
  <c r="M141" i="13" s="1"/>
  <c r="E141" i="13"/>
  <c r="U140" i="13"/>
  <c r="R140" i="13"/>
  <c r="P140" i="13"/>
  <c r="V140" i="13" s="1"/>
  <c r="O140" i="13"/>
  <c r="I140" i="13"/>
  <c r="G140" i="13"/>
  <c r="E140" i="13"/>
  <c r="Q140" i="13" s="1"/>
  <c r="U139" i="13"/>
  <c r="S139" i="13"/>
  <c r="Q139" i="13"/>
  <c r="O139" i="13"/>
  <c r="M139" i="13"/>
  <c r="K139" i="13"/>
  <c r="I139" i="13"/>
  <c r="G139" i="13"/>
  <c r="E139" i="13"/>
  <c r="U138" i="13"/>
  <c r="S138" i="13"/>
  <c r="R138" i="13"/>
  <c r="Q138" i="13"/>
  <c r="P138" i="13"/>
  <c r="V138" i="13" s="1"/>
  <c r="O138" i="13"/>
  <c r="M138" i="13"/>
  <c r="I138" i="13"/>
  <c r="G138" i="13"/>
  <c r="E138" i="13"/>
  <c r="K138" i="13" s="1"/>
  <c r="U137" i="13"/>
  <c r="S137" i="13"/>
  <c r="Q137" i="13"/>
  <c r="O137" i="13"/>
  <c r="M137" i="13"/>
  <c r="K137" i="13"/>
  <c r="I137" i="13"/>
  <c r="G137" i="13"/>
  <c r="E137" i="13"/>
  <c r="V136" i="13"/>
  <c r="U136" i="13"/>
  <c r="R136" i="13"/>
  <c r="Q136" i="13"/>
  <c r="P136" i="13"/>
  <c r="O136" i="13"/>
  <c r="K136" i="13"/>
  <c r="I136" i="13"/>
  <c r="G136" i="13"/>
  <c r="S136" i="13" s="1"/>
  <c r="E136" i="13"/>
  <c r="U135" i="13"/>
  <c r="S135" i="13"/>
  <c r="R135" i="13"/>
  <c r="P135" i="13"/>
  <c r="V135" i="13" s="1"/>
  <c r="O135" i="13"/>
  <c r="M135" i="13"/>
  <c r="I135" i="13"/>
  <c r="G135" i="13"/>
  <c r="E135" i="13"/>
  <c r="Q135" i="13" s="1"/>
  <c r="V134" i="13"/>
  <c r="U134" i="13"/>
  <c r="R134" i="13"/>
  <c r="Q134" i="13"/>
  <c r="P134" i="13"/>
  <c r="O134" i="13"/>
  <c r="M134" i="13"/>
  <c r="K134" i="13"/>
  <c r="I134" i="13"/>
  <c r="G134" i="13"/>
  <c r="S134" i="13" s="1"/>
  <c r="E134" i="13"/>
  <c r="U133" i="13"/>
  <c r="S133" i="13"/>
  <c r="Q133" i="13"/>
  <c r="O133" i="13"/>
  <c r="M133" i="13"/>
  <c r="K133" i="13"/>
  <c r="I133" i="13"/>
  <c r="G133" i="13"/>
  <c r="E133" i="13"/>
  <c r="U132" i="13"/>
  <c r="R132" i="13"/>
  <c r="V132" i="13" s="1"/>
  <c r="P132" i="13"/>
  <c r="O132" i="13"/>
  <c r="I132" i="13"/>
  <c r="G132" i="13"/>
  <c r="M132" i="13" s="1"/>
  <c r="E132" i="13"/>
  <c r="U131" i="13"/>
  <c r="S131" i="13"/>
  <c r="Q131" i="13"/>
  <c r="O131" i="13"/>
  <c r="M131" i="13"/>
  <c r="K131" i="13"/>
  <c r="I131" i="13"/>
  <c r="G131" i="13"/>
  <c r="E131" i="13"/>
  <c r="U130" i="13"/>
  <c r="S130" i="13"/>
  <c r="R130" i="13"/>
  <c r="Q130" i="13"/>
  <c r="P130" i="13"/>
  <c r="V130" i="13" s="1"/>
  <c r="O130" i="13"/>
  <c r="M130" i="13"/>
  <c r="K130" i="13"/>
  <c r="I130" i="13"/>
  <c r="G130" i="13"/>
  <c r="E130" i="13"/>
  <c r="U129" i="13"/>
  <c r="R129" i="13"/>
  <c r="Q129" i="13"/>
  <c r="P129" i="13"/>
  <c r="O129" i="13"/>
  <c r="I129" i="13"/>
  <c r="G129" i="13"/>
  <c r="M129" i="13" s="1"/>
  <c r="E129" i="13"/>
  <c r="K129" i="13" s="1"/>
  <c r="U128" i="13"/>
  <c r="S128" i="13"/>
  <c r="R128" i="13"/>
  <c r="Q128" i="13"/>
  <c r="P128" i="13"/>
  <c r="V128" i="13" s="1"/>
  <c r="O128" i="13"/>
  <c r="M128" i="13"/>
  <c r="K128" i="13"/>
  <c r="I128" i="13"/>
  <c r="G128" i="13"/>
  <c r="E128" i="13"/>
  <c r="U127" i="13"/>
  <c r="S127" i="13"/>
  <c r="Q127" i="13"/>
  <c r="O127" i="13"/>
  <c r="M127" i="13"/>
  <c r="K127" i="13"/>
  <c r="I127" i="13"/>
  <c r="G127" i="13"/>
  <c r="E127" i="13"/>
  <c r="V126" i="13"/>
  <c r="U126" i="13"/>
  <c r="S126" i="13"/>
  <c r="R126" i="13"/>
  <c r="P126" i="13"/>
  <c r="O126" i="13"/>
  <c r="I126" i="13"/>
  <c r="G126" i="13"/>
  <c r="M126" i="13" s="1"/>
  <c r="E126" i="13"/>
  <c r="Q126" i="13" s="1"/>
  <c r="U125" i="13"/>
  <c r="S125" i="13"/>
  <c r="Q125" i="13"/>
  <c r="O125" i="13"/>
  <c r="M125" i="13"/>
  <c r="K125" i="13"/>
  <c r="I125" i="13"/>
  <c r="G125" i="13"/>
  <c r="E125" i="13"/>
  <c r="U124" i="13"/>
  <c r="T124" i="13"/>
  <c r="S124" i="13"/>
  <c r="R124" i="13"/>
  <c r="Q124" i="13"/>
  <c r="P124" i="13"/>
  <c r="O124" i="13"/>
  <c r="M124" i="13"/>
  <c r="K124" i="13"/>
  <c r="I124" i="13"/>
  <c r="G124" i="13"/>
  <c r="E124" i="13"/>
  <c r="U123" i="13"/>
  <c r="T123" i="13"/>
  <c r="R123" i="13"/>
  <c r="Q123" i="13"/>
  <c r="P123" i="13"/>
  <c r="V123" i="13" s="1"/>
  <c r="O123" i="13"/>
  <c r="M123" i="13"/>
  <c r="K123" i="13"/>
  <c r="I123" i="13"/>
  <c r="G123" i="13"/>
  <c r="S123" i="13" s="1"/>
  <c r="E123" i="13"/>
  <c r="U122" i="13"/>
  <c r="T122" i="13"/>
  <c r="S122" i="13"/>
  <c r="R122" i="13"/>
  <c r="Q122" i="13"/>
  <c r="P122" i="13"/>
  <c r="O122" i="13"/>
  <c r="M122" i="13"/>
  <c r="K122" i="13"/>
  <c r="I122" i="13"/>
  <c r="G122" i="13"/>
  <c r="E122" i="13"/>
  <c r="U121" i="13"/>
  <c r="S121" i="13"/>
  <c r="Q121" i="13"/>
  <c r="O121" i="13"/>
  <c r="M121" i="13"/>
  <c r="K121" i="13"/>
  <c r="I121" i="13"/>
  <c r="G121" i="13"/>
  <c r="E121" i="13"/>
  <c r="U120" i="13"/>
  <c r="T120" i="13"/>
  <c r="S120" i="13"/>
  <c r="R120" i="13"/>
  <c r="Q120" i="13"/>
  <c r="P120" i="13"/>
  <c r="O120" i="13"/>
  <c r="M120" i="13"/>
  <c r="I120" i="13"/>
  <c r="G120" i="13"/>
  <c r="E120" i="13"/>
  <c r="K120" i="13" s="1"/>
  <c r="U119" i="13"/>
  <c r="S119" i="13"/>
  <c r="Q119" i="13"/>
  <c r="O119" i="13"/>
  <c r="M119" i="13"/>
  <c r="K119" i="13"/>
  <c r="I119" i="13"/>
  <c r="G119" i="13"/>
  <c r="E119" i="13"/>
  <c r="V118" i="13"/>
  <c r="U118" i="13"/>
  <c r="T118" i="13"/>
  <c r="R118" i="13"/>
  <c r="P118" i="13"/>
  <c r="O118" i="13"/>
  <c r="M118" i="13"/>
  <c r="I118" i="13"/>
  <c r="G118" i="13"/>
  <c r="S118" i="13" s="1"/>
  <c r="E118" i="13"/>
  <c r="Q118" i="13" s="1"/>
  <c r="V117" i="13"/>
  <c r="U117" i="13"/>
  <c r="T117" i="13"/>
  <c r="R117" i="13"/>
  <c r="P117" i="13"/>
  <c r="O117" i="13"/>
  <c r="K117" i="13"/>
  <c r="I117" i="13"/>
  <c r="G117" i="13"/>
  <c r="M117" i="13" s="1"/>
  <c r="E117" i="13"/>
  <c r="Q117" i="13" s="1"/>
  <c r="V116" i="13"/>
  <c r="U116" i="13"/>
  <c r="T116" i="13"/>
  <c r="R116" i="13"/>
  <c r="P116" i="13"/>
  <c r="O116" i="13"/>
  <c r="I116" i="13"/>
  <c r="G116" i="13"/>
  <c r="S116" i="13" s="1"/>
  <c r="E116" i="13"/>
  <c r="Q116" i="13" s="1"/>
  <c r="U115" i="13"/>
  <c r="S115" i="13"/>
  <c r="Q115" i="13"/>
  <c r="O115" i="13"/>
  <c r="M115" i="13"/>
  <c r="K115" i="13"/>
  <c r="I115" i="13"/>
  <c r="G115" i="13"/>
  <c r="E115" i="13"/>
  <c r="V114" i="13"/>
  <c r="U114" i="13"/>
  <c r="T114" i="13"/>
  <c r="R114" i="13"/>
  <c r="P114" i="13"/>
  <c r="O114" i="13"/>
  <c r="I114" i="13"/>
  <c r="G114" i="13"/>
  <c r="S114" i="13" s="1"/>
  <c r="E114" i="13"/>
  <c r="Q114" i="13" s="1"/>
  <c r="U113" i="13"/>
  <c r="S113" i="13"/>
  <c r="Q113" i="13"/>
  <c r="O113" i="13"/>
  <c r="M113" i="13"/>
  <c r="K113" i="13"/>
  <c r="I113" i="13"/>
  <c r="G113" i="13"/>
  <c r="E113" i="13"/>
  <c r="U112" i="13"/>
  <c r="T112" i="13"/>
  <c r="R112" i="13"/>
  <c r="P112" i="13"/>
  <c r="V112" i="13" s="1"/>
  <c r="O112" i="13"/>
  <c r="M112" i="13"/>
  <c r="I112" i="13"/>
  <c r="G112" i="13"/>
  <c r="S112" i="13" s="1"/>
  <c r="E112" i="13"/>
  <c r="U111" i="13"/>
  <c r="T111" i="13"/>
  <c r="S111" i="13"/>
  <c r="R111" i="13"/>
  <c r="Q111" i="13"/>
  <c r="P111" i="13"/>
  <c r="V111" i="13" s="1"/>
  <c r="O111" i="13"/>
  <c r="M111" i="13"/>
  <c r="I111" i="13"/>
  <c r="G111" i="13"/>
  <c r="E111" i="13"/>
  <c r="K111" i="13" s="1"/>
  <c r="U110" i="13"/>
  <c r="T110" i="13"/>
  <c r="R110" i="13"/>
  <c r="P110" i="13"/>
  <c r="V110" i="13" s="1"/>
  <c r="O110" i="13"/>
  <c r="I110" i="13"/>
  <c r="G110" i="13"/>
  <c r="S110" i="13" s="1"/>
  <c r="E110" i="13"/>
  <c r="K110" i="13" s="1"/>
  <c r="U109" i="13"/>
  <c r="S109" i="13"/>
  <c r="Q109" i="13"/>
  <c r="O109" i="13"/>
  <c r="M109" i="13"/>
  <c r="K109" i="13"/>
  <c r="I109" i="13"/>
  <c r="G109" i="13"/>
  <c r="E109" i="13"/>
  <c r="V108" i="13"/>
  <c r="U108" i="13"/>
  <c r="T108" i="13"/>
  <c r="R108" i="13"/>
  <c r="P108" i="13"/>
  <c r="O108" i="13"/>
  <c r="K108" i="13"/>
  <c r="I108" i="13"/>
  <c r="G108" i="13"/>
  <c r="S108" i="13" s="1"/>
  <c r="E108" i="13"/>
  <c r="Q108" i="13" s="1"/>
  <c r="U107" i="13"/>
  <c r="S107" i="13"/>
  <c r="Q107" i="13"/>
  <c r="O107" i="13"/>
  <c r="M107" i="13"/>
  <c r="K107" i="13"/>
  <c r="I107" i="13"/>
  <c r="G107" i="13"/>
  <c r="E107" i="13"/>
  <c r="U106" i="13"/>
  <c r="T106" i="13"/>
  <c r="S106" i="13"/>
  <c r="R106" i="13"/>
  <c r="P106" i="13"/>
  <c r="O106" i="13"/>
  <c r="K106" i="13"/>
  <c r="I106" i="13"/>
  <c r="G106" i="13"/>
  <c r="M106" i="13" s="1"/>
  <c r="E106" i="13"/>
  <c r="Q106" i="13" s="1"/>
  <c r="U105" i="13"/>
  <c r="T105" i="13"/>
  <c r="S105" i="13"/>
  <c r="R105" i="13"/>
  <c r="P105" i="13"/>
  <c r="V105" i="13" s="1"/>
  <c r="O105" i="13"/>
  <c r="M105" i="13"/>
  <c r="I105" i="13"/>
  <c r="G105" i="13"/>
  <c r="E105" i="13"/>
  <c r="K105" i="13" s="1"/>
  <c r="V104" i="13"/>
  <c r="U104" i="13"/>
  <c r="T104" i="13"/>
  <c r="R104" i="13"/>
  <c r="P104" i="13"/>
  <c r="O104" i="13"/>
  <c r="K104" i="13"/>
  <c r="I104" i="13"/>
  <c r="G104" i="13"/>
  <c r="S104" i="13" s="1"/>
  <c r="E104" i="13"/>
  <c r="Q104" i="13" s="1"/>
  <c r="U103" i="13"/>
  <c r="S103" i="13"/>
  <c r="Q103" i="13"/>
  <c r="O103" i="13"/>
  <c r="M103" i="13"/>
  <c r="K103" i="13"/>
  <c r="I103" i="13"/>
  <c r="G103" i="13"/>
  <c r="E103" i="13"/>
  <c r="U102" i="13"/>
  <c r="T102" i="13"/>
  <c r="R102" i="13"/>
  <c r="Q102" i="13"/>
  <c r="P102" i="13"/>
  <c r="V102" i="13" s="1"/>
  <c r="O102" i="13"/>
  <c r="I102" i="13"/>
  <c r="G102" i="13"/>
  <c r="M102" i="13" s="1"/>
  <c r="E102" i="13"/>
  <c r="K102" i="13" s="1"/>
  <c r="U101" i="13"/>
  <c r="S101" i="13"/>
  <c r="Q101" i="13"/>
  <c r="O101" i="13"/>
  <c r="M101" i="13"/>
  <c r="K101" i="13"/>
  <c r="I101" i="13"/>
  <c r="G101" i="13"/>
  <c r="E101" i="13"/>
  <c r="U100" i="13"/>
  <c r="T100" i="13"/>
  <c r="S100" i="13"/>
  <c r="R100" i="13"/>
  <c r="Q100" i="13"/>
  <c r="P100" i="13"/>
  <c r="V100" i="13" s="1"/>
  <c r="O100" i="13"/>
  <c r="M100" i="13"/>
  <c r="I100" i="13"/>
  <c r="G100" i="13"/>
  <c r="E100" i="13"/>
  <c r="K100" i="13" s="1"/>
  <c r="V99" i="13"/>
  <c r="U99" i="13"/>
  <c r="T99" i="13"/>
  <c r="R99" i="13"/>
  <c r="P99" i="13"/>
  <c r="O99" i="13"/>
  <c r="I99" i="13"/>
  <c r="G99" i="13"/>
  <c r="S99" i="13" s="1"/>
  <c r="E99" i="13"/>
  <c r="Q99" i="13" s="1"/>
  <c r="U98" i="13"/>
  <c r="T98" i="13"/>
  <c r="S98" i="13"/>
  <c r="R98" i="13"/>
  <c r="Q98" i="13"/>
  <c r="P98" i="13"/>
  <c r="V98" i="13" s="1"/>
  <c r="O98" i="13"/>
  <c r="M98" i="13"/>
  <c r="I98" i="13"/>
  <c r="G98" i="13"/>
  <c r="E98" i="13"/>
  <c r="K98" i="13" s="1"/>
  <c r="U97" i="13"/>
  <c r="S97" i="13"/>
  <c r="Q97" i="13"/>
  <c r="O97" i="13"/>
  <c r="M97" i="13"/>
  <c r="K97" i="13"/>
  <c r="I97" i="13"/>
  <c r="G97" i="13"/>
  <c r="E97" i="13"/>
  <c r="U96" i="13"/>
  <c r="T96" i="13"/>
  <c r="S96" i="13"/>
  <c r="R96" i="13"/>
  <c r="Q96" i="13"/>
  <c r="P96" i="13"/>
  <c r="V96" i="13" s="1"/>
  <c r="O96" i="13"/>
  <c r="I96" i="13"/>
  <c r="G96" i="13"/>
  <c r="M96" i="13" s="1"/>
  <c r="E96" i="13"/>
  <c r="K96" i="13" s="1"/>
  <c r="U95" i="13"/>
  <c r="S95" i="13"/>
  <c r="Q95" i="13"/>
  <c r="O95" i="13"/>
  <c r="M95" i="13"/>
  <c r="K95" i="13"/>
  <c r="I95" i="13"/>
  <c r="G95" i="13"/>
  <c r="E95" i="13"/>
  <c r="U94" i="13"/>
  <c r="T94" i="13"/>
  <c r="S94" i="13"/>
  <c r="R94" i="13"/>
  <c r="P94" i="13"/>
  <c r="V94" i="13" s="1"/>
  <c r="O94" i="13"/>
  <c r="M94" i="13"/>
  <c r="I94" i="13"/>
  <c r="G94" i="13"/>
  <c r="E94" i="13"/>
  <c r="K94" i="13" s="1"/>
  <c r="U93" i="13"/>
  <c r="T93" i="13"/>
  <c r="R93" i="13"/>
  <c r="Q93" i="13"/>
  <c r="P93" i="13"/>
  <c r="V93" i="13" s="1"/>
  <c r="O93" i="13"/>
  <c r="M93" i="13"/>
  <c r="I93" i="13"/>
  <c r="G93" i="13"/>
  <c r="S93" i="13" s="1"/>
  <c r="E93" i="13"/>
  <c r="K93" i="13" s="1"/>
  <c r="U92" i="13"/>
  <c r="T92" i="13"/>
  <c r="R92" i="13"/>
  <c r="P92" i="13"/>
  <c r="V92" i="13" s="1"/>
  <c r="O92" i="13"/>
  <c r="M92" i="13"/>
  <c r="I92" i="13"/>
  <c r="G92" i="13"/>
  <c r="S92" i="13" s="1"/>
  <c r="E92" i="13"/>
  <c r="K92" i="13" s="1"/>
  <c r="U91" i="13"/>
  <c r="S91" i="13"/>
  <c r="Q91" i="13"/>
  <c r="O91" i="13"/>
  <c r="M91" i="13"/>
  <c r="K91" i="13"/>
  <c r="I91" i="13"/>
  <c r="G91" i="13"/>
  <c r="E91" i="13"/>
  <c r="U90" i="13"/>
  <c r="T90" i="13"/>
  <c r="S90" i="13"/>
  <c r="R90" i="13"/>
  <c r="P90" i="13"/>
  <c r="V90" i="13" s="1"/>
  <c r="O90" i="13"/>
  <c r="M90" i="13"/>
  <c r="I90" i="13"/>
  <c r="G90" i="13"/>
  <c r="E90" i="13"/>
  <c r="Q90" i="13" s="1"/>
  <c r="U89" i="13"/>
  <c r="S89" i="13"/>
  <c r="Q89" i="13"/>
  <c r="O89" i="13"/>
  <c r="M89" i="13"/>
  <c r="K89" i="13"/>
  <c r="I89" i="13"/>
  <c r="G89" i="13"/>
  <c r="E89" i="13"/>
  <c r="V88" i="13"/>
  <c r="U88" i="13"/>
  <c r="T88" i="13"/>
  <c r="S88" i="13"/>
  <c r="R88" i="13"/>
  <c r="P88" i="13"/>
  <c r="O88" i="13"/>
  <c r="M88" i="13"/>
  <c r="I88" i="13"/>
  <c r="G88" i="13"/>
  <c r="E88" i="13"/>
  <c r="Q88" i="13" s="1"/>
  <c r="U87" i="13"/>
  <c r="T87" i="13"/>
  <c r="R87" i="13"/>
  <c r="P87" i="13"/>
  <c r="O87" i="13"/>
  <c r="I87" i="13"/>
  <c r="G87" i="13"/>
  <c r="S87" i="13" s="1"/>
  <c r="E87" i="13"/>
  <c r="Q87" i="13" s="1"/>
  <c r="V86" i="13"/>
  <c r="U86" i="13"/>
  <c r="T86" i="13"/>
  <c r="S86" i="13"/>
  <c r="R86" i="13"/>
  <c r="P86" i="13"/>
  <c r="O86" i="13"/>
  <c r="M86" i="13"/>
  <c r="I86" i="13"/>
  <c r="G86" i="13"/>
  <c r="E86" i="13"/>
  <c r="Q86" i="13" s="1"/>
  <c r="U85" i="13"/>
  <c r="S85" i="13"/>
  <c r="Q85" i="13"/>
  <c r="O85" i="13"/>
  <c r="M85" i="13"/>
  <c r="K85" i="13"/>
  <c r="I85" i="13"/>
  <c r="G85" i="13"/>
  <c r="E85" i="13"/>
  <c r="V84" i="13"/>
  <c r="U84" i="13"/>
  <c r="T84" i="13"/>
  <c r="R84" i="13"/>
  <c r="P84" i="13"/>
  <c r="O84" i="13"/>
  <c r="I84" i="13"/>
  <c r="G84" i="13"/>
  <c r="S84" i="13" s="1"/>
  <c r="E84" i="13"/>
  <c r="Q84" i="13" s="1"/>
  <c r="U83" i="13"/>
  <c r="S83" i="13"/>
  <c r="Q83" i="13"/>
  <c r="O83" i="13"/>
  <c r="M83" i="13"/>
  <c r="K83" i="13"/>
  <c r="I83" i="13"/>
  <c r="G83" i="13"/>
  <c r="E83" i="13"/>
  <c r="U82" i="13"/>
  <c r="S82" i="13"/>
  <c r="Q82" i="13"/>
  <c r="O82" i="13"/>
  <c r="M82" i="13"/>
  <c r="K82" i="13"/>
  <c r="I82" i="13"/>
  <c r="G82" i="13"/>
  <c r="E82" i="13"/>
  <c r="U81" i="13"/>
  <c r="T81" i="13"/>
  <c r="S81" i="13"/>
  <c r="R81" i="13"/>
  <c r="Q81" i="13"/>
  <c r="P81" i="13"/>
  <c r="V81" i="13" s="1"/>
  <c r="O81" i="13"/>
  <c r="M81" i="13"/>
  <c r="K81" i="13"/>
  <c r="I81" i="13"/>
  <c r="G81" i="13"/>
  <c r="E81" i="13"/>
  <c r="U80" i="13"/>
  <c r="T80" i="13"/>
  <c r="S80" i="13"/>
  <c r="R80" i="13"/>
  <c r="Q80" i="13"/>
  <c r="P80" i="13"/>
  <c r="V80" i="13" s="1"/>
  <c r="O80" i="13"/>
  <c r="K80" i="13"/>
  <c r="I80" i="13"/>
  <c r="G80" i="13"/>
  <c r="M80" i="13" s="1"/>
  <c r="E80" i="13"/>
  <c r="U79" i="13"/>
  <c r="T79" i="13"/>
  <c r="S79" i="13"/>
  <c r="R79" i="13"/>
  <c r="P79" i="13"/>
  <c r="V79" i="13" s="1"/>
  <c r="O79" i="13"/>
  <c r="M79" i="13"/>
  <c r="I79" i="13"/>
  <c r="G79" i="13"/>
  <c r="E79" i="13"/>
  <c r="K79" i="13" s="1"/>
  <c r="U78" i="13"/>
  <c r="S78" i="13"/>
  <c r="Q78" i="13"/>
  <c r="O78" i="13"/>
  <c r="M78" i="13"/>
  <c r="K78" i="13"/>
  <c r="I78" i="13"/>
  <c r="G78" i="13"/>
  <c r="E78" i="13"/>
  <c r="V77" i="13"/>
  <c r="U77" i="13"/>
  <c r="T77" i="13"/>
  <c r="S77" i="13"/>
  <c r="R77" i="13"/>
  <c r="Q77" i="13"/>
  <c r="P77" i="13"/>
  <c r="O77" i="13"/>
  <c r="M77" i="13"/>
  <c r="K77" i="13"/>
  <c r="I77" i="13"/>
  <c r="G77" i="13"/>
  <c r="E77" i="13"/>
  <c r="U76" i="13"/>
  <c r="S76" i="13"/>
  <c r="Q76" i="13"/>
  <c r="O76" i="13"/>
  <c r="M76" i="13"/>
  <c r="K76" i="13"/>
  <c r="I76" i="13"/>
  <c r="G76" i="13"/>
  <c r="E76" i="13"/>
  <c r="U75" i="13"/>
  <c r="T75" i="13"/>
  <c r="V75" i="13" s="1"/>
  <c r="O75" i="13"/>
  <c r="K75" i="13"/>
  <c r="I75" i="13"/>
  <c r="G75" i="13"/>
  <c r="S75" i="13" s="1"/>
  <c r="E75" i="13"/>
  <c r="Q75" i="13" s="1"/>
  <c r="V74" i="13"/>
  <c r="U74" i="13"/>
  <c r="T74" i="13"/>
  <c r="R74" i="13"/>
  <c r="P74" i="13"/>
  <c r="O74" i="13"/>
  <c r="I74" i="13"/>
  <c r="G74" i="13"/>
  <c r="S74" i="13" s="1"/>
  <c r="E74" i="13"/>
  <c r="Q74" i="13" s="1"/>
  <c r="V73" i="13"/>
  <c r="U73" i="13"/>
  <c r="T73" i="13"/>
  <c r="S73" i="13"/>
  <c r="R73" i="13"/>
  <c r="P73" i="13"/>
  <c r="O73" i="13"/>
  <c r="M73" i="13"/>
  <c r="I73" i="13"/>
  <c r="G73" i="13"/>
  <c r="E73" i="13"/>
  <c r="Q73" i="13" s="1"/>
  <c r="U72" i="13"/>
  <c r="T72" i="13"/>
  <c r="R72" i="13"/>
  <c r="P72" i="13"/>
  <c r="O72" i="13"/>
  <c r="I72" i="13"/>
  <c r="G72" i="13"/>
  <c r="S72" i="13" s="1"/>
  <c r="E72" i="13"/>
  <c r="Q72" i="13" s="1"/>
  <c r="U71" i="13"/>
  <c r="S71" i="13"/>
  <c r="Q71" i="13"/>
  <c r="O71" i="13"/>
  <c r="M71" i="13"/>
  <c r="K71" i="13"/>
  <c r="I71" i="13"/>
  <c r="G71" i="13"/>
  <c r="E71" i="13"/>
  <c r="U70" i="13"/>
  <c r="T70" i="13"/>
  <c r="R70" i="13"/>
  <c r="Q70" i="13"/>
  <c r="P70" i="13"/>
  <c r="V70" i="13" s="1"/>
  <c r="O70" i="13"/>
  <c r="K70" i="13"/>
  <c r="I70" i="13"/>
  <c r="G70" i="13"/>
  <c r="S70" i="13" s="1"/>
  <c r="E70" i="13"/>
  <c r="U69" i="13"/>
  <c r="S69" i="13"/>
  <c r="Q69" i="13"/>
  <c r="O69" i="13"/>
  <c r="M69" i="13"/>
  <c r="K69" i="13"/>
  <c r="I69" i="13"/>
  <c r="G69" i="13"/>
  <c r="E69" i="13"/>
  <c r="U68" i="13"/>
  <c r="T68" i="13"/>
  <c r="V68" i="13" s="1"/>
  <c r="R68" i="13"/>
  <c r="P68" i="13"/>
  <c r="O68" i="13"/>
  <c r="M68" i="13"/>
  <c r="I68" i="13"/>
  <c r="G68" i="13"/>
  <c r="S68" i="13" s="1"/>
  <c r="E68" i="13"/>
  <c r="Q68" i="13" s="1"/>
  <c r="U67" i="13"/>
  <c r="T67" i="13"/>
  <c r="S67" i="13"/>
  <c r="R67" i="13"/>
  <c r="V67" i="13" s="1"/>
  <c r="Q67" i="13"/>
  <c r="P67" i="13"/>
  <c r="O67" i="13"/>
  <c r="M67" i="13"/>
  <c r="I67" i="13"/>
  <c r="G67" i="13"/>
  <c r="E67" i="13"/>
  <c r="K67" i="13" s="1"/>
  <c r="V66" i="13"/>
  <c r="U66" i="13"/>
  <c r="P66" i="13"/>
  <c r="O66" i="13"/>
  <c r="M66" i="13"/>
  <c r="I66" i="13"/>
  <c r="G66" i="13"/>
  <c r="S66" i="13" s="1"/>
  <c r="E66" i="13"/>
  <c r="Q66" i="13" s="1"/>
  <c r="U57" i="13"/>
  <c r="T57" i="13"/>
  <c r="S57" i="13"/>
  <c r="R57" i="13"/>
  <c r="Q57" i="13"/>
  <c r="P57" i="13"/>
  <c r="V57" i="13" s="1"/>
  <c r="O57" i="13"/>
  <c r="M57" i="13"/>
  <c r="K57" i="13"/>
  <c r="I57" i="13"/>
  <c r="G57" i="13"/>
  <c r="E57" i="13"/>
  <c r="U56" i="13"/>
  <c r="T56" i="13"/>
  <c r="R56" i="13"/>
  <c r="P56" i="13"/>
  <c r="V56" i="13" s="1"/>
  <c r="O56" i="13"/>
  <c r="M56" i="13"/>
  <c r="I56" i="13"/>
  <c r="G56" i="13"/>
  <c r="S56" i="13" s="1"/>
  <c r="E56" i="13"/>
  <c r="K56" i="13" s="1"/>
  <c r="U55" i="13"/>
  <c r="S55" i="13"/>
  <c r="Q55" i="13"/>
  <c r="P55" i="13"/>
  <c r="V55" i="13" s="1"/>
  <c r="O55" i="13"/>
  <c r="K55" i="13"/>
  <c r="I55" i="13"/>
  <c r="G55" i="13"/>
  <c r="M55" i="13" s="1"/>
  <c r="E55" i="13"/>
  <c r="U54" i="13"/>
  <c r="T54" i="13"/>
  <c r="R54" i="13"/>
  <c r="V54" i="13" s="1"/>
  <c r="P54" i="13"/>
  <c r="O54" i="13"/>
  <c r="K54" i="13"/>
  <c r="I54" i="13"/>
  <c r="G54" i="13"/>
  <c r="S54" i="13" s="1"/>
  <c r="E54" i="13"/>
  <c r="Q54" i="13" s="1"/>
  <c r="U53" i="13"/>
  <c r="T53" i="13"/>
  <c r="S53" i="13"/>
  <c r="R53" i="13"/>
  <c r="Q53" i="13"/>
  <c r="P53" i="13"/>
  <c r="V53" i="13" s="1"/>
  <c r="O53" i="13"/>
  <c r="M53" i="13"/>
  <c r="K53" i="13"/>
  <c r="I53" i="13"/>
  <c r="G53" i="13"/>
  <c r="E53" i="13"/>
  <c r="U52" i="13"/>
  <c r="S52" i="13"/>
  <c r="Q52" i="13"/>
  <c r="O52" i="13"/>
  <c r="M52" i="13"/>
  <c r="K52" i="13"/>
  <c r="I52" i="13"/>
  <c r="G52" i="13"/>
  <c r="E52" i="13"/>
  <c r="U51" i="13"/>
  <c r="O51" i="13"/>
  <c r="I51" i="13"/>
  <c r="G51" i="13"/>
  <c r="S51" i="13" s="1"/>
  <c r="E51" i="13"/>
  <c r="Q51" i="13" s="1"/>
  <c r="U50" i="13"/>
  <c r="S50" i="13"/>
  <c r="Q50" i="13"/>
  <c r="O50" i="13"/>
  <c r="M50" i="13"/>
  <c r="I50" i="13"/>
  <c r="G50" i="13"/>
  <c r="E50" i="13"/>
  <c r="K50" i="13" s="1"/>
  <c r="U49" i="13"/>
  <c r="S49" i="13"/>
  <c r="Q49" i="13"/>
  <c r="O49" i="13"/>
  <c r="M49" i="13"/>
  <c r="K49" i="13"/>
  <c r="I49" i="13"/>
  <c r="G49" i="13"/>
  <c r="E49" i="13"/>
  <c r="U48" i="13"/>
  <c r="S48" i="13"/>
  <c r="Q48" i="13"/>
  <c r="O48" i="13"/>
  <c r="M48" i="13"/>
  <c r="K48" i="13"/>
  <c r="I48" i="13"/>
  <c r="G48" i="13"/>
  <c r="E48" i="13"/>
  <c r="U47" i="13"/>
  <c r="O47" i="13"/>
  <c r="I47" i="13"/>
  <c r="G47" i="13"/>
  <c r="M47" i="13" s="1"/>
  <c r="E47" i="13"/>
  <c r="Q47" i="13" s="1"/>
  <c r="U46" i="13"/>
  <c r="Q46" i="13"/>
  <c r="O46" i="13"/>
  <c r="M46" i="13"/>
  <c r="I46" i="13"/>
  <c r="G46" i="13"/>
  <c r="S46" i="13" s="1"/>
  <c r="E46" i="13"/>
  <c r="K46" i="13" s="1"/>
  <c r="U45" i="13"/>
  <c r="S45" i="13"/>
  <c r="Q45" i="13"/>
  <c r="O45" i="13"/>
  <c r="M45" i="13"/>
  <c r="K45" i="13"/>
  <c r="I45" i="13"/>
  <c r="G45" i="13"/>
  <c r="E45" i="13"/>
  <c r="U44" i="13"/>
  <c r="O44" i="13"/>
  <c r="K44" i="13"/>
  <c r="I44" i="13"/>
  <c r="G44" i="13"/>
  <c r="S44" i="13" s="1"/>
  <c r="E44" i="13"/>
  <c r="Q44" i="13" s="1"/>
  <c r="V43" i="13"/>
  <c r="U43" i="13"/>
  <c r="T43" i="13"/>
  <c r="Q43" i="13"/>
  <c r="O43" i="13"/>
  <c r="I43" i="13"/>
  <c r="H43" i="13"/>
  <c r="H266" i="13" s="1"/>
  <c r="T266" i="13" s="1"/>
  <c r="V266" i="13" s="1"/>
  <c r="G43" i="13"/>
  <c r="S43" i="13" s="1"/>
  <c r="E43" i="13"/>
  <c r="K43" i="13" s="1"/>
  <c r="U42" i="13"/>
  <c r="O42" i="13"/>
  <c r="K42" i="13"/>
  <c r="I42" i="13"/>
  <c r="G42" i="13"/>
  <c r="M42" i="13" s="1"/>
  <c r="E42" i="13"/>
  <c r="Q42" i="13" s="1"/>
  <c r="U41" i="13"/>
  <c r="O41" i="13"/>
  <c r="K41" i="13"/>
  <c r="I41" i="13"/>
  <c r="G41" i="13"/>
  <c r="S41" i="13" s="1"/>
  <c r="E41" i="13"/>
  <c r="Q41" i="13" s="1"/>
  <c r="U40" i="13"/>
  <c r="S40" i="13"/>
  <c r="Q40" i="13"/>
  <c r="O40" i="13"/>
  <c r="M40" i="13"/>
  <c r="K40" i="13"/>
  <c r="I40" i="13"/>
  <c r="G40" i="13"/>
  <c r="E40" i="13"/>
  <c r="U39" i="13"/>
  <c r="O39" i="13"/>
  <c r="I39" i="13"/>
  <c r="G39" i="13"/>
  <c r="S39" i="13" s="1"/>
  <c r="E39" i="13"/>
  <c r="Q39" i="13" s="1"/>
  <c r="U38" i="13"/>
  <c r="O38" i="13"/>
  <c r="K38" i="13"/>
  <c r="I38" i="13"/>
  <c r="G38" i="13"/>
  <c r="M38" i="13" s="1"/>
  <c r="E38" i="13"/>
  <c r="Q38" i="13" s="1"/>
  <c r="U37" i="13"/>
  <c r="S37" i="13"/>
  <c r="Q37" i="13"/>
  <c r="O37" i="13"/>
  <c r="M37" i="13"/>
  <c r="I37" i="13"/>
  <c r="G37" i="13"/>
  <c r="E37" i="13"/>
  <c r="K37" i="13" s="1"/>
  <c r="U36" i="13"/>
  <c r="S36" i="13"/>
  <c r="Q36" i="13"/>
  <c r="O36" i="13"/>
  <c r="M36" i="13"/>
  <c r="K36" i="13"/>
  <c r="I36" i="13"/>
  <c r="G36" i="13"/>
  <c r="E36" i="13"/>
  <c r="U35" i="13"/>
  <c r="S35" i="13"/>
  <c r="O35" i="13"/>
  <c r="K35" i="13"/>
  <c r="I35" i="13"/>
  <c r="G35" i="13"/>
  <c r="M35" i="13" s="1"/>
  <c r="E35" i="13"/>
  <c r="Q35" i="13" s="1"/>
  <c r="U34" i="13"/>
  <c r="S34" i="13"/>
  <c r="Q34" i="13"/>
  <c r="O34" i="13"/>
  <c r="M34" i="13"/>
  <c r="K34" i="13"/>
  <c r="I34" i="13"/>
  <c r="G34" i="13"/>
  <c r="E34" i="13"/>
  <c r="U33" i="13"/>
  <c r="T33" i="13"/>
  <c r="R33" i="13"/>
  <c r="P33" i="13"/>
  <c r="V33" i="13" s="1"/>
  <c r="O33" i="13"/>
  <c r="K33" i="13"/>
  <c r="I33" i="13"/>
  <c r="G33" i="13"/>
  <c r="M33" i="13" s="1"/>
  <c r="E33" i="13"/>
  <c r="Q33" i="13" s="1"/>
  <c r="U32" i="13"/>
  <c r="T32" i="13"/>
  <c r="V32" i="13" s="1"/>
  <c r="S32" i="13"/>
  <c r="R32" i="13"/>
  <c r="P32" i="13"/>
  <c r="O32" i="13"/>
  <c r="K32" i="13"/>
  <c r="I32" i="13"/>
  <c r="G32" i="13"/>
  <c r="M32" i="13" s="1"/>
  <c r="E32" i="13"/>
  <c r="Q32" i="13" s="1"/>
  <c r="U31" i="13"/>
  <c r="T31" i="13"/>
  <c r="R31" i="13"/>
  <c r="P31" i="13"/>
  <c r="V31" i="13" s="1"/>
  <c r="O31" i="13"/>
  <c r="M31" i="13"/>
  <c r="I31" i="13"/>
  <c r="G31" i="13"/>
  <c r="S31" i="13" s="1"/>
  <c r="E31" i="13"/>
  <c r="K31" i="13" s="1"/>
  <c r="V30" i="13"/>
  <c r="U30" i="13"/>
  <c r="T30" i="13"/>
  <c r="R30" i="13"/>
  <c r="Q30" i="13"/>
  <c r="P30" i="13"/>
  <c r="O30" i="13"/>
  <c r="M30" i="13"/>
  <c r="K30" i="13"/>
  <c r="I30" i="13"/>
  <c r="G30" i="13"/>
  <c r="S30" i="13" s="1"/>
  <c r="E30" i="13"/>
  <c r="U29" i="13"/>
  <c r="T29" i="13"/>
  <c r="R29" i="13"/>
  <c r="P29" i="13"/>
  <c r="V29" i="13" s="1"/>
  <c r="O29" i="13"/>
  <c r="K29" i="13"/>
  <c r="I29" i="13"/>
  <c r="G29" i="13"/>
  <c r="M29" i="13" s="1"/>
  <c r="E29" i="13"/>
  <c r="Q29" i="13" s="1"/>
  <c r="U28" i="13"/>
  <c r="S28" i="13"/>
  <c r="Q28" i="13"/>
  <c r="O28" i="13"/>
  <c r="M28" i="13"/>
  <c r="K28" i="13"/>
  <c r="I28" i="13"/>
  <c r="G28" i="13"/>
  <c r="E28" i="13"/>
  <c r="U27" i="13"/>
  <c r="T27" i="13"/>
  <c r="R27" i="13"/>
  <c r="P27" i="13"/>
  <c r="V27" i="13" s="1"/>
  <c r="O27" i="13"/>
  <c r="K27" i="13"/>
  <c r="I27" i="13"/>
  <c r="G27" i="13"/>
  <c r="M27" i="13" s="1"/>
  <c r="E27" i="13"/>
  <c r="Q27" i="13" s="1"/>
  <c r="V26" i="13"/>
  <c r="U26" i="13"/>
  <c r="T26" i="13"/>
  <c r="O26" i="13"/>
  <c r="M26" i="13"/>
  <c r="K26" i="13"/>
  <c r="I26" i="13"/>
  <c r="G26" i="13"/>
  <c r="S26" i="13" s="1"/>
  <c r="E26" i="13"/>
  <c r="Q26" i="13" s="1"/>
  <c r="V25" i="13"/>
  <c r="U25" i="13"/>
  <c r="T25" i="13"/>
  <c r="R25" i="13"/>
  <c r="P25" i="13"/>
  <c r="O25" i="13"/>
  <c r="K25" i="13"/>
  <c r="I25" i="13"/>
  <c r="G25" i="13"/>
  <c r="S25" i="13" s="1"/>
  <c r="E25" i="13"/>
  <c r="Q25" i="13" s="1"/>
  <c r="V24" i="13"/>
  <c r="U24" i="13"/>
  <c r="T24" i="13"/>
  <c r="R24" i="13"/>
  <c r="Q24" i="13"/>
  <c r="P24" i="13"/>
  <c r="O24" i="13"/>
  <c r="M24" i="13"/>
  <c r="K24" i="13"/>
  <c r="I24" i="13"/>
  <c r="G24" i="13"/>
  <c r="S24" i="13" s="1"/>
  <c r="E24" i="13"/>
  <c r="U23" i="13"/>
  <c r="T23" i="13"/>
  <c r="R23" i="13"/>
  <c r="P23" i="13"/>
  <c r="V23" i="13" s="1"/>
  <c r="O23" i="13"/>
  <c r="M23" i="13"/>
  <c r="I23" i="13"/>
  <c r="G23" i="13"/>
  <c r="S23" i="13" s="1"/>
  <c r="E23" i="13"/>
  <c r="K23" i="13" s="1"/>
  <c r="U22" i="13"/>
  <c r="O22" i="13"/>
  <c r="I22" i="13"/>
  <c r="G22" i="13"/>
  <c r="S22" i="13" s="1"/>
  <c r="E22" i="13"/>
  <c r="Q22" i="13" s="1"/>
  <c r="V21" i="13"/>
  <c r="U21" i="13"/>
  <c r="T21" i="13"/>
  <c r="S21" i="13"/>
  <c r="R21" i="13"/>
  <c r="P21" i="13"/>
  <c r="O21" i="13"/>
  <c r="M21" i="13"/>
  <c r="I21" i="13"/>
  <c r="G21" i="13"/>
  <c r="E21" i="13"/>
  <c r="K21" i="13" s="1"/>
  <c r="V20" i="13"/>
  <c r="U20" i="13"/>
  <c r="T20" i="13"/>
  <c r="R20" i="13"/>
  <c r="P20" i="13"/>
  <c r="O20" i="13"/>
  <c r="I20" i="13"/>
  <c r="G20" i="13"/>
  <c r="S20" i="13" s="1"/>
  <c r="E20" i="13"/>
  <c r="Q20" i="13" s="1"/>
  <c r="U19" i="13"/>
  <c r="T19" i="13"/>
  <c r="R19" i="13"/>
  <c r="P19" i="13"/>
  <c r="V19" i="13" s="1"/>
  <c r="O19" i="13"/>
  <c r="I19" i="13"/>
  <c r="G19" i="13"/>
  <c r="S19" i="13" s="1"/>
  <c r="E19" i="13"/>
  <c r="K19" i="13" s="1"/>
  <c r="U18" i="13"/>
  <c r="O18" i="13"/>
  <c r="M18" i="13"/>
  <c r="I18" i="13"/>
  <c r="G18" i="13"/>
  <c r="S18" i="13" s="1"/>
  <c r="E18" i="13"/>
  <c r="Q18" i="13" s="1"/>
  <c r="U17" i="13"/>
  <c r="T17" i="13"/>
  <c r="S17" i="13"/>
  <c r="R17" i="13"/>
  <c r="P17" i="13"/>
  <c r="V17" i="13" s="1"/>
  <c r="O17" i="13"/>
  <c r="I17" i="13"/>
  <c r="G17" i="13"/>
  <c r="M17" i="13" s="1"/>
  <c r="E17" i="13"/>
  <c r="Q17" i="13" s="1"/>
  <c r="U16" i="13"/>
  <c r="T16" i="13"/>
  <c r="R16" i="13"/>
  <c r="Q16" i="13"/>
  <c r="P16" i="13"/>
  <c r="V16" i="13" s="1"/>
  <c r="O16" i="13"/>
  <c r="K16" i="13"/>
  <c r="I16" i="13"/>
  <c r="G16" i="13"/>
  <c r="S16" i="13" s="1"/>
  <c r="E16" i="13"/>
  <c r="V15" i="13"/>
  <c r="U15" i="13"/>
  <c r="T15" i="13"/>
  <c r="R15" i="13"/>
  <c r="P15" i="13"/>
  <c r="O15" i="13"/>
  <c r="I15" i="13"/>
  <c r="G15" i="13"/>
  <c r="S15" i="13" s="1"/>
  <c r="E15" i="13"/>
  <c r="Q15" i="13" s="1"/>
  <c r="U14" i="13"/>
  <c r="O14" i="13"/>
  <c r="K14" i="13"/>
  <c r="I14" i="13"/>
  <c r="G14" i="13"/>
  <c r="S14" i="13" s="1"/>
  <c r="E14" i="13"/>
  <c r="Q14" i="13" s="1"/>
  <c r="U13" i="13"/>
  <c r="T13" i="13"/>
  <c r="S13" i="13"/>
  <c r="R13" i="13"/>
  <c r="Q13" i="13"/>
  <c r="P13" i="13"/>
  <c r="V13" i="13" s="1"/>
  <c r="O13" i="13"/>
  <c r="M13" i="13"/>
  <c r="K13" i="13"/>
  <c r="I13" i="13"/>
  <c r="G13" i="13"/>
  <c r="E13" i="13"/>
  <c r="U12" i="13"/>
  <c r="T12" i="13"/>
  <c r="R12" i="13"/>
  <c r="P12" i="13"/>
  <c r="V12" i="13" s="1"/>
  <c r="O12" i="13"/>
  <c r="M12" i="13"/>
  <c r="I12" i="13"/>
  <c r="G12" i="13"/>
  <c r="S12" i="13" s="1"/>
  <c r="E12" i="13"/>
  <c r="K12" i="13" s="1"/>
  <c r="U11" i="13"/>
  <c r="T11" i="13"/>
  <c r="S11" i="13"/>
  <c r="R11" i="13"/>
  <c r="V11" i="13" s="1"/>
  <c r="Q11" i="13"/>
  <c r="P11" i="13"/>
  <c r="O11" i="13"/>
  <c r="M11" i="13"/>
  <c r="I11" i="13"/>
  <c r="G11" i="13"/>
  <c r="E11" i="13"/>
  <c r="K11" i="13" s="1"/>
  <c r="U10" i="13"/>
  <c r="O10" i="13"/>
  <c r="I10" i="13"/>
  <c r="G10" i="13"/>
  <c r="S10" i="13" s="1"/>
  <c r="E10" i="13"/>
  <c r="Q10" i="13" s="1"/>
  <c r="U9" i="13"/>
  <c r="T9" i="13"/>
  <c r="S9" i="13"/>
  <c r="R9" i="13"/>
  <c r="V9" i="13" s="1"/>
  <c r="Q9" i="13"/>
  <c r="P9" i="13"/>
  <c r="O9" i="13"/>
  <c r="M9" i="13"/>
  <c r="K9" i="13"/>
  <c r="I9" i="13"/>
  <c r="G9" i="13"/>
  <c r="E9" i="13"/>
  <c r="U8" i="13"/>
  <c r="T8" i="13"/>
  <c r="R8" i="13"/>
  <c r="P8" i="13"/>
  <c r="V8" i="13" s="1"/>
  <c r="O8" i="13"/>
  <c r="K8" i="13"/>
  <c r="I8" i="13"/>
  <c r="G8" i="13"/>
  <c r="S8" i="13" s="1"/>
  <c r="E8" i="13"/>
  <c r="Q8" i="13" s="1"/>
  <c r="V7" i="13"/>
  <c r="U7" i="13"/>
  <c r="T7" i="13"/>
  <c r="S7" i="13"/>
  <c r="Q7" i="13"/>
  <c r="O7" i="13"/>
  <c r="M7" i="13"/>
  <c r="K7" i="13"/>
  <c r="I7" i="13"/>
  <c r="G7" i="13"/>
  <c r="E7" i="13"/>
  <c r="V6" i="13"/>
  <c r="U6" i="13"/>
  <c r="T6" i="13"/>
  <c r="O6" i="13"/>
  <c r="K6" i="13"/>
  <c r="I6" i="13"/>
  <c r="G6" i="13"/>
  <c r="S6" i="13" s="1"/>
  <c r="E6" i="13"/>
  <c r="Q6" i="13" s="1"/>
  <c r="AB244" i="16"/>
  <c r="A225" i="16"/>
  <c r="A226" i="16" s="1"/>
  <c r="A227" i="16" s="1"/>
  <c r="A228" i="16" s="1"/>
  <c r="A229" i="16" s="1"/>
  <c r="A230" i="16" s="1"/>
  <c r="A231" i="16" s="1"/>
  <c r="A232" i="16" s="1"/>
  <c r="A233" i="16" s="1"/>
  <c r="A234" i="16" s="1"/>
  <c r="A235" i="16" s="1"/>
  <c r="A76" i="16"/>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5" i="16" s="1"/>
  <c r="A206" i="16" s="1"/>
  <c r="A207" i="16" s="1"/>
  <c r="A208" i="16" s="1"/>
  <c r="A209" i="16" s="1"/>
  <c r="A210" i="16" s="1"/>
  <c r="A211" i="16" s="1"/>
  <c r="A212" i="16" s="1"/>
  <c r="A213" i="16" s="1"/>
  <c r="A214" i="16" s="1"/>
  <c r="A215" i="16" s="1"/>
  <c r="A216" i="16" s="1"/>
  <c r="A217" i="16" s="1"/>
  <c r="A218" i="16" s="1"/>
  <c r="A219" i="16" s="1"/>
  <c r="A220" i="16" s="1"/>
  <c r="A9" i="16"/>
  <c r="A10" i="16" s="1"/>
  <c r="A11" i="16" s="1"/>
  <c r="A12" i="16" s="1"/>
  <c r="A13" i="16" s="1"/>
  <c r="A14" i="16" s="1"/>
  <c r="A15" i="16" s="1"/>
  <c r="A16" i="16" s="1"/>
  <c r="A17"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50" i="16" s="1"/>
  <c r="A51" i="16" s="1"/>
  <c r="A52" i="16" s="1"/>
  <c r="A53" i="16" s="1"/>
  <c r="A54" i="16" s="1"/>
  <c r="A55" i="16" s="1"/>
  <c r="A56" i="16" s="1"/>
  <c r="A57" i="16" s="1"/>
  <c r="A58" i="16" s="1"/>
  <c r="A59" i="16" s="1"/>
  <c r="A60" i="16" s="1"/>
  <c r="A61" i="16" s="1"/>
  <c r="A62" i="16" s="1"/>
  <c r="A63" i="16" s="1"/>
  <c r="A69" i="16" s="1"/>
  <c r="A8" i="16"/>
  <c r="A7" i="16"/>
  <c r="V58" i="13" l="1"/>
  <c r="S144" i="13"/>
  <c r="Q254" i="13"/>
  <c r="S6" i="2"/>
  <c r="M6" i="2"/>
  <c r="Q132" i="2"/>
  <c r="K132" i="2"/>
  <c r="M8" i="13"/>
  <c r="K10" i="13"/>
  <c r="Q12" i="13"/>
  <c r="M25" i="13"/>
  <c r="Q31" i="13"/>
  <c r="M41" i="13"/>
  <c r="Q56" i="13"/>
  <c r="Q79" i="13"/>
  <c r="K90" i="13"/>
  <c r="Q105" i="13"/>
  <c r="S132" i="13"/>
  <c r="K142" i="13"/>
  <c r="K147" i="13"/>
  <c r="Q147" i="13"/>
  <c r="Q154" i="13"/>
  <c r="K190" i="13"/>
  <c r="K277" i="13"/>
  <c r="K282" i="13"/>
  <c r="S322" i="13"/>
  <c r="M32" i="2"/>
  <c r="M50" i="2"/>
  <c r="K55" i="2"/>
  <c r="M132" i="2"/>
  <c r="S132" i="2"/>
  <c r="S38" i="13"/>
  <c r="Q92" i="13"/>
  <c r="M110" i="13"/>
  <c r="S154" i="13"/>
  <c r="Q168" i="13"/>
  <c r="K178" i="13"/>
  <c r="S254" i="13"/>
  <c r="M277" i="13"/>
  <c r="K302" i="13"/>
  <c r="Q302" i="13"/>
  <c r="K17" i="2"/>
  <c r="Q17" i="2"/>
  <c r="S286" i="2"/>
  <c r="M286" i="2"/>
  <c r="M19" i="13"/>
  <c r="K86" i="13"/>
  <c r="K135" i="13"/>
  <c r="K176" i="13"/>
  <c r="M178" i="13"/>
  <c r="K204" i="13"/>
  <c r="M302" i="13"/>
  <c r="S302" i="13"/>
  <c r="M17" i="2"/>
  <c r="S17" i="2"/>
  <c r="K53" i="2"/>
  <c r="K93" i="2"/>
  <c r="S33" i="13"/>
  <c r="K207" i="13"/>
  <c r="S30" i="2"/>
  <c r="M30" i="2"/>
  <c r="M10" i="13"/>
  <c r="Q23" i="13"/>
  <c r="S27" i="13"/>
  <c r="M140" i="13"/>
  <c r="S140" i="13"/>
  <c r="Q171" i="13"/>
  <c r="M6" i="13"/>
  <c r="K15" i="13"/>
  <c r="M44" i="13"/>
  <c r="M75" i="13"/>
  <c r="K84" i="13"/>
  <c r="K99" i="13"/>
  <c r="Q110" i="13"/>
  <c r="S171" i="13"/>
  <c r="K183" i="13"/>
  <c r="V188" i="13"/>
  <c r="S190" i="13"/>
  <c r="S204" i="13"/>
  <c r="K216" i="13"/>
  <c r="M250" i="13"/>
  <c r="V297" i="13"/>
  <c r="M346" i="13"/>
  <c r="V58" i="2"/>
  <c r="K17" i="13"/>
  <c r="M99" i="13"/>
  <c r="K174" i="13"/>
  <c r="K73" i="13"/>
  <c r="K88" i="13"/>
  <c r="Q19" i="13"/>
  <c r="M84" i="13"/>
  <c r="K126" i="13"/>
  <c r="M183" i="13"/>
  <c r="M213" i="13"/>
  <c r="K219" i="13"/>
  <c r="K318" i="13"/>
  <c r="Q318" i="13"/>
  <c r="Q21" i="13"/>
  <c r="K39" i="13"/>
  <c r="M108" i="13"/>
  <c r="S147" i="13"/>
  <c r="M174" i="13"/>
  <c r="K193" i="13"/>
  <c r="V12" i="2"/>
  <c r="M15" i="2"/>
  <c r="S15" i="2"/>
  <c r="V25" i="2"/>
  <c r="V156" i="2"/>
  <c r="S29" i="13"/>
  <c r="Q94" i="13"/>
  <c r="M15" i="13"/>
  <c r="K47" i="13"/>
  <c r="K140" i="13"/>
  <c r="M341" i="13"/>
  <c r="K30" i="2"/>
  <c r="M39" i="13"/>
  <c r="S47" i="13"/>
  <c r="S188" i="13"/>
  <c r="Q196" i="13"/>
  <c r="Q210" i="13"/>
  <c r="S216" i="13"/>
  <c r="K255" i="13"/>
  <c r="V341" i="13"/>
  <c r="K72" i="2"/>
  <c r="Q72" i="2"/>
  <c r="S106" i="2"/>
  <c r="M106" i="2"/>
  <c r="Q159" i="2"/>
  <c r="K159" i="2"/>
  <c r="K293" i="13"/>
  <c r="Q293" i="13"/>
  <c r="S326" i="13"/>
  <c r="M326" i="13"/>
  <c r="Q45" i="2"/>
  <c r="K45" i="2"/>
  <c r="M67" i="2"/>
  <c r="S67" i="2"/>
  <c r="S117" i="13"/>
  <c r="K267" i="13"/>
  <c r="Q267" i="13"/>
  <c r="S42" i="13"/>
  <c r="M104" i="13"/>
  <c r="Q148" i="13"/>
  <c r="K148" i="13"/>
  <c r="Q87" i="2"/>
  <c r="K87" i="2"/>
  <c r="V138" i="2"/>
  <c r="Q141" i="2"/>
  <c r="K141" i="2"/>
  <c r="V122" i="13"/>
  <c r="V124" i="13"/>
  <c r="K172" i="13"/>
  <c r="M208" i="13"/>
  <c r="S208" i="13"/>
  <c r="M251" i="13"/>
  <c r="S251" i="13"/>
  <c r="K10" i="2"/>
  <c r="M87" i="2"/>
  <c r="S87" i="2"/>
  <c r="K154" i="2"/>
  <c r="S217" i="2"/>
  <c r="M217" i="2"/>
  <c r="M302" i="2"/>
  <c r="S302" i="2"/>
  <c r="M276" i="13"/>
  <c r="S276" i="13"/>
  <c r="M21" i="2"/>
  <c r="S21" i="2"/>
  <c r="V23" i="2"/>
  <c r="Q67" i="2"/>
  <c r="V99" i="2"/>
  <c r="V239" i="2" s="1"/>
  <c r="V243" i="2" s="1"/>
  <c r="Q201" i="2"/>
  <c r="K201" i="2"/>
  <c r="K20" i="13"/>
  <c r="K51" i="13"/>
  <c r="K72" i="13"/>
  <c r="V120" i="13"/>
  <c r="V239" i="13" s="1"/>
  <c r="V243" i="13" s="1"/>
  <c r="K177" i="13"/>
  <c r="K206" i="13"/>
  <c r="Q206" i="13"/>
  <c r="K334" i="13"/>
  <c r="M136" i="2"/>
  <c r="M20" i="13"/>
  <c r="K22" i="13"/>
  <c r="M51" i="13"/>
  <c r="M72" i="13"/>
  <c r="K74" i="13"/>
  <c r="K87" i="13"/>
  <c r="K116" i="13"/>
  <c r="K118" i="13"/>
  <c r="M136" i="13"/>
  <c r="K165" i="13"/>
  <c r="M177" i="13"/>
  <c r="M200" i="13"/>
  <c r="K222" i="13"/>
  <c r="K261" i="13"/>
  <c r="Q261" i="13"/>
  <c r="Q102" i="2"/>
  <c r="K102" i="2"/>
  <c r="Q251" i="2"/>
  <c r="K251" i="2"/>
  <c r="M22" i="13"/>
  <c r="M74" i="13"/>
  <c r="M87" i="13"/>
  <c r="M116" i="13"/>
  <c r="K220" i="13"/>
  <c r="M286" i="13"/>
  <c r="M8" i="2"/>
  <c r="M57" i="2"/>
  <c r="S57" i="2"/>
  <c r="M102" i="2"/>
  <c r="S102" i="2"/>
  <c r="S321" i="2"/>
  <c r="M321" i="2"/>
  <c r="M43" i="13"/>
  <c r="V72" i="13"/>
  <c r="K132" i="13"/>
  <c r="Q132" i="13"/>
  <c r="M156" i="13"/>
  <c r="V165" i="13"/>
  <c r="Q200" i="13"/>
  <c r="V114" i="2"/>
  <c r="M16" i="13"/>
  <c r="K18" i="13"/>
  <c r="M70" i="13"/>
  <c r="S102" i="13"/>
  <c r="K114" i="13"/>
  <c r="S129" i="13"/>
  <c r="K144" i="13"/>
  <c r="K256" i="13"/>
  <c r="M261" i="13"/>
  <c r="Q289" i="13"/>
  <c r="K289" i="13"/>
  <c r="M19" i="2"/>
  <c r="K57" i="2"/>
  <c r="K112" i="2"/>
  <c r="Q152" i="2"/>
  <c r="K152" i="2"/>
  <c r="S184" i="2"/>
  <c r="M184" i="2"/>
  <c r="M114" i="13"/>
  <c r="S206" i="13"/>
  <c r="M256" i="13"/>
  <c r="K306" i="13"/>
  <c r="Q37" i="2"/>
  <c r="K37" i="2"/>
  <c r="K68" i="13"/>
  <c r="Q112" i="13"/>
  <c r="K112" i="13"/>
  <c r="S165" i="13"/>
  <c r="S222" i="13"/>
  <c r="M306" i="13"/>
  <c r="K309" i="13"/>
  <c r="Q309" i="13"/>
  <c r="K330" i="13"/>
  <c r="Q330" i="13"/>
  <c r="S37" i="2"/>
  <c r="M37" i="2"/>
  <c r="S195" i="13"/>
  <c r="M195" i="13"/>
  <c r="V256" i="13"/>
  <c r="S263" i="13"/>
  <c r="M14" i="13"/>
  <c r="M54" i="13"/>
  <c r="K66" i="13"/>
  <c r="M142" i="13"/>
  <c r="S142" i="13"/>
  <c r="S282" i="13"/>
  <c r="M282" i="13"/>
  <c r="V322" i="13"/>
  <c r="K6" i="2"/>
  <c r="Q6" i="2"/>
  <c r="M55" i="2"/>
  <c r="S55" i="2"/>
  <c r="M147" i="2"/>
  <c r="M337" i="13"/>
  <c r="M11" i="2"/>
  <c r="M26" i="2"/>
  <c r="S48" i="2"/>
  <c r="M74" i="2"/>
  <c r="S159" i="2"/>
  <c r="M166" i="2"/>
  <c r="S168" i="2"/>
  <c r="Q182" i="2"/>
  <c r="S193" i="2"/>
  <c r="M196" i="2"/>
  <c r="Q204" i="2"/>
  <c r="Q212" i="2"/>
  <c r="S222" i="2"/>
  <c r="K256" i="2"/>
  <c r="Q256" i="2"/>
  <c r="Q338" i="2"/>
  <c r="V190" i="13"/>
  <c r="M321" i="13"/>
  <c r="M24" i="2"/>
  <c r="M70" i="2"/>
  <c r="K111" i="2"/>
  <c r="S141" i="2"/>
  <c r="S182" i="2"/>
  <c r="S204" i="2"/>
  <c r="S212" i="2"/>
  <c r="Q277" i="2"/>
  <c r="M305" i="2"/>
  <c r="S314" i="2"/>
  <c r="M329" i="2"/>
  <c r="V129" i="13"/>
  <c r="K314" i="13"/>
  <c r="Q337" i="13"/>
  <c r="K342" i="13"/>
  <c r="Q13" i="2"/>
  <c r="Q26" i="2"/>
  <c r="M43" i="2"/>
  <c r="K79" i="2"/>
  <c r="M111" i="2"/>
  <c r="K126" i="2"/>
  <c r="Q128" i="2"/>
  <c r="Q130" i="2"/>
  <c r="Q164" i="2"/>
  <c r="M180" i="2"/>
  <c r="Q189" i="2"/>
  <c r="Q191" i="2"/>
  <c r="Q196" i="2"/>
  <c r="K207" i="2"/>
  <c r="S220" i="2"/>
  <c r="K267" i="2"/>
  <c r="K341" i="2"/>
  <c r="V265" i="13"/>
  <c r="S289" i="13"/>
  <c r="S309" i="13"/>
  <c r="Q11" i="2"/>
  <c r="S72" i="2"/>
  <c r="Q74" i="2"/>
  <c r="S117" i="2"/>
  <c r="Q150" i="2"/>
  <c r="Q166" i="2"/>
  <c r="M207" i="2"/>
  <c r="Q282" i="2"/>
  <c r="V298" i="2"/>
  <c r="Q146" i="2"/>
  <c r="Q162" i="2"/>
  <c r="V256" i="2"/>
  <c r="S265" i="13"/>
  <c r="T43" i="2"/>
  <c r="V43" i="2" s="1"/>
  <c r="S96" i="2"/>
  <c r="K18" i="2"/>
  <c r="K41" i="2"/>
  <c r="M66" i="2"/>
  <c r="M205" i="2"/>
  <c r="K223" i="2"/>
  <c r="M285" i="2"/>
  <c r="K346" i="2"/>
  <c r="V253" i="13"/>
  <c r="Q276" i="13"/>
  <c r="K317" i="13"/>
  <c r="Q7" i="2"/>
  <c r="S9" i="2"/>
  <c r="M18" i="2"/>
  <c r="Q31" i="2"/>
  <c r="S92" i="2"/>
  <c r="V124" i="2"/>
  <c r="K174" i="2"/>
  <c r="S210" i="2"/>
  <c r="V334" i="2"/>
  <c r="M346" i="2"/>
  <c r="Q349" i="2"/>
  <c r="K349" i="2"/>
  <c r="V87" i="13"/>
  <c r="V106" i="13"/>
  <c r="K310" i="13"/>
  <c r="K345" i="13"/>
  <c r="S7" i="2"/>
  <c r="M16" i="2"/>
  <c r="Q90" i="2"/>
  <c r="V105" i="2"/>
  <c r="S135" i="2"/>
  <c r="K221" i="2"/>
  <c r="V301" i="2"/>
  <c r="K330" i="2"/>
  <c r="Q330" i="2"/>
  <c r="M345" i="13"/>
  <c r="S31" i="2"/>
  <c r="Q86" i="2"/>
  <c r="V120" i="2"/>
  <c r="S294" i="2"/>
  <c r="S290" i="2"/>
  <c r="M290" i="2"/>
  <c r="M318" i="2"/>
  <c r="K214" i="2"/>
  <c r="T266" i="2"/>
  <c r="V266" i="2" s="1"/>
  <c r="K321" i="2"/>
  <c r="Q321" i="2"/>
  <c r="M342" i="2"/>
  <c r="Q186" i="2"/>
  <c r="K198" i="2"/>
  <c r="M262" i="2"/>
  <c r="M264" i="2"/>
  <c r="K266" i="2"/>
  <c r="K293" i="2"/>
  <c r="K309" i="2"/>
  <c r="Q350" i="2"/>
  <c r="K350" i="2"/>
  <c r="K184" i="2"/>
  <c r="M198" i="2"/>
  <c r="K217" i="2"/>
  <c r="Q255" i="2"/>
  <c r="M309" i="2"/>
  <c r="K314" i="2"/>
  <c r="Q314" i="2"/>
  <c r="S350" i="2"/>
  <c r="M350" i="2"/>
  <c r="Q177" i="2"/>
  <c r="M251" i="2"/>
  <c r="Q253" i="2"/>
  <c r="M152" i="2"/>
  <c r="K193" i="2"/>
  <c r="M201" i="2"/>
  <c r="S266" i="2"/>
  <c r="V321" i="2"/>
  <c r="K168" i="2"/>
  <c r="S177" i="2"/>
  <c r="M45" i="2"/>
  <c r="K98" i="2"/>
  <c r="S293" i="2"/>
  <c r="M326" i="2"/>
  <c r="Q48" i="2"/>
</calcChain>
</file>

<file path=xl/sharedStrings.xml><?xml version="1.0" encoding="utf-8"?>
<sst xmlns="http://schemas.openxmlformats.org/spreadsheetml/2006/main" count="5535" uniqueCount="3069">
  <si>
    <t>NSFR</t>
  </si>
  <si>
    <t>Amount</t>
  </si>
  <si>
    <t>ASF factor</t>
  </si>
  <si>
    <t>Calculated ASF</t>
  </si>
  <si>
    <t>&lt; 6 months</t>
  </si>
  <si>
    <t>Total ASF</t>
  </si>
  <si>
    <t>Tier 1 and Tier 2 capital (Basel III 2022), before the application of capital deductions and excluding the proportion of Tier 2 instruments with residual maturity of less than one year</t>
  </si>
  <si>
    <t>Capital instruments not included above with an effective residual maturity of one year or more</t>
  </si>
  <si>
    <t>"Stable" (as defined in the LCR) demand and/or term deposits from retail and small business customers</t>
  </si>
  <si>
    <t>"Less stable" (as defined in the LCR) demand and/or term deposits from retail and small business customers</t>
  </si>
  <si>
    <t>Unsecured funding from non-financial corporates</t>
  </si>
  <si>
    <t>Of which is an operational deposit (as defined in the LCR)</t>
  </si>
  <si>
    <t>Of which is a non-operational deposit (as defined in the LCR)</t>
  </si>
  <si>
    <t>Of which is non-deposit unsecured funding</t>
  </si>
  <si>
    <t>Unsecured funding from central banks</t>
  </si>
  <si>
    <t>Unsecured funding from sovereigns/PSEs/MDBs/NDBs</t>
  </si>
  <si>
    <t>Unsecured funding from other legal entities (including financial corporates and financial institutions)</t>
  </si>
  <si>
    <t>Deposits from members of the same cooperative network of  banks subject to national discretion as defined in FN 10</t>
  </si>
  <si>
    <t>See FN 10</t>
  </si>
  <si>
    <t>Other deposits from members of a cooperative network of banks</t>
  </si>
  <si>
    <t>Retail and small business customers</t>
  </si>
  <si>
    <t>Non-financial corporates</t>
  </si>
  <si>
    <t>Central banks</t>
  </si>
  <si>
    <t>Sovereigns/PSEs/MDBs/NDBs</t>
  </si>
  <si>
    <t>Other legal entities (including financial corporates and financial institutions)</t>
  </si>
  <si>
    <t>Derivatives:</t>
  </si>
  <si>
    <t>Derivative liabilities, gross of variation margin posted</t>
  </si>
  <si>
    <t>Non-financial entities that are not systemically important</t>
  </si>
  <si>
    <t>Sovereigns/central banks/MDBs/BIS</t>
  </si>
  <si>
    <t xml:space="preserve">NSFR derivative liabilities (derivative liabilities less total collateral posted as variation margin on derivative liabilities) </t>
  </si>
  <si>
    <t>Total initial margin received</t>
  </si>
  <si>
    <t>Of which, initial margin received in the form of cash</t>
  </si>
  <si>
    <t>Of which, initial margin received in the form of Level 1 securities</t>
  </si>
  <si>
    <t>Of which, initial margin received in the form of all other collateral</t>
  </si>
  <si>
    <t>Total initial margin received, in the form of any collateral type, according to residual maturity of associated derivative contract(s)</t>
  </si>
  <si>
    <t>Other liability and equity categories</t>
  </si>
  <si>
    <t>Deferred tax liabilities (DTLs)</t>
  </si>
  <si>
    <t>Minority interest</t>
  </si>
  <si>
    <t>Trade date payables</t>
  </si>
  <si>
    <t>Interdependent liabilities</t>
  </si>
  <si>
    <t>All other liabilities and equity categories not included above</t>
  </si>
  <si>
    <t>RSF factor</t>
  </si>
  <si>
    <t>Calculated RSF</t>
  </si>
  <si>
    <t>Total RSF</t>
  </si>
  <si>
    <t>Coins and banknotes</t>
  </si>
  <si>
    <t>Total central bank reserves</t>
  </si>
  <si>
    <t xml:space="preserve">Of which are required central bank reserves </t>
  </si>
  <si>
    <t>Unencumbered</t>
  </si>
  <si>
    <t>Remaining period of encumbrance &lt; 6 months</t>
  </si>
  <si>
    <t>Remaining period of encumbrance ≥ 6 months to &lt; 1 year</t>
  </si>
  <si>
    <t>Remaining period of encumbrance ≥ 1 year</t>
  </si>
  <si>
    <t>Deposits held at other banks which are members of the same cooperative network of banks and which are subject to national discretion according to FN 10</t>
  </si>
  <si>
    <t>Encumbered, of which:</t>
  </si>
  <si>
    <t>Loans to financial institutions, of which:</t>
  </si>
  <si>
    <t>All other secured loans to financial institutions, of which:</t>
  </si>
  <si>
    <t>Unsecured loans to financial institutions, of which:</t>
  </si>
  <si>
    <t>Securities eligible as Level 1 HQLA for the LCR, of which:</t>
  </si>
  <si>
    <t>Securities eligible for Level 2A HQLA for the LCR, of which:</t>
  </si>
  <si>
    <t xml:space="preserve">Securities eligible for Level 2B HQLA for the LCR, of which: </t>
  </si>
  <si>
    <t xml:space="preserve">Other short-term unsecured instruments and transactions with a residual maturity of less than one year, of which: </t>
  </si>
  <si>
    <t>Defaulted securities and non-performing loans</t>
  </si>
  <si>
    <t>Derivative assets, gross of variation margin received</t>
  </si>
  <si>
    <t>Variation margin received, of which:</t>
  </si>
  <si>
    <t>Cash variation margin received, meeting conditions as specified in paragraph 25 of the Basel III leverage ratio framework and disclosure requirements</t>
  </si>
  <si>
    <t>Other variation margin received</t>
  </si>
  <si>
    <t>Of which is received from counterparties exempted from BCBS-IOSCO margin requirements</t>
  </si>
  <si>
    <t>NSFR derivative assets (derivative assets less cash collateral received as variation margin on derivative assets)</t>
  </si>
  <si>
    <t>Required stable funding associated with derivative liabilities</t>
  </si>
  <si>
    <t>Initial margin posted on bank's own positions, of which:</t>
  </si>
  <si>
    <t>Initial margin posted in the form of cash</t>
  </si>
  <si>
    <t>Initial margin posted in the form of Level 1 securities</t>
  </si>
  <si>
    <t>Initial margin posted in the form of all other collateral</t>
  </si>
  <si>
    <t>Of which, is initial margin posted on behalf of a customer</t>
  </si>
  <si>
    <t>Initial margin posted on bank's own behalf, in the form of any collateral type, according to residual maturity of associated derivative contract(s)</t>
  </si>
  <si>
    <t>Cash or other assets provided to contribute to the default fund of a CCP</t>
  </si>
  <si>
    <t>Required stable funding associated with initial margin posted and cash or other assets provided to contribute to the default fund of a CCP</t>
  </si>
  <si>
    <t>Items deducted from regulatory capital</t>
  </si>
  <si>
    <t>Trade date receivables</t>
  </si>
  <si>
    <t>Interdependent assets</t>
  </si>
  <si>
    <t>All other assets not included in above categories that qualify for 100% treatment</t>
  </si>
  <si>
    <t xml:space="preserve">RSF 
factor </t>
  </si>
  <si>
    <t>Calculated total RSF</t>
  </si>
  <si>
    <t>Irrevocable or conditionally revocable liquidity facilities</t>
  </si>
  <si>
    <t>Irrevocable or conditionally revocable credit facilities</t>
  </si>
  <si>
    <t>Unconditionally revocable liquidity facilities</t>
  </si>
  <si>
    <t>Unconditionally revocable credit facilities</t>
  </si>
  <si>
    <t>Trade finance-related obligations (including guarantees and letters of credit)</t>
  </si>
  <si>
    <t>Guarantees and letters of credit unrelated to trade finance obligations</t>
  </si>
  <si>
    <t xml:space="preserve">Non-contractual obligations, such as: </t>
  </si>
  <si>
    <t>Debt-buy back requests (incl related conduits)</t>
  </si>
  <si>
    <t>Structured products</t>
  </si>
  <si>
    <t>Managed funds</t>
  </si>
  <si>
    <t>Other non-contractual obligations</t>
  </si>
  <si>
    <t>All other off balance-sheet obligations not included in the above categories</t>
  </si>
  <si>
    <t>"Stable" (as defined in the LCR) demand and/or term deposits from retail and small business customers (as defined in the LCR)</t>
  </si>
  <si>
    <t>Statutory minimum deposits from members of an institutional network of cooperative (or otherwise named) banks</t>
  </si>
  <si>
    <t>Other deposits from members of an institutional network of cooperative banks</t>
  </si>
  <si>
    <t>NSFR derivative liabilities</t>
  </si>
  <si>
    <t>Unsecured, of which:</t>
  </si>
  <si>
    <t xml:space="preserve">Securities eligible for Level 2A HQLA for the LCR, of which: </t>
  </si>
  <si>
    <t>Total variation margin posted</t>
  </si>
  <si>
    <t>A. Available stable funding</t>
  </si>
  <si>
    <t>B. Required stable funding</t>
  </si>
  <si>
    <t>1. On balance-sheet items</t>
  </si>
  <si>
    <t>2. Off balance-sheet items</t>
  </si>
  <si>
    <t>C. NSFR</t>
  </si>
  <si>
    <t>For completion only by banks in jurisdictions where deposits between banks within the same cooperative network are required by law to be placed at the central organisation and are legally constrained within the cooperative bank network as minimum deposit requirements</t>
  </si>
  <si>
    <t>For completion only by banks with assets encumbered for exceptional central bank liquidity operations and where the supervisor and central bank have agreed to a reduced RSF factor</t>
  </si>
  <si>
    <t>Net stable funding ratio (%)</t>
  </si>
  <si>
    <t>&gt;= 6 months to &lt; 1 year</t>
  </si>
  <si>
    <t>&gt;= 1 year</t>
  </si>
  <si>
    <t>Secured borrowings and liabilities (including secured term deposits): of which are from:</t>
  </si>
  <si>
    <t>Of which are derivative liabilities where the counterparty is exempt from BCBS-IOSCO margin requirements: of which:</t>
  </si>
  <si>
    <t>Of which is posted to counterparties exempted from BCBS-IOSCO margin requirements: of which:</t>
  </si>
  <si>
    <t>Initial margin received, in the form of any collateral type, from counterparties exempt from BCBS-IOSCO margin requirements: of which:</t>
  </si>
  <si>
    <t>Encumbered: of which:</t>
  </si>
  <si>
    <t>Other deposits at other banks which are members of the same cooperative network of banks: of which:</t>
  </si>
  <si>
    <t>Deposits held at financial institutions for operational purposes: of which:</t>
  </si>
  <si>
    <t>Loans to non-financial corporate clients with a residual maturity of less than one year: of which:</t>
  </si>
  <si>
    <t>Loans to central banks with a residual maturity of less than one year: of which:</t>
  </si>
  <si>
    <t>Loans to sovereigns, PSEs, MDBs and NDBs with a residual maturity of less than one year: of which:</t>
  </si>
  <si>
    <t>Residential mortgages of any maturity that would qualify for the 35% or lower risk weight under the Basel II standardised approach for credit risk: of which:</t>
  </si>
  <si>
    <t>Loans to retail and small business customers (excluding residential mortgages reported above) with a residual maturity of less than one year: of which:</t>
  </si>
  <si>
    <t>Performing loans (except loans to financial institutions and loans reported in above categories) with risk weights greater than 35% under the Basel II standardised approach for credit risk: of which:</t>
  </si>
  <si>
    <t>Non-HQLA exchange traded equities: of which:</t>
  </si>
  <si>
    <t>Non-HQLA securities not in default: of which:</t>
  </si>
  <si>
    <t>Physical traded commodities including gold: of which:</t>
  </si>
  <si>
    <t>Of which are derivative assets where the counterparty is exempt from BCBS-IOSCO margin requirements: of which:</t>
  </si>
  <si>
    <t>Of which is received from counterparties exempted from BCBS-IOSCO margin requirements: of which:</t>
  </si>
  <si>
    <t>Total initial margin posted: of which:</t>
  </si>
  <si>
    <t>Initial margin posted on bank’s own behalf, in the form of any collateral type, to counterparties exempt from BCBS-IOSCO margin requirements: of which:</t>
  </si>
  <si>
    <t>Encumbered for exceptional central bank liquidity operations: of which:</t>
  </si>
  <si>
    <t>Loans to financial institutions: of which:</t>
  </si>
  <si>
    <t>All other secured loans to financial institutions: of which:</t>
  </si>
  <si>
    <t>Loans to retail and small- and medium-sized entities (SME) (excluding residential mortgages reported above) with a residual maturity of less than one year: of which:</t>
  </si>
  <si>
    <t>0X0</t>
  </si>
  <si>
    <t>Montant</t>
  </si>
  <si>
    <t>&lt; 6 mois</t>
  </si>
  <si>
    <t>&gt;= 6 mois à &lt; 1 an</t>
  </si>
  <si>
    <t>&gt;= 1 an</t>
  </si>
  <si>
    <t>Coefficient FSD</t>
  </si>
  <si>
    <t>FSD calculé</t>
  </si>
  <si>
    <t>FSD total</t>
  </si>
  <si>
    <t>A. Financement stable disponible</t>
  </si>
  <si>
    <t xml:space="preserve">Capital de catégorie 1 et de catégorie 2 (Bâle III 2022), avant l'application de déductions de capital, à l'exception du pourcentage d'instruments de catégorie 2 à échéance résiduelle de moins d'un an </t>
  </si>
  <si>
    <t xml:space="preserve">Instruments de capital non pris en compte ci-dessus, à échéance résiduelle réelle d'au moins un an </t>
  </si>
  <si>
    <t>Dépôts à vue et/ou à terme « stables » (définis dans le LCR) pour les particuliers et les petites entreprises</t>
  </si>
  <si>
    <t>Dépôts à vue et/ou à terme « moins stables » (définis dans le LCR) pour les particuliers et les petites entreprises</t>
  </si>
  <si>
    <t>Financement non garanti provenant d’entreprises non financières</t>
  </si>
  <si>
    <t>Dépôt opérationnel (défini dans le périmètre du LCR)</t>
  </si>
  <si>
    <t>Dépôt non opérationnel (défini dans le périmètre du LCR)</t>
  </si>
  <si>
    <t>Fonds non garantis autres que des dépôts</t>
  </si>
  <si>
    <t>Financement non garanti provenant de banques centrales</t>
  </si>
  <si>
    <t>Financement non garanti provenant d'États souverains/OP/BMD/BND</t>
  </si>
  <si>
    <t>Financement non garanti provenant d'autres entités juridiques (y compris des sociétés financières et des institutions financières)</t>
  </si>
  <si>
    <t xml:space="preserve">Dépôts d'autres banques membres d'un même réseau coopératif de banques assujetties à l'appréciation de l'autorité nationale définie dans FN 10  </t>
  </si>
  <si>
    <t>Autres dépôts de membres d'un réseau coopératif de banques</t>
  </si>
  <si>
    <t>Emprunts garantis et passifs (y compris les dépôts à terme garantis), provenant de :</t>
  </si>
  <si>
    <t xml:space="preserve">Particuliers et petites entreprises </t>
  </si>
  <si>
    <t>Sociétés non financières</t>
  </si>
  <si>
    <t>Banques centrales</t>
  </si>
  <si>
    <t>États souverains/OP/BMD/BND</t>
  </si>
  <si>
    <t>Autres entités juridiques (y compris des sociétés financières et des institutions financières)</t>
  </si>
  <si>
    <t>Instruments dérivés :</t>
  </si>
  <si>
    <t>Passifs dérivés, sans la marge de variation donnée</t>
  </si>
  <si>
    <t>Passifs dérivés pour lesquels la contrepartie est exonérée des exigences de marge du CBCB/de l'OICV, dont :</t>
  </si>
  <si>
    <t>Des entités non financières d'importance non systémique</t>
  </si>
  <si>
    <t>Des États souverains/banques centrales/BMD/BRI</t>
  </si>
  <si>
    <t>Marge de variation totale fournie</t>
  </si>
  <si>
    <t>Notamment à des contreparties exonérées des exigences de marge du CBCB/de l'OICV, dont :</t>
  </si>
  <si>
    <t>Passifs dérivés du NSFR (passifs dérivés moins sûretés totales données à titre de marge de variation sur les passifs dérivés)</t>
  </si>
  <si>
    <t>Marge initiale totale reçue</t>
  </si>
  <si>
    <t>Marge initiale reçue sous forme d'espèces</t>
  </si>
  <si>
    <t>Marge initiale reçue sous forme de titres de niveau 1</t>
  </si>
  <si>
    <t>Marge initiale reçue sous forme de toutes les autres sûretés</t>
  </si>
  <si>
    <t>Marge totale reçue, sous forme de tout type de sûreté, selon l'échéance résiduelle des contrats d'instruments dérivés associés</t>
  </si>
  <si>
    <t>Marge initiale reçue, sous forme de tout type de sûreté, de contreparties exonérées de l'exigence de marge du CBCB-OICV, dont :</t>
  </si>
  <si>
    <t>Autres catégories de passifs et d'avoirs propres</t>
  </si>
  <si>
    <t>Passifs d'impôts futurs (PIF)</t>
  </si>
  <si>
    <t>Participations minoritaires</t>
  </si>
  <si>
    <t>Créditeurs à la date de transaction</t>
  </si>
  <si>
    <t>Passifs interdépendants</t>
  </si>
  <si>
    <t>Toutes les autres catégories de passifs et d'avoirs propres non prises en compte ci-dessus</t>
  </si>
  <si>
    <t>B. Financement stable requis</t>
  </si>
  <si>
    <t>1. Postes figurant au bilan</t>
  </si>
  <si>
    <t>Coefficient FSR</t>
  </si>
  <si>
    <t>FSR calculé</t>
  </si>
  <si>
    <t>FSR total</t>
  </si>
  <si>
    <t>Pièces et billets de banque</t>
  </si>
  <si>
    <t xml:space="preserve">Réserves totales détenues auprès de la banque centrale </t>
  </si>
  <si>
    <t>Réserves requises par la banque centrale</t>
  </si>
  <si>
    <t>Titres détenus dans le mesure où l'institution possède une opération de revente compensatoire lorsque le titre associé à chaque opération possède le même identifiant unique (p. ex., le numéro ISIN ou CUSIP) et que ces titres sont déclarés au bilan de l'institution déclarante, dont :</t>
  </si>
  <si>
    <t>Non grevés</t>
  </si>
  <si>
    <t>Grevés, dont :</t>
  </si>
  <si>
    <t>Échéance résiduelle des actifs grevés &lt; 6 mois</t>
  </si>
  <si>
    <t>Échéance résiduelle des actifs grevés ≥ 6 mois à &lt; 1 an</t>
  </si>
  <si>
    <t>Échéance résiduelle des actifs grevés ≥ 1 an</t>
  </si>
  <si>
    <t xml:space="preserve">Dépôts à d'autres banques membres d'un même réseau coopératif de banques assujetties à l'appréciation de l'autorité nationale définie dans FN 10  </t>
  </si>
  <si>
    <t>Autres dépôts à d'autres banques membres du même réseau coopératif, dont :</t>
  </si>
  <si>
    <t>Prêts à des institutions financières, dont :</t>
  </si>
  <si>
    <t>Prêts à des institutions financières garantis par des sûretés de niveau 1, lorsque la banque peut librement réutiliser la sûreté reçue pour la durée des prêts, dont :</t>
  </si>
  <si>
    <t>Tous les autres prêts garantis à des institutions financières, dont :</t>
  </si>
  <si>
    <t>Prêts non garantis à des institutions financières, dont :</t>
  </si>
  <si>
    <t>Titres admissibles à titre de HQLA de niveau 1 pour le LCR, dont :</t>
  </si>
  <si>
    <t>Titres admissibles à titre de HQLA de niveau 2A pour le LCR, dont :</t>
  </si>
  <si>
    <t>Titres admissibles à titre de HQLA de niveau 2B pour le LCR, dont :</t>
  </si>
  <si>
    <t>Dépôts détenus par une institution financière à des fins opérationnelles, dont :</t>
  </si>
  <si>
    <t>Prêts à des entreprises non financières à échéance résiduelle de moins d'un an, dont :</t>
  </si>
  <si>
    <t>Prêts à des banques centrales  à échéance résiduelle de moins d'un an, dont :</t>
  </si>
  <si>
    <t>Prêts à des États, à des OP, à des BMD et à des MND, à échéance résiduelle de moins d'un an, dont :</t>
  </si>
  <si>
    <t>Prêts hypothécaires résidentiels, de toute échéance, qui seraient admissibles à la pondération des risques de 35 % ou moins en vertu de l’approche standard du risque de crédit de Bâle II, dont :</t>
  </si>
  <si>
    <t>Autres prêts, sauf à des institutions financières, à échéance résiduelle d'un an ou plus, qui seraient admissibles à la pondération des risques de 35 % ou moins en vertu de l’approche standard du risque de crédit de Bâle II, dont :</t>
  </si>
  <si>
    <t>Prêts aux particuliers ou aux petites entreprise (à l'exception des prêts hypothécaires résidentiels susmentionnés), à échéance résiduelle de moins d'un an, dont :</t>
  </si>
  <si>
    <t>Prêts productifs (à l'exception des prêts à des institutions financières et des prêts déclarés aux catégories susmentionnées), assortis de facteurs de pondération de 35 % en vertu de l’approche standard du risque de crédit de Bâle II, dont :</t>
  </si>
  <si>
    <t>Actions non HQLA négociées en bourse, dont :</t>
  </si>
  <si>
    <t>Titres non HQLA qui ne sont pas en défaut, dont :</t>
  </si>
  <si>
    <t>Biens physiques échangés, y compris l'or, dont :</t>
  </si>
  <si>
    <t>Autres instruments et transactions à court terme non garantis, à échéance résiduelle de moins d'un an, dont :</t>
  </si>
  <si>
    <t>Titres en défaut et prêts improductifs</t>
  </si>
  <si>
    <t>Actifs dérivés, moins marge de variation reçue</t>
  </si>
  <si>
    <t>Actifs dérivés pour lesquels la contrepartie est exonérée des exigences de marge du CBCB-OICV, dont :</t>
  </si>
  <si>
    <t>Marge de variation reçue, dont :</t>
  </si>
  <si>
    <t>Marge de variation en espèces reçue, en conformité avec les conditions précisées au paragraphe 25 du document Leverage ratio framework and disclosure requirements de Bâle II, dont :</t>
  </si>
  <si>
    <t xml:space="preserve">Reçue de contreparties exonérées des exigences de marge du CBCB-OICV, dont : </t>
  </si>
  <si>
    <t>Autre marge de variation reçue</t>
  </si>
  <si>
    <t xml:space="preserve">Reçue de contreparties exonérées des exigences de marge du CBCB-OICV </t>
  </si>
  <si>
    <t>Actifs dérivés NSFR (moins les sûretés en espèces reçues à titre de marge de variation sur les actifs dérivés)</t>
  </si>
  <si>
    <t>Fonds stables requis associés aux passifs dérivés</t>
  </si>
  <si>
    <t xml:space="preserve">Marge initiale totale donnée, dont : </t>
  </si>
  <si>
    <t>Marge initiale donnée sur les positions de la banque, dont :</t>
  </si>
  <si>
    <t>Marge initiale donnée sous forme d'espèces</t>
  </si>
  <si>
    <t>Marge initiale donnée sous forme de titres de niveau 1</t>
  </si>
  <si>
    <t>Marge initiale donnée sous forme d'autres sûretés</t>
  </si>
  <si>
    <t>Marge initiale donnée au nom d'un client</t>
  </si>
  <si>
    <t xml:space="preserve">Marge initiale donnée au nom de la banque, sous forme de toute sûreté, selon l'échéance résiduelle des contrats d'instruments dérivés associés </t>
  </si>
  <si>
    <t>Marge initiale donnée au nom de la banque, sous forme de toute sûreté, à des contreparties exonérées des exigences de marge du CBCB-OICV, dont :</t>
  </si>
  <si>
    <t>Espèces et autres actifs donnés pour contribuer au fonds de défaut d'une CC</t>
  </si>
  <si>
    <t>Financement stable requis associé à la marge initiale donnée et aux espèces et autres actifs donnés pour contribuer au fonds de défaut d'une CC</t>
  </si>
  <si>
    <t>Éléments déduits du capital réglementaire</t>
  </si>
  <si>
    <t xml:space="preserve">Débiteurs à la date de transaction </t>
  </si>
  <si>
    <t>Actifs interdépendants</t>
  </si>
  <si>
    <t>Tous les autres actifs non inclus dans les catégories susmentionnées admissibles au facteur de 100 %</t>
  </si>
  <si>
    <t>2. Postes hors bilan</t>
  </si>
  <si>
    <t>Facilités de liquidité irrévocables ou révocables à certaines conditions</t>
  </si>
  <si>
    <t>Facilités de crédit irrévocables ou révocables à certaines conditions</t>
  </si>
  <si>
    <t>Facilités de liquidité révocables sans conditions</t>
  </si>
  <si>
    <t>Facilités de crédit révocables sans conditions</t>
  </si>
  <si>
    <t>Obligations de crédit commercial (y compris les garanties et lettres de crédit)</t>
  </si>
  <si>
    <t>Garanties et lettres de crédit non liées à des obligations de crédit commercial</t>
  </si>
  <si>
    <t>Obligations non contractuelles, dont :</t>
  </si>
  <si>
    <t>Demandes de rachat de dettes (y compris les structures d'émission connexes)</t>
  </si>
  <si>
    <t>Produits structurés</t>
  </si>
  <si>
    <t>Fonds gérés</t>
  </si>
  <si>
    <t>Autres obligations non contractuelles</t>
  </si>
  <si>
    <t>Toutes les autres obligations hors bilan non incluses dans les catégories susmentionnées</t>
  </si>
  <si>
    <t>FSR total calculé</t>
  </si>
  <si>
    <t>Ratio de financement stable net (%)</t>
  </si>
  <si>
    <t>Réservé aux banques d'instances où les dépôts entre banques d'un même réseau coopératif doivent, en vertu de la loi, être placés auprès de l'organisation centrale et sont légalement limités au réseau coopératif à titre d'exigence minimale de dépôt</t>
  </si>
  <si>
    <t>Dépôts à vue et/ou à terme « stables » (définis dans le LCR) aux particuliers et aux petites entreprises (définis dans le LCR)</t>
  </si>
  <si>
    <t>Dépôts à vue et/ou à terme « moins stables » (définis dans le LCR) aux particuliers et aux petites entreprises (définis dans le LCR)</t>
  </si>
  <si>
    <t>Financement non garanti provenant d'États souverains/d'OP/de BMD/de BND</t>
  </si>
  <si>
    <t>Obligations réglementaires de dépôt minimal de membres d'un réseau institutionnel de banques coopératives (ou dénommées autrement)</t>
  </si>
  <si>
    <t>Autres dépôts de membres d'un réseau institutionnel de banques coopératives</t>
  </si>
  <si>
    <t xml:space="preserve">Passifs dérivés NSFR </t>
  </si>
  <si>
    <t>Toutes autres catégories de passifs et d'actions non prises en compte ci-dessus</t>
  </si>
  <si>
    <t>Réservé aux banques possédant des actifs grevés pour des opérations exceptionnelles de liquidité de banques centrales, dans la mesure où le surveillant et la banque centrale conviennent d'un coefficient de FSR réduit</t>
  </si>
  <si>
    <t xml:space="preserve">Grevés pour des opérations exceptionnelles de liquidité de banques centrales, dont : </t>
  </si>
  <si>
    <t>Garantis par des sûretés de niveau 1, lorsque la banque peut librement réutiliser la sûreté reçue pour la durée des prêts, dont :</t>
  </si>
  <si>
    <t>Non garantis, dont :</t>
  </si>
  <si>
    <t>Grevés pour des opérations exceptionnelles de liquidité de banques centrales, dont :</t>
  </si>
  <si>
    <t>Prêts à des banques centrales à échéance résiduelle de moins d'un an, dont :</t>
  </si>
  <si>
    <t>E. Memo - Exceptional Central Bank Liquidity Operation</t>
  </si>
  <si>
    <t>D. Memo - Banks within a Cooperative Network</t>
  </si>
  <si>
    <t>D. Poste pour mémoire - Banques d’un réseau coopératif</t>
  </si>
  <si>
    <t>E. Poste pour mémoire – Opérations exceptionnelles de liquidité de banques centrales</t>
  </si>
  <si>
    <t>FN 10</t>
  </si>
  <si>
    <t/>
  </si>
  <si>
    <t>Other loans, excluding loans to financial institutions, with a residual maturity of one year or greater that would qualify for the 35% or lower risk weight under the Basel II standardised approach for credit risk: of which:</t>
  </si>
  <si>
    <t>Securities held where the institution has an offsetting reverse repurchase transaction when the security on each transaction has the same unique identifier (eg ISIN number or CUSIP) and such securities are reported on the balance sheet of the reporting institutions: of which:</t>
  </si>
  <si>
    <t>Loans to financial institutions secured by Level 1 collateral and where the bank has the ability to freely rehypothecate the received collateral for the life of the loan: of which:</t>
  </si>
  <si>
    <t>Securities held where the institution has an offsetting reverse repurchase transaction when the security on each transaction has the same unique identifier (eg ISIN number or CUSIP) and such securities are reported on the balance sheet of the reporting institutions</t>
  </si>
  <si>
    <t>Secured by Level 1 collateral and where the bank has the ability to freely rehypothecate the received collateral for the life of the loan, of which</t>
  </si>
  <si>
    <t>174200</t>
  </si>
  <si>
    <t>174150</t>
  </si>
  <si>
    <t>171060</t>
  </si>
  <si>
    <t>111070</t>
  </si>
  <si>
    <t>171070</t>
  </si>
  <si>
    <t>171080</t>
  </si>
  <si>
    <t>111250</t>
  </si>
  <si>
    <t>111450</t>
  </si>
  <si>
    <t>111470</t>
  </si>
  <si>
    <t>111480</t>
  </si>
  <si>
    <t>713010</t>
  </si>
  <si>
    <t>813010</t>
  </si>
  <si>
    <t>913010</t>
  </si>
  <si>
    <t>173020</t>
  </si>
  <si>
    <t>713020</t>
  </si>
  <si>
    <t>733020</t>
  </si>
  <si>
    <t>753020</t>
  </si>
  <si>
    <t>773020</t>
  </si>
  <si>
    <t>813020</t>
  </si>
  <si>
    <t>833020</t>
  </si>
  <si>
    <t>853020</t>
  </si>
  <si>
    <t>873020</t>
  </si>
  <si>
    <t>913020</t>
  </si>
  <si>
    <t>713030</t>
  </si>
  <si>
    <t>733030</t>
  </si>
  <si>
    <t>813030</t>
  </si>
  <si>
    <t>833030</t>
  </si>
  <si>
    <t>913030</t>
  </si>
  <si>
    <t>173060</t>
  </si>
  <si>
    <t>713060</t>
  </si>
  <si>
    <t>733060</t>
  </si>
  <si>
    <t>753060</t>
  </si>
  <si>
    <t>773060</t>
  </si>
  <si>
    <t>813060</t>
  </si>
  <si>
    <t>833060</t>
  </si>
  <si>
    <t>853060</t>
  </si>
  <si>
    <t>873060</t>
  </si>
  <si>
    <t>913060</t>
  </si>
  <si>
    <t>173080</t>
  </si>
  <si>
    <t>713080</t>
  </si>
  <si>
    <t>733080</t>
  </si>
  <si>
    <t>753080</t>
  </si>
  <si>
    <t>773080</t>
  </si>
  <si>
    <t>813080</t>
  </si>
  <si>
    <t>833080</t>
  </si>
  <si>
    <t>853080</t>
  </si>
  <si>
    <t>873080</t>
  </si>
  <si>
    <t>913080</t>
  </si>
  <si>
    <t>173090</t>
  </si>
  <si>
    <t>713090</t>
  </si>
  <si>
    <t>733090</t>
  </si>
  <si>
    <t>753090</t>
  </si>
  <si>
    <t>773090</t>
  </si>
  <si>
    <t>813090</t>
  </si>
  <si>
    <t>833090</t>
  </si>
  <si>
    <t>853090</t>
  </si>
  <si>
    <t>873090</t>
  </si>
  <si>
    <t>913090</t>
  </si>
  <si>
    <t>173100</t>
  </si>
  <si>
    <t>713100</t>
  </si>
  <si>
    <t>733100</t>
  </si>
  <si>
    <t>753100</t>
  </si>
  <si>
    <t>773100</t>
  </si>
  <si>
    <t>813100</t>
  </si>
  <si>
    <t>833100</t>
  </si>
  <si>
    <t>853100</t>
  </si>
  <si>
    <t>873100</t>
  </si>
  <si>
    <t>913100</t>
  </si>
  <si>
    <t>173120</t>
  </si>
  <si>
    <t>713120</t>
  </si>
  <si>
    <t>733120</t>
  </si>
  <si>
    <t>753120</t>
  </si>
  <si>
    <t>773120</t>
  </si>
  <si>
    <t>813120</t>
  </si>
  <si>
    <t>833120</t>
  </si>
  <si>
    <t>853120</t>
  </si>
  <si>
    <t>873120</t>
  </si>
  <si>
    <t>913120</t>
  </si>
  <si>
    <t>173140</t>
  </si>
  <si>
    <t>713140</t>
  </si>
  <si>
    <t>733140</t>
  </si>
  <si>
    <t>753140</t>
  </si>
  <si>
    <t>773140</t>
  </si>
  <si>
    <t>813140</t>
  </si>
  <si>
    <t>833140</t>
  </si>
  <si>
    <t>853140</t>
  </si>
  <si>
    <t>873140</t>
  </si>
  <si>
    <t>913140</t>
  </si>
  <si>
    <t>173150</t>
  </si>
  <si>
    <t>713150</t>
  </si>
  <si>
    <t>733150</t>
  </si>
  <si>
    <t>753150</t>
  </si>
  <si>
    <t>773150</t>
  </si>
  <si>
    <t>813150</t>
  </si>
  <si>
    <t>833150</t>
  </si>
  <si>
    <t>853150</t>
  </si>
  <si>
    <t>873150</t>
  </si>
  <si>
    <t>913150</t>
  </si>
  <si>
    <t>173160</t>
  </si>
  <si>
    <t>713160</t>
  </si>
  <si>
    <t>733160</t>
  </si>
  <si>
    <t>753160</t>
  </si>
  <si>
    <t>773160</t>
  </si>
  <si>
    <t>813160</t>
  </si>
  <si>
    <t>833160</t>
  </si>
  <si>
    <t>853160</t>
  </si>
  <si>
    <t>873160</t>
  </si>
  <si>
    <t>913160</t>
  </si>
  <si>
    <t>173180</t>
  </si>
  <si>
    <t>713180</t>
  </si>
  <si>
    <t>733180</t>
  </si>
  <si>
    <t>753180</t>
  </si>
  <si>
    <t>773180</t>
  </si>
  <si>
    <t>813180</t>
  </si>
  <si>
    <t>833180</t>
  </si>
  <si>
    <t>853180</t>
  </si>
  <si>
    <t>873180</t>
  </si>
  <si>
    <t>913180</t>
  </si>
  <si>
    <t>173200</t>
  </si>
  <si>
    <t>713200</t>
  </si>
  <si>
    <t>733200</t>
  </si>
  <si>
    <t>753200</t>
  </si>
  <si>
    <t>773200</t>
  </si>
  <si>
    <t>813200</t>
  </si>
  <si>
    <t>833200</t>
  </si>
  <si>
    <t>853200</t>
  </si>
  <si>
    <t>873200</t>
  </si>
  <si>
    <t>913200</t>
  </si>
  <si>
    <t>173210</t>
  </si>
  <si>
    <t>713210</t>
  </si>
  <si>
    <t>733210</t>
  </si>
  <si>
    <t>753210</t>
  </si>
  <si>
    <t>773210</t>
  </si>
  <si>
    <t>813210</t>
  </si>
  <si>
    <t>833210</t>
  </si>
  <si>
    <t>853210</t>
  </si>
  <si>
    <t>873210</t>
  </si>
  <si>
    <t>913210</t>
  </si>
  <si>
    <t>173220</t>
  </si>
  <si>
    <t>713220</t>
  </si>
  <si>
    <t>733220</t>
  </si>
  <si>
    <t>753220</t>
  </si>
  <si>
    <t>773220</t>
  </si>
  <si>
    <t>813220</t>
  </si>
  <si>
    <t>833220</t>
  </si>
  <si>
    <t>853220</t>
  </si>
  <si>
    <t>873220</t>
  </si>
  <si>
    <t>913220</t>
  </si>
  <si>
    <t>173240</t>
  </si>
  <si>
    <t>733240</t>
  </si>
  <si>
    <t>753240</t>
  </si>
  <si>
    <t>773240</t>
  </si>
  <si>
    <t>833240</t>
  </si>
  <si>
    <t>853240</t>
  </si>
  <si>
    <t>873240</t>
  </si>
  <si>
    <t>913240</t>
  </si>
  <si>
    <t>173260</t>
  </si>
  <si>
    <t>733260</t>
  </si>
  <si>
    <t>753260</t>
  </si>
  <si>
    <t>773260</t>
  </si>
  <si>
    <t>833260</t>
  </si>
  <si>
    <t>853260</t>
  </si>
  <si>
    <t>873260</t>
  </si>
  <si>
    <t>913260</t>
  </si>
  <si>
    <t>173270</t>
  </si>
  <si>
    <t>733270</t>
  </si>
  <si>
    <t>753270</t>
  </si>
  <si>
    <t>773270</t>
  </si>
  <si>
    <t>833270</t>
  </si>
  <si>
    <t>853270</t>
  </si>
  <si>
    <t>873270</t>
  </si>
  <si>
    <t>913270</t>
  </si>
  <si>
    <t>173280</t>
  </si>
  <si>
    <t>733280</t>
  </si>
  <si>
    <t>753280</t>
  </si>
  <si>
    <t>773280</t>
  </si>
  <si>
    <t>833280</t>
  </si>
  <si>
    <t>853280</t>
  </si>
  <si>
    <t>873280</t>
  </si>
  <si>
    <t>913280</t>
  </si>
  <si>
    <t>173300</t>
  </si>
  <si>
    <t>733300</t>
  </si>
  <si>
    <t>753300</t>
  </si>
  <si>
    <t>773300</t>
  </si>
  <si>
    <t>833300</t>
  </si>
  <si>
    <t>853300</t>
  </si>
  <si>
    <t>873300</t>
  </si>
  <si>
    <t>913300</t>
  </si>
  <si>
    <t>173320</t>
  </si>
  <si>
    <t>733320</t>
  </si>
  <si>
    <t>753320</t>
  </si>
  <si>
    <t>773320</t>
  </si>
  <si>
    <t>833320</t>
  </si>
  <si>
    <t>853320</t>
  </si>
  <si>
    <t>873320</t>
  </si>
  <si>
    <t>913320</t>
  </si>
  <si>
    <t>173330</t>
  </si>
  <si>
    <t>733330</t>
  </si>
  <si>
    <t>753330</t>
  </si>
  <si>
    <t>773330</t>
  </si>
  <si>
    <t>833330</t>
  </si>
  <si>
    <t>853330</t>
  </si>
  <si>
    <t>873330</t>
  </si>
  <si>
    <t>913330</t>
  </si>
  <si>
    <t>173340</t>
  </si>
  <si>
    <t>733340</t>
  </si>
  <si>
    <t>753340</t>
  </si>
  <si>
    <t>773340</t>
  </si>
  <si>
    <t>833340</t>
  </si>
  <si>
    <t>853340</t>
  </si>
  <si>
    <t>873340</t>
  </si>
  <si>
    <t>913340</t>
  </si>
  <si>
    <t>173360</t>
  </si>
  <si>
    <t>713360</t>
  </si>
  <si>
    <t>733360</t>
  </si>
  <si>
    <t>753360</t>
  </si>
  <si>
    <t>773360</t>
  </si>
  <si>
    <t>813360</t>
  </si>
  <si>
    <t>833360</t>
  </si>
  <si>
    <t>853360</t>
  </si>
  <si>
    <t>873360</t>
  </si>
  <si>
    <t>913360</t>
  </si>
  <si>
    <t>173380</t>
  </si>
  <si>
    <t>713380</t>
  </si>
  <si>
    <t>733380</t>
  </si>
  <si>
    <t>753380</t>
  </si>
  <si>
    <t>773380</t>
  </si>
  <si>
    <t>813380</t>
  </si>
  <si>
    <t>833380</t>
  </si>
  <si>
    <t>853380</t>
  </si>
  <si>
    <t>873380</t>
  </si>
  <si>
    <t>913380</t>
  </si>
  <si>
    <t>173390</t>
  </si>
  <si>
    <t>713390</t>
  </si>
  <si>
    <t>733390</t>
  </si>
  <si>
    <t>753390</t>
  </si>
  <si>
    <t>773390</t>
  </si>
  <si>
    <t>813390</t>
  </si>
  <si>
    <t>833390</t>
  </si>
  <si>
    <t>853390</t>
  </si>
  <si>
    <t>873390</t>
  </si>
  <si>
    <t>913390</t>
  </si>
  <si>
    <t>173400</t>
  </si>
  <si>
    <t>713400</t>
  </si>
  <si>
    <t>733400</t>
  </si>
  <si>
    <t>753400</t>
  </si>
  <si>
    <t>773400</t>
  </si>
  <si>
    <t>813400</t>
  </si>
  <si>
    <t>833400</t>
  </si>
  <si>
    <t>853400</t>
  </si>
  <si>
    <t>873400</t>
  </si>
  <si>
    <t>913400</t>
  </si>
  <si>
    <t>173420</t>
  </si>
  <si>
    <t>713420</t>
  </si>
  <si>
    <t>733420</t>
  </si>
  <si>
    <t>753420</t>
  </si>
  <si>
    <t>773420</t>
  </si>
  <si>
    <t>813420</t>
  </si>
  <si>
    <t>833420</t>
  </si>
  <si>
    <t>853420</t>
  </si>
  <si>
    <t>873420</t>
  </si>
  <si>
    <t>913420</t>
  </si>
  <si>
    <t>173440</t>
  </si>
  <si>
    <t>713440</t>
  </si>
  <si>
    <t>733440</t>
  </si>
  <si>
    <t>753440</t>
  </si>
  <si>
    <t>773440</t>
  </si>
  <si>
    <t>813440</t>
  </si>
  <si>
    <t>833440</t>
  </si>
  <si>
    <t>853440</t>
  </si>
  <si>
    <t>873440</t>
  </si>
  <si>
    <t>913440</t>
  </si>
  <si>
    <t>173450</t>
  </si>
  <si>
    <t>713450</t>
  </si>
  <si>
    <t>733450</t>
  </si>
  <si>
    <t>753450</t>
  </si>
  <si>
    <t>773450</t>
  </si>
  <si>
    <t>813450</t>
  </si>
  <si>
    <t>833450</t>
  </si>
  <si>
    <t>853450</t>
  </si>
  <si>
    <t>873450</t>
  </si>
  <si>
    <t>913450</t>
  </si>
  <si>
    <t>173460</t>
  </si>
  <si>
    <t>713460</t>
  </si>
  <si>
    <t>733460</t>
  </si>
  <si>
    <t>753460</t>
  </si>
  <si>
    <t>773460</t>
  </si>
  <si>
    <t>813460</t>
  </si>
  <si>
    <t>833460</t>
  </si>
  <si>
    <t>853460</t>
  </si>
  <si>
    <t>873460</t>
  </si>
  <si>
    <t>913460</t>
  </si>
  <si>
    <t>733480</t>
  </si>
  <si>
    <t>753480</t>
  </si>
  <si>
    <t>833480</t>
  </si>
  <si>
    <t>853480</t>
  </si>
  <si>
    <t>913480</t>
  </si>
  <si>
    <t>733500</t>
  </si>
  <si>
    <t>753500</t>
  </si>
  <si>
    <t>833500</t>
  </si>
  <si>
    <t>853500</t>
  </si>
  <si>
    <t>913500</t>
  </si>
  <si>
    <t>733510</t>
  </si>
  <si>
    <t>753510</t>
  </si>
  <si>
    <t>833510</t>
  </si>
  <si>
    <t>853510</t>
  </si>
  <si>
    <t>913510</t>
  </si>
  <si>
    <t>733520</t>
  </si>
  <si>
    <t>753520</t>
  </si>
  <si>
    <t>833520</t>
  </si>
  <si>
    <t>853520</t>
  </si>
  <si>
    <t>913520</t>
  </si>
  <si>
    <t>733540</t>
  </si>
  <si>
    <t>753540</t>
  </si>
  <si>
    <t>833540</t>
  </si>
  <si>
    <t>853540</t>
  </si>
  <si>
    <t>913540</t>
  </si>
  <si>
    <t>733560</t>
  </si>
  <si>
    <t>753560</t>
  </si>
  <si>
    <t>833560</t>
  </si>
  <si>
    <t>853560</t>
  </si>
  <si>
    <t>913560</t>
  </si>
  <si>
    <t>733570</t>
  </si>
  <si>
    <t>753570</t>
  </si>
  <si>
    <t>833570</t>
  </si>
  <si>
    <t>853570</t>
  </si>
  <si>
    <t>913570</t>
  </si>
  <si>
    <t>733580</t>
  </si>
  <si>
    <t>753580</t>
  </si>
  <si>
    <t>833580</t>
  </si>
  <si>
    <t>853580</t>
  </si>
  <si>
    <t>913580</t>
  </si>
  <si>
    <t>733600</t>
  </si>
  <si>
    <t>753600</t>
  </si>
  <si>
    <t>833600</t>
  </si>
  <si>
    <t>853600</t>
  </si>
  <si>
    <t>913600</t>
  </si>
  <si>
    <t>733620</t>
  </si>
  <si>
    <t>753620</t>
  </si>
  <si>
    <t>833620</t>
  </si>
  <si>
    <t>853620</t>
  </si>
  <si>
    <t>913620</t>
  </si>
  <si>
    <t>733630</t>
  </si>
  <si>
    <t>753630</t>
  </si>
  <si>
    <t>833630</t>
  </si>
  <si>
    <t>853630</t>
  </si>
  <si>
    <t>913630</t>
  </si>
  <si>
    <t>733640</t>
  </si>
  <si>
    <t>753640</t>
  </si>
  <si>
    <t>833640</t>
  </si>
  <si>
    <t>853640</t>
  </si>
  <si>
    <t>913640</t>
  </si>
  <si>
    <t>173660</t>
  </si>
  <si>
    <t>713660</t>
  </si>
  <si>
    <t>733660</t>
  </si>
  <si>
    <t>753660</t>
  </si>
  <si>
    <t>773660</t>
  </si>
  <si>
    <t>833660</t>
  </si>
  <si>
    <t>853660</t>
  </si>
  <si>
    <t>873660</t>
  </si>
  <si>
    <t>913660</t>
  </si>
  <si>
    <t>173680</t>
  </si>
  <si>
    <t>713680</t>
  </si>
  <si>
    <t>733680</t>
  </si>
  <si>
    <t>753680</t>
  </si>
  <si>
    <t>773680</t>
  </si>
  <si>
    <t>833680</t>
  </si>
  <si>
    <t>853680</t>
  </si>
  <si>
    <t>873680</t>
  </si>
  <si>
    <t>913680</t>
  </si>
  <si>
    <t>173690</t>
  </si>
  <si>
    <t>713690</t>
  </si>
  <si>
    <t>733690</t>
  </si>
  <si>
    <t>753690</t>
  </si>
  <si>
    <t>773690</t>
  </si>
  <si>
    <t>833690</t>
  </si>
  <si>
    <t>853690</t>
  </si>
  <si>
    <t>873690</t>
  </si>
  <si>
    <t>913690</t>
  </si>
  <si>
    <t>173700</t>
  </si>
  <si>
    <t>713700</t>
  </si>
  <si>
    <t>733700</t>
  </si>
  <si>
    <t>753700</t>
  </si>
  <si>
    <t>773700</t>
  </si>
  <si>
    <t>833700</t>
  </si>
  <si>
    <t>853700</t>
  </si>
  <si>
    <t>873700</t>
  </si>
  <si>
    <t>913700</t>
  </si>
  <si>
    <t>173720</t>
  </si>
  <si>
    <t>773720</t>
  </si>
  <si>
    <t>873720</t>
  </si>
  <si>
    <t>913720</t>
  </si>
  <si>
    <t>173740</t>
  </si>
  <si>
    <t>773740</t>
  </si>
  <si>
    <t>873740</t>
  </si>
  <si>
    <t>913740</t>
  </si>
  <si>
    <t>173750</t>
  </si>
  <si>
    <t>773750</t>
  </si>
  <si>
    <t>873750</t>
  </si>
  <si>
    <t>913750</t>
  </si>
  <si>
    <t>173760</t>
  </si>
  <si>
    <t>773760</t>
  </si>
  <si>
    <t>873760</t>
  </si>
  <si>
    <t>913760</t>
  </si>
  <si>
    <t>733780</t>
  </si>
  <si>
    <t>753780</t>
  </si>
  <si>
    <t>833780</t>
  </si>
  <si>
    <t>853780</t>
  </si>
  <si>
    <t>913780</t>
  </si>
  <si>
    <t>733800</t>
  </si>
  <si>
    <t>753800</t>
  </si>
  <si>
    <t>833800</t>
  </si>
  <si>
    <t>853800</t>
  </si>
  <si>
    <t>913800</t>
  </si>
  <si>
    <t>733810</t>
  </si>
  <si>
    <t>753810</t>
  </si>
  <si>
    <t>833810</t>
  </si>
  <si>
    <t>853810</t>
  </si>
  <si>
    <t>913810</t>
  </si>
  <si>
    <t>733820</t>
  </si>
  <si>
    <t>753820</t>
  </si>
  <si>
    <t>833820</t>
  </si>
  <si>
    <t>853820</t>
  </si>
  <si>
    <t>913820</t>
  </si>
  <si>
    <t>173840</t>
  </si>
  <si>
    <t>713840</t>
  </si>
  <si>
    <t>733840</t>
  </si>
  <si>
    <t>753840</t>
  </si>
  <si>
    <t>773840</t>
  </si>
  <si>
    <t>813840</t>
  </si>
  <si>
    <t>833840</t>
  </si>
  <si>
    <t>853840</t>
  </si>
  <si>
    <t>873840</t>
  </si>
  <si>
    <t>913840</t>
  </si>
  <si>
    <t>173860</t>
  </si>
  <si>
    <t>713860</t>
  </si>
  <si>
    <t>733860</t>
  </si>
  <si>
    <t>753860</t>
  </si>
  <si>
    <t>773860</t>
  </si>
  <si>
    <t>813860</t>
  </si>
  <si>
    <t>833860</t>
  </si>
  <si>
    <t>853860</t>
  </si>
  <si>
    <t>873860</t>
  </si>
  <si>
    <t>913860</t>
  </si>
  <si>
    <t>173870</t>
  </si>
  <si>
    <t>713870</t>
  </si>
  <si>
    <t>733870</t>
  </si>
  <si>
    <t>753870</t>
  </si>
  <si>
    <t>773870</t>
  </si>
  <si>
    <t>813870</t>
  </si>
  <si>
    <t>833870</t>
  </si>
  <si>
    <t>853870</t>
  </si>
  <si>
    <t>873870</t>
  </si>
  <si>
    <t>913870</t>
  </si>
  <si>
    <t>173880</t>
  </si>
  <si>
    <t>713880</t>
  </si>
  <si>
    <t>733880</t>
  </si>
  <si>
    <t>753880</t>
  </si>
  <si>
    <t>773880</t>
  </si>
  <si>
    <t>813880</t>
  </si>
  <si>
    <t>833880</t>
  </si>
  <si>
    <t>853880</t>
  </si>
  <si>
    <t>873880</t>
  </si>
  <si>
    <t>913880</t>
  </si>
  <si>
    <t>913900</t>
  </si>
  <si>
    <t>913920</t>
  </si>
  <si>
    <t>913930</t>
  </si>
  <si>
    <t>913940</t>
  </si>
  <si>
    <t>173960</t>
  </si>
  <si>
    <t>713960</t>
  </si>
  <si>
    <t>733960</t>
  </si>
  <si>
    <t>753960</t>
  </si>
  <si>
    <t>773960</t>
  </si>
  <si>
    <t>813960</t>
  </si>
  <si>
    <t>833960</t>
  </si>
  <si>
    <t>853960</t>
  </si>
  <si>
    <t>873960</t>
  </si>
  <si>
    <t>913960</t>
  </si>
  <si>
    <t>173980</t>
  </si>
  <si>
    <t>713980</t>
  </si>
  <si>
    <t>733980</t>
  </si>
  <si>
    <t>753980</t>
  </si>
  <si>
    <t>773980</t>
  </si>
  <si>
    <t>813980</t>
  </si>
  <si>
    <t>833980</t>
  </si>
  <si>
    <t>853980</t>
  </si>
  <si>
    <t>873980</t>
  </si>
  <si>
    <t>913980</t>
  </si>
  <si>
    <t>173990</t>
  </si>
  <si>
    <t>713990</t>
  </si>
  <si>
    <t>733990</t>
  </si>
  <si>
    <t>753990</t>
  </si>
  <si>
    <t>773990</t>
  </si>
  <si>
    <t>813990</t>
  </si>
  <si>
    <t>833990</t>
  </si>
  <si>
    <t>853990</t>
  </si>
  <si>
    <t>873990</t>
  </si>
  <si>
    <t>913990</t>
  </si>
  <si>
    <t>174000</t>
  </si>
  <si>
    <t>714000</t>
  </si>
  <si>
    <t>734000</t>
  </si>
  <si>
    <t>754000</t>
  </si>
  <si>
    <t>774000</t>
  </si>
  <si>
    <t>814000</t>
  </si>
  <si>
    <t>834000</t>
  </si>
  <si>
    <t>854000</t>
  </si>
  <si>
    <t>874000</t>
  </si>
  <si>
    <t>914000</t>
  </si>
  <si>
    <t>914020</t>
  </si>
  <si>
    <t>914040</t>
  </si>
  <si>
    <t>914050</t>
  </si>
  <si>
    <t>914060</t>
  </si>
  <si>
    <t>734080</t>
  </si>
  <si>
    <t>754080</t>
  </si>
  <si>
    <t>834080</t>
  </si>
  <si>
    <t>854080</t>
  </si>
  <si>
    <t>914080</t>
  </si>
  <si>
    <t>734100</t>
  </si>
  <si>
    <t>754100</t>
  </si>
  <si>
    <t>834100</t>
  </si>
  <si>
    <t>854100</t>
  </si>
  <si>
    <t>914100</t>
  </si>
  <si>
    <t>734110</t>
  </si>
  <si>
    <t>754110</t>
  </si>
  <si>
    <t>834110</t>
  </si>
  <si>
    <t>854110</t>
  </si>
  <si>
    <t>914110</t>
  </si>
  <si>
    <t>734120</t>
  </si>
  <si>
    <t>754120</t>
  </si>
  <si>
    <t>834120</t>
  </si>
  <si>
    <t>854120</t>
  </si>
  <si>
    <t>914120</t>
  </si>
  <si>
    <t>174130</t>
  </si>
  <si>
    <t>734130</t>
  </si>
  <si>
    <t>754130</t>
  </si>
  <si>
    <t>774130</t>
  </si>
  <si>
    <t>834130</t>
  </si>
  <si>
    <t>854130</t>
  </si>
  <si>
    <t>874130</t>
  </si>
  <si>
    <t>914130</t>
  </si>
  <si>
    <t>174170</t>
  </si>
  <si>
    <t>174180</t>
  </si>
  <si>
    <t>174190</t>
  </si>
  <si>
    <t>774200</t>
  </si>
  <si>
    <t>874200</t>
  </si>
  <si>
    <t>914200</t>
  </si>
  <si>
    <t>174210</t>
  </si>
  <si>
    <t>774210</t>
  </si>
  <si>
    <t>874210</t>
  </si>
  <si>
    <t>914210</t>
  </si>
  <si>
    <t>174220</t>
  </si>
  <si>
    <t>174240</t>
  </si>
  <si>
    <t>174250</t>
  </si>
  <si>
    <t>174260</t>
  </si>
  <si>
    <t>174270</t>
  </si>
  <si>
    <t>174280</t>
  </si>
  <si>
    <t>174290</t>
  </si>
  <si>
    <t>174300</t>
  </si>
  <si>
    <t>774300</t>
  </si>
  <si>
    <t>874300</t>
  </si>
  <si>
    <t>914300</t>
  </si>
  <si>
    <t>174310</t>
  </si>
  <si>
    <t>714310</t>
  </si>
  <si>
    <t>734310</t>
  </si>
  <si>
    <t>754310</t>
  </si>
  <si>
    <t>774310</t>
  </si>
  <si>
    <t>814310</t>
  </si>
  <si>
    <t>834310</t>
  </si>
  <si>
    <t>854310</t>
  </si>
  <si>
    <t>874310</t>
  </si>
  <si>
    <t>914310</t>
  </si>
  <si>
    <t>734320</t>
  </si>
  <si>
    <t>834320</t>
  </si>
  <si>
    <t>914320</t>
  </si>
  <si>
    <t>174330</t>
  </si>
  <si>
    <t>174340</t>
  </si>
  <si>
    <t>734340</t>
  </si>
  <si>
    <t>754340</t>
  </si>
  <si>
    <t>774340</t>
  </si>
  <si>
    <t>834340</t>
  </si>
  <si>
    <t>854340</t>
  </si>
  <si>
    <t>874340</t>
  </si>
  <si>
    <t>914340</t>
  </si>
  <si>
    <t>174350</t>
  </si>
  <si>
    <t>734350</t>
  </si>
  <si>
    <t>754350</t>
  </si>
  <si>
    <t>774350</t>
  </si>
  <si>
    <t>834350</t>
  </si>
  <si>
    <t>854350</t>
  </si>
  <si>
    <t>874350</t>
  </si>
  <si>
    <t>914350</t>
  </si>
  <si>
    <t>174360</t>
  </si>
  <si>
    <t>714360</t>
  </si>
  <si>
    <t>734360</t>
  </si>
  <si>
    <t>754360</t>
  </si>
  <si>
    <t>774360</t>
  </si>
  <si>
    <t>814360</t>
  </si>
  <si>
    <t>834360</t>
  </si>
  <si>
    <t>854360</t>
  </si>
  <si>
    <t>874360</t>
  </si>
  <si>
    <t>914360</t>
  </si>
  <si>
    <t>174370</t>
  </si>
  <si>
    <t>714370</t>
  </si>
  <si>
    <t>734370</t>
  </si>
  <si>
    <t>754370</t>
  </si>
  <si>
    <t>774370</t>
  </si>
  <si>
    <t>814370</t>
  </si>
  <si>
    <t>834370</t>
  </si>
  <si>
    <t>854370</t>
  </si>
  <si>
    <t>874370</t>
  </si>
  <si>
    <t>914370</t>
  </si>
  <si>
    <t>736010</t>
  </si>
  <si>
    <t>916010</t>
  </si>
  <si>
    <t>736020</t>
  </si>
  <si>
    <t>916020</t>
  </si>
  <si>
    <t>736030</t>
  </si>
  <si>
    <t>916030</t>
  </si>
  <si>
    <t>736040</t>
  </si>
  <si>
    <t>916040</t>
  </si>
  <si>
    <t>736050</t>
  </si>
  <si>
    <t>916050</t>
  </si>
  <si>
    <t>736060</t>
  </si>
  <si>
    <t>916060</t>
  </si>
  <si>
    <t>736080</t>
  </si>
  <si>
    <t>916080</t>
  </si>
  <si>
    <t>736090</t>
  </si>
  <si>
    <t>916090</t>
  </si>
  <si>
    <t>736100</t>
  </si>
  <si>
    <t>916100</t>
  </si>
  <si>
    <t>736110</t>
  </si>
  <si>
    <t>916110</t>
  </si>
  <si>
    <t>736120</t>
  </si>
  <si>
    <t>916120</t>
  </si>
  <si>
    <t>916900</t>
  </si>
  <si>
    <t>IR0001</t>
  </si>
  <si>
    <t>IR0002</t>
  </si>
  <si>
    <t>IR0003</t>
  </si>
  <si>
    <t>IR0004</t>
  </si>
  <si>
    <t>IR0005</t>
  </si>
  <si>
    <t>IR0006</t>
  </si>
  <si>
    <t>IR0007</t>
  </si>
  <si>
    <t>IR0008</t>
  </si>
  <si>
    <t>IR0009</t>
  </si>
  <si>
    <t>IR0010</t>
  </si>
  <si>
    <t>IR0011</t>
  </si>
  <si>
    <t>IR0012</t>
  </si>
  <si>
    <t>IR0013</t>
  </si>
  <si>
    <t>IR0014</t>
  </si>
  <si>
    <t>IR0015</t>
  </si>
  <si>
    <t>IR0016</t>
  </si>
  <si>
    <t>IR0017</t>
  </si>
  <si>
    <t>IR0018</t>
  </si>
  <si>
    <t>IR0019</t>
  </si>
  <si>
    <t>IR0020</t>
  </si>
  <si>
    <t>IR0021</t>
  </si>
  <si>
    <t>IR0022</t>
  </si>
  <si>
    <t>IR0023</t>
  </si>
  <si>
    <t>IR0024</t>
  </si>
  <si>
    <t>IR0025</t>
  </si>
  <si>
    <t>IR0026</t>
  </si>
  <si>
    <t>IR0027</t>
  </si>
  <si>
    <t>IR0028</t>
  </si>
  <si>
    <t>IR0029</t>
  </si>
  <si>
    <t>IR0030</t>
  </si>
  <si>
    <t>IR0031</t>
  </si>
  <si>
    <t>IR0032</t>
  </si>
  <si>
    <t>IR0033</t>
  </si>
  <si>
    <t>IR0034</t>
  </si>
  <si>
    <t>IR0035</t>
  </si>
  <si>
    <t>IR0036</t>
  </si>
  <si>
    <t>IR0037</t>
  </si>
  <si>
    <t>IR0038</t>
  </si>
  <si>
    <t>IR0039</t>
  </si>
  <si>
    <t>IR0040</t>
  </si>
  <si>
    <t>IR0041</t>
  </si>
  <si>
    <t>IR0042</t>
  </si>
  <si>
    <t>IR0043</t>
  </si>
  <si>
    <t>IR0044</t>
  </si>
  <si>
    <t>IR0045</t>
  </si>
  <si>
    <t>IR0046</t>
  </si>
  <si>
    <t>IR0047</t>
  </si>
  <si>
    <t>IR0048</t>
  </si>
  <si>
    <t>IR0049</t>
  </si>
  <si>
    <t>IR0050</t>
  </si>
  <si>
    <t>IR0051</t>
  </si>
  <si>
    <t>IR0052</t>
  </si>
  <si>
    <t>IR0053</t>
  </si>
  <si>
    <t>IR0054</t>
  </si>
  <si>
    <t>IR0055</t>
  </si>
  <si>
    <t>IR0056</t>
  </si>
  <si>
    <t>IR0057</t>
  </si>
  <si>
    <t>IR0058</t>
  </si>
  <si>
    <t>IR0059</t>
  </si>
  <si>
    <t>IR0060</t>
  </si>
  <si>
    <t>IR0061</t>
  </si>
  <si>
    <t>IR0062</t>
  </si>
  <si>
    <t>IR0063</t>
  </si>
  <si>
    <t>IR0064</t>
  </si>
  <si>
    <t>IR0065</t>
  </si>
  <si>
    <t>IR0066</t>
  </si>
  <si>
    <t>IR0067</t>
  </si>
  <si>
    <t>IR0068</t>
  </si>
  <si>
    <t>IR0069</t>
  </si>
  <si>
    <t>IR0070</t>
  </si>
  <si>
    <t>IR0071</t>
  </si>
  <si>
    <t>IR0072</t>
  </si>
  <si>
    <t>IR0073</t>
  </si>
  <si>
    <t>IR0074</t>
  </si>
  <si>
    <t>IR0075</t>
  </si>
  <si>
    <t>IR0076</t>
  </si>
  <si>
    <t>IR0077</t>
  </si>
  <si>
    <t>IR0078</t>
  </si>
  <si>
    <t>IR0079</t>
  </si>
  <si>
    <t>IR0080</t>
  </si>
  <si>
    <t>IR0081</t>
  </si>
  <si>
    <t>IR0082</t>
  </si>
  <si>
    <t>IR0083</t>
  </si>
  <si>
    <t>IR0084</t>
  </si>
  <si>
    <t>IR0085</t>
  </si>
  <si>
    <t>IR0086</t>
  </si>
  <si>
    <t>IR0087</t>
  </si>
  <si>
    <t>IR0088</t>
  </si>
  <si>
    <t>IR0089</t>
  </si>
  <si>
    <t>IR0090</t>
  </si>
  <si>
    <t>IR0091</t>
  </si>
  <si>
    <t>IR0092</t>
  </si>
  <si>
    <t>IR0093</t>
  </si>
  <si>
    <t>IR0094</t>
  </si>
  <si>
    <t>IR0095</t>
  </si>
  <si>
    <t>IR0096</t>
  </si>
  <si>
    <t>IR0097</t>
  </si>
  <si>
    <t>IR0098</t>
  </si>
  <si>
    <t>IR0099</t>
  </si>
  <si>
    <t>IR0100</t>
  </si>
  <si>
    <t>IR0101</t>
  </si>
  <si>
    <t>IR0102</t>
  </si>
  <si>
    <t>IR0103</t>
  </si>
  <si>
    <t>IR0104</t>
  </si>
  <si>
    <t>IR0105</t>
  </si>
  <si>
    <t>IR0106</t>
  </si>
  <si>
    <t>IR0107</t>
  </si>
  <si>
    <t>IR0108</t>
  </si>
  <si>
    <t>IR0109</t>
  </si>
  <si>
    <t>IR0110</t>
  </si>
  <si>
    <t>IR0111</t>
  </si>
  <si>
    <t>IR0112</t>
  </si>
  <si>
    <t>IR0113</t>
  </si>
  <si>
    <t>IR0114</t>
  </si>
  <si>
    <t>IR0115</t>
  </si>
  <si>
    <t>IR0116</t>
  </si>
  <si>
    <t>IR0117</t>
  </si>
  <si>
    <t>IR0118</t>
  </si>
  <si>
    <t>IR0119</t>
  </si>
  <si>
    <t>IR0120</t>
  </si>
  <si>
    <t>IR0121</t>
  </si>
  <si>
    <t>IR0122</t>
  </si>
  <si>
    <t>IR0123</t>
  </si>
  <si>
    <t>IR0124</t>
  </si>
  <si>
    <t>IR0125</t>
  </si>
  <si>
    <t>IR0126</t>
  </si>
  <si>
    <t>IR0127</t>
  </si>
  <si>
    <t>IR0128</t>
  </si>
  <si>
    <t>IR0129</t>
  </si>
  <si>
    <t>IR0130</t>
  </si>
  <si>
    <t>IR0131</t>
  </si>
  <si>
    <t>IR0132</t>
  </si>
  <si>
    <t>IR0133</t>
  </si>
  <si>
    <t>IR0134</t>
  </si>
  <si>
    <t>IR0135</t>
  </si>
  <si>
    <t>IR0136</t>
  </si>
  <si>
    <t>IR0137</t>
  </si>
  <si>
    <t>IR0138</t>
  </si>
  <si>
    <t>IR0139</t>
  </si>
  <si>
    <t>IR0140</t>
  </si>
  <si>
    <t>IR0141</t>
  </si>
  <si>
    <t>IR0142</t>
  </si>
  <si>
    <t>IR0143</t>
  </si>
  <si>
    <t>IR0144</t>
  </si>
  <si>
    <t>IR0145</t>
  </si>
  <si>
    <t>IR0146</t>
  </si>
  <si>
    <t>IR0147</t>
  </si>
  <si>
    <t>IR0148</t>
  </si>
  <si>
    <t>IR0149</t>
  </si>
  <si>
    <t>IR0150</t>
  </si>
  <si>
    <t>IR0151</t>
  </si>
  <si>
    <t>IR0152</t>
  </si>
  <si>
    <t>IR0153</t>
  </si>
  <si>
    <t>IR0154</t>
  </si>
  <si>
    <t>IR0155</t>
  </si>
  <si>
    <t>IR0156</t>
  </si>
  <si>
    <t>IR0157</t>
  </si>
  <si>
    <t>IR0158</t>
  </si>
  <si>
    <t>IR0159</t>
  </si>
  <si>
    <t>IR0160</t>
  </si>
  <si>
    <t>IR0161</t>
  </si>
  <si>
    <t>IR0162</t>
  </si>
  <si>
    <t>IR0163</t>
  </si>
  <si>
    <t>IR0164</t>
  </si>
  <si>
    <t>IR0165</t>
  </si>
  <si>
    <t>IR0166</t>
  </si>
  <si>
    <t>IR0167</t>
  </si>
  <si>
    <t>IR0168</t>
  </si>
  <si>
    <t>IR0169</t>
  </si>
  <si>
    <t>IR0170</t>
  </si>
  <si>
    <t>IR0171</t>
  </si>
  <si>
    <t>IR0172</t>
  </si>
  <si>
    <t>IR0173</t>
  </si>
  <si>
    <t>IR0174</t>
  </si>
  <si>
    <t>IR0175</t>
  </si>
  <si>
    <t>IR0176</t>
  </si>
  <si>
    <t>IR0177</t>
  </si>
  <si>
    <t>IR0178</t>
  </si>
  <si>
    <t>IR0179</t>
  </si>
  <si>
    <t>IR0180</t>
  </si>
  <si>
    <t>IR0181</t>
  </si>
  <si>
    <t>IR0182</t>
  </si>
  <si>
    <t>IR0183</t>
  </si>
  <si>
    <t>IR0184</t>
  </si>
  <si>
    <t>IR0185</t>
  </si>
  <si>
    <t>IR0186</t>
  </si>
  <si>
    <t>IR0187</t>
  </si>
  <si>
    <t>IR0188</t>
  </si>
  <si>
    <t>IR0189</t>
  </si>
  <si>
    <t>IR0190</t>
  </si>
  <si>
    <t>IR0191</t>
  </si>
  <si>
    <t>IR0192</t>
  </si>
  <si>
    <t>IR0193</t>
  </si>
  <si>
    <t>IR0194</t>
  </si>
  <si>
    <t>IR0195</t>
  </si>
  <si>
    <t>IR0196</t>
  </si>
  <si>
    <t>IR0197</t>
  </si>
  <si>
    <t>IR0198</t>
  </si>
  <si>
    <t>IR0199</t>
  </si>
  <si>
    <t>IR0200</t>
  </si>
  <si>
    <t>IR0201</t>
  </si>
  <si>
    <t>IR0202</t>
  </si>
  <si>
    <t>IR0203</t>
  </si>
  <si>
    <t>IR0204</t>
  </si>
  <si>
    <t>IR0205</t>
  </si>
  <si>
    <t>IR0206</t>
  </si>
  <si>
    <t>IR0207</t>
  </si>
  <si>
    <t>IR0208</t>
  </si>
  <si>
    <t>IR0209</t>
  </si>
  <si>
    <t>IR0210</t>
  </si>
  <si>
    <t>IR0211</t>
  </si>
  <si>
    <t>IR0212</t>
  </si>
  <si>
    <t>IR0213</t>
  </si>
  <si>
    <t>IR0214</t>
  </si>
  <si>
    <t>IR0215</t>
  </si>
  <si>
    <t>IR0216</t>
  </si>
  <si>
    <t>IR0217</t>
  </si>
  <si>
    <t>IR0218</t>
  </si>
  <si>
    <t>IR0219</t>
  </si>
  <si>
    <t>IR0220</t>
  </si>
  <si>
    <t>IR0221</t>
  </si>
  <si>
    <t>IR0222</t>
  </si>
  <si>
    <t>IR0223</t>
  </si>
  <si>
    <t>IR0224</t>
  </si>
  <si>
    <t>IR0225</t>
  </si>
  <si>
    <t>IR0226</t>
  </si>
  <si>
    <t>IR0227</t>
  </si>
  <si>
    <t>IR0228</t>
  </si>
  <si>
    <t>IR0229</t>
  </si>
  <si>
    <t>IR0230</t>
  </si>
  <si>
    <t>IR0231</t>
  </si>
  <si>
    <t>IR0232</t>
  </si>
  <si>
    <t>IR0233</t>
  </si>
  <si>
    <t>IR0234</t>
  </si>
  <si>
    <t>IR0235</t>
  </si>
  <si>
    <t>IR0236</t>
  </si>
  <si>
    <t>IR0237</t>
  </si>
  <si>
    <t>IR0238</t>
  </si>
  <si>
    <t>IR0239</t>
  </si>
  <si>
    <t>IR0240</t>
  </si>
  <si>
    <t>IR0241</t>
  </si>
  <si>
    <t>IR0242</t>
  </si>
  <si>
    <t>IR0243</t>
  </si>
  <si>
    <t>IR0244</t>
  </si>
  <si>
    <t>IR0245</t>
  </si>
  <si>
    <t>IR0246</t>
  </si>
  <si>
    <t>IR0247</t>
  </si>
  <si>
    <t>IR0248</t>
  </si>
  <si>
    <t>IR0249</t>
  </si>
  <si>
    <t>IR0250</t>
  </si>
  <si>
    <t>IR0251</t>
  </si>
  <si>
    <t>IR0252</t>
  </si>
  <si>
    <t>IR0253</t>
  </si>
  <si>
    <t>IR0254</t>
  </si>
  <si>
    <t>IR0255</t>
  </si>
  <si>
    <t>IR0256</t>
  </si>
  <si>
    <t>IR0257</t>
  </si>
  <si>
    <t>IR0258</t>
  </si>
  <si>
    <t>IR0259</t>
  </si>
  <si>
    <t>IR0260</t>
  </si>
  <si>
    <t>IR0261</t>
  </si>
  <si>
    <t>IR0262</t>
  </si>
  <si>
    <t>IR0263</t>
  </si>
  <si>
    <t>IR0264</t>
  </si>
  <si>
    <t>IR0265</t>
  </si>
  <si>
    <t>IR0266</t>
  </si>
  <si>
    <t>IR0267</t>
  </si>
  <si>
    <t>IR0268</t>
  </si>
  <si>
    <t>IR0269</t>
  </si>
  <si>
    <t>IR0270</t>
  </si>
  <si>
    <t>IR0271</t>
  </si>
  <si>
    <t>IR0272</t>
  </si>
  <si>
    <t>IR0273</t>
  </si>
  <si>
    <t>IR0274</t>
  </si>
  <si>
    <t>IR0275</t>
  </si>
  <si>
    <t>IR0276</t>
  </si>
  <si>
    <t>IR0277</t>
  </si>
  <si>
    <t>IR0278</t>
  </si>
  <si>
    <t>IR0279</t>
  </si>
  <si>
    <t>IR0280</t>
  </si>
  <si>
    <t>IR0281</t>
  </si>
  <si>
    <t>IR0282</t>
  </si>
  <si>
    <t>IR0283</t>
  </si>
  <si>
    <t>IR0284</t>
  </si>
  <si>
    <t>IR0285</t>
  </si>
  <si>
    <t>IR0286</t>
  </si>
  <si>
    <t>IR0287</t>
  </si>
  <si>
    <t>IR0288</t>
  </si>
  <si>
    <t>IR0289</t>
  </si>
  <si>
    <t>IR0290</t>
  </si>
  <si>
    <t>IR0291</t>
  </si>
  <si>
    <t>IR0292</t>
  </si>
  <si>
    <t>IR0293</t>
  </si>
  <si>
    <t>IR0294</t>
  </si>
  <si>
    <t>IR0295</t>
  </si>
  <si>
    <t>IR0296</t>
  </si>
  <si>
    <t>IR0297</t>
  </si>
  <si>
    <t>IR0298</t>
  </si>
  <si>
    <t>IR0299</t>
  </si>
  <si>
    <t>IR0300</t>
  </si>
  <si>
    <t>IR0301</t>
  </si>
  <si>
    <t>IR0302</t>
  </si>
  <si>
    <t>IR0303</t>
  </si>
  <si>
    <t>IR0304</t>
  </si>
  <si>
    <t>IR0305</t>
  </si>
  <si>
    <t>IR0306</t>
  </si>
  <si>
    <t>IR0307</t>
  </si>
  <si>
    <t>IR0308</t>
  </si>
  <si>
    <t>IR0309</t>
  </si>
  <si>
    <t>IR0310</t>
  </si>
  <si>
    <t>IR0311</t>
  </si>
  <si>
    <t>IR0312</t>
  </si>
  <si>
    <t>IR0313</t>
  </si>
  <si>
    <t>IR0314</t>
  </si>
  <si>
    <t>IR0315</t>
  </si>
  <si>
    <t>IR0316</t>
  </si>
  <si>
    <t>IR0317</t>
  </si>
  <si>
    <t>IR0318</t>
  </si>
  <si>
    <t>IR0319</t>
  </si>
  <si>
    <t>IR0320</t>
  </si>
  <si>
    <t>IR0321</t>
  </si>
  <si>
    <t>IR0322</t>
  </si>
  <si>
    <t>IR0323</t>
  </si>
  <si>
    <t>IR0324</t>
  </si>
  <si>
    <t>IR0325</t>
  </si>
  <si>
    <t>IR0326</t>
  </si>
  <si>
    <t>IR0327</t>
  </si>
  <si>
    <t>IR0328</t>
  </si>
  <si>
    <t>IR0329</t>
  </si>
  <si>
    <t>IR0330</t>
  </si>
  <si>
    <t>IR0331</t>
  </si>
  <si>
    <t>IR0332</t>
  </si>
  <si>
    <t>IR0333</t>
  </si>
  <si>
    <t>IR0334</t>
  </si>
  <si>
    <t>IR0335</t>
  </si>
  <si>
    <t>IR0336</t>
  </si>
  <si>
    <t>IR0337</t>
  </si>
  <si>
    <t>IR0338</t>
  </si>
  <si>
    <t>IR0339</t>
  </si>
  <si>
    <t>IR0340</t>
  </si>
  <si>
    <t>IR0341</t>
  </si>
  <si>
    <t>IR0342</t>
  </si>
  <si>
    <t>IR0343</t>
  </si>
  <si>
    <t>IR0344</t>
  </si>
  <si>
    <t>IR0345</t>
  </si>
  <si>
    <t>IR0346</t>
  </si>
  <si>
    <t>IR0347</t>
  </si>
  <si>
    <t>IR0348</t>
  </si>
  <si>
    <t>IR0349</t>
  </si>
  <si>
    <t>IR0350</t>
  </si>
  <si>
    <t>IR0351</t>
  </si>
  <si>
    <t>IR0352</t>
  </si>
  <si>
    <t>IR0353</t>
  </si>
  <si>
    <t>IR0354</t>
  </si>
  <si>
    <t>IR0355</t>
  </si>
  <si>
    <t>IR0356</t>
  </si>
  <si>
    <t>IR0357</t>
  </si>
  <si>
    <t>IR0358</t>
  </si>
  <si>
    <t>IR0359</t>
  </si>
  <si>
    <t>IR0360</t>
  </si>
  <si>
    <t>IR0361</t>
  </si>
  <si>
    <t>IR0362</t>
  </si>
  <si>
    <t>IR0363</t>
  </si>
  <si>
    <t>IR0364</t>
  </si>
  <si>
    <t>IR0365</t>
  </si>
  <si>
    <t>IR0366</t>
  </si>
  <si>
    <t>IR0367</t>
  </si>
  <si>
    <t>IR0368</t>
  </si>
  <si>
    <t>IR0369</t>
  </si>
  <si>
    <t>IR0370</t>
  </si>
  <si>
    <t>IR0371</t>
  </si>
  <si>
    <t>IR0372</t>
  </si>
  <si>
    <t>IR0373</t>
  </si>
  <si>
    <t>IR0374</t>
  </si>
  <si>
    <t>IR0375</t>
  </si>
  <si>
    <t>IR0376</t>
  </si>
  <si>
    <t>IR0377</t>
  </si>
  <si>
    <t>IR0378</t>
  </si>
  <si>
    <t>IR0379</t>
  </si>
  <si>
    <t>IR0380</t>
  </si>
  <si>
    <t>IR0381</t>
  </si>
  <si>
    <t>IR0382</t>
  </si>
  <si>
    <t>IR0383</t>
  </si>
  <si>
    <t>IR0384</t>
  </si>
  <si>
    <t>IR0385</t>
  </si>
  <si>
    <t>IR0386</t>
  </si>
  <si>
    <t>IR0387</t>
  </si>
  <si>
    <t>IR0388</t>
  </si>
  <si>
    <t>IR0389</t>
  </si>
  <si>
    <t>IR0390</t>
  </si>
  <si>
    <t>IR0391</t>
  </si>
  <si>
    <t>IR0392</t>
  </si>
  <si>
    <t>IR0393</t>
  </si>
  <si>
    <t>IR0394</t>
  </si>
  <si>
    <t>IR0395</t>
  </si>
  <si>
    <t>IR0396</t>
  </si>
  <si>
    <t>IR0397</t>
  </si>
  <si>
    <t>IR0398</t>
  </si>
  <si>
    <t>IR0399</t>
  </si>
  <si>
    <t>IR0400</t>
  </si>
  <si>
    <t>IR0401</t>
  </si>
  <si>
    <t>IR0402</t>
  </si>
  <si>
    <t>IR0403</t>
  </si>
  <si>
    <t>IR0404</t>
  </si>
  <si>
    <t>IR0405</t>
  </si>
  <si>
    <t>IR0406</t>
  </si>
  <si>
    <t>IR0407</t>
  </si>
  <si>
    <t>IR0408</t>
  </si>
  <si>
    <t>IR0409</t>
  </si>
  <si>
    <t>IR0410</t>
  </si>
  <si>
    <t>IR0411</t>
  </si>
  <si>
    <t>IR0412</t>
  </si>
  <si>
    <t>IR0413</t>
  </si>
  <si>
    <t>IR0414</t>
  </si>
  <si>
    <t>IR0415</t>
  </si>
  <si>
    <t>IR0416</t>
  </si>
  <si>
    <t>IR0417</t>
  </si>
  <si>
    <t>IR0418</t>
  </si>
  <si>
    <t>IR0419</t>
  </si>
  <si>
    <t>IR0420</t>
  </si>
  <si>
    <t>IR0421</t>
  </si>
  <si>
    <t>IR0422</t>
  </si>
  <si>
    <t>IR0423</t>
  </si>
  <si>
    <t>IR0424</t>
  </si>
  <si>
    <t>IR0425</t>
  </si>
  <si>
    <t>IR0426</t>
  </si>
  <si>
    <t>IR0427</t>
  </si>
  <si>
    <t>IR0428</t>
  </si>
  <si>
    <t>IR0429</t>
  </si>
  <si>
    <t>IR0430</t>
  </si>
  <si>
    <t>IR0431</t>
  </si>
  <si>
    <t>IR0432</t>
  </si>
  <si>
    <t>IR0433</t>
  </si>
  <si>
    <t>IR0434</t>
  </si>
  <si>
    <t>IR0435</t>
  </si>
  <si>
    <t>IR0436</t>
  </si>
  <si>
    <t>IR0437</t>
  </si>
  <si>
    <t>IR0438</t>
  </si>
  <si>
    <t>IR0439</t>
  </si>
  <si>
    <t>IR0440</t>
  </si>
  <si>
    <t>IR0441</t>
  </si>
  <si>
    <t>IR0442</t>
  </si>
  <si>
    <t>IR0443</t>
  </si>
  <si>
    <t>IR0444</t>
  </si>
  <si>
    <t>IR0445</t>
  </si>
  <si>
    <t>IR0446</t>
  </si>
  <si>
    <t>IR0447</t>
  </si>
  <si>
    <t>IR0448</t>
  </si>
  <si>
    <t>IR0449</t>
  </si>
  <si>
    <t>IR0450</t>
  </si>
  <si>
    <t>IR0451</t>
  </si>
  <si>
    <t>IR0452</t>
  </si>
  <si>
    <t>IR0453</t>
  </si>
  <si>
    <t>IR0454</t>
  </si>
  <si>
    <t>IR0455</t>
  </si>
  <si>
    <t>IR0456</t>
  </si>
  <si>
    <t>IR0457</t>
  </si>
  <si>
    <t>IR0458</t>
  </si>
  <si>
    <t>IR0459</t>
  </si>
  <si>
    <t>IR0460</t>
  </si>
  <si>
    <t>IR0461</t>
  </si>
  <si>
    <t>IR0462</t>
  </si>
  <si>
    <t>IR0463</t>
  </si>
  <si>
    <t>IR0464</t>
  </si>
  <si>
    <t>IR0465</t>
  </si>
  <si>
    <t>IR0466</t>
  </si>
  <si>
    <t>IR0467</t>
  </si>
  <si>
    <t>IR0468</t>
  </si>
  <si>
    <t>IR0469</t>
  </si>
  <si>
    <t>IR0470</t>
  </si>
  <si>
    <t>IR0471</t>
  </si>
  <si>
    <t>IR0472</t>
  </si>
  <si>
    <t>IR0473</t>
  </si>
  <si>
    <t>IR0474</t>
  </si>
  <si>
    <t>IR0475</t>
  </si>
  <si>
    <t>IR0476</t>
  </si>
  <si>
    <t>IR0477</t>
  </si>
  <si>
    <t>IR0478</t>
  </si>
  <si>
    <t>IR0479</t>
  </si>
  <si>
    <t>IR0480</t>
  </si>
  <si>
    <t>IR0481</t>
  </si>
  <si>
    <t>IR0482</t>
  </si>
  <si>
    <t>IR0483</t>
  </si>
  <si>
    <t>IR0484</t>
  </si>
  <si>
    <t>IR0485</t>
  </si>
  <si>
    <t>IR0486</t>
  </si>
  <si>
    <t>IR0487</t>
  </si>
  <si>
    <t>IR0488</t>
  </si>
  <si>
    <t>IR0489</t>
  </si>
  <si>
    <t>IR0490</t>
  </si>
  <si>
    <t>IR0491</t>
  </si>
  <si>
    <t>IR0492</t>
  </si>
  <si>
    <t>IR0493</t>
  </si>
  <si>
    <t>IR0494</t>
  </si>
  <si>
    <t>IR0495</t>
  </si>
  <si>
    <t>IR0496</t>
  </si>
  <si>
    <t>IR0497</t>
  </si>
  <si>
    <t>IR0498</t>
  </si>
  <si>
    <t>IR0499</t>
  </si>
  <si>
    <t>IR0500</t>
  </si>
  <si>
    <t>IR0501</t>
  </si>
  <si>
    <t>IR0502</t>
  </si>
  <si>
    <t>IR0503</t>
  </si>
  <si>
    <t>IR0504</t>
  </si>
  <si>
    <t>IR0505</t>
  </si>
  <si>
    <t>IR0506</t>
  </si>
  <si>
    <t>IR0507</t>
  </si>
  <si>
    <t>IR0508</t>
  </si>
  <si>
    <t>IR0509</t>
  </si>
  <si>
    <t>IR0510</t>
  </si>
  <si>
    <t>IR0511</t>
  </si>
  <si>
    <t>IR0512</t>
  </si>
  <si>
    <t>IR0513</t>
  </si>
  <si>
    <t>111010</t>
  </si>
  <si>
    <t>171010</t>
  </si>
  <si>
    <t>711010</t>
  </si>
  <si>
    <t>771010</t>
  </si>
  <si>
    <t>811010</t>
  </si>
  <si>
    <t>871010</t>
  </si>
  <si>
    <t>911010</t>
  </si>
  <si>
    <t>171020</t>
  </si>
  <si>
    <t>711020</t>
  </si>
  <si>
    <t>771020</t>
  </si>
  <si>
    <t>811020</t>
  </si>
  <si>
    <t>871020</t>
  </si>
  <si>
    <t>911020</t>
  </si>
  <si>
    <t>111030</t>
  </si>
  <si>
    <t>131030</t>
  </si>
  <si>
    <t>151030</t>
  </si>
  <si>
    <t>171030</t>
  </si>
  <si>
    <t>711030</t>
  </si>
  <si>
    <t>731030</t>
  </si>
  <si>
    <t>751030</t>
  </si>
  <si>
    <t>771030</t>
  </si>
  <si>
    <t>811030</t>
  </si>
  <si>
    <t>831030</t>
  </si>
  <si>
    <t>851030</t>
  </si>
  <si>
    <t>871030</t>
  </si>
  <si>
    <t>911030</t>
  </si>
  <si>
    <t>111040</t>
  </si>
  <si>
    <t>131040</t>
  </si>
  <si>
    <t>151040</t>
  </si>
  <si>
    <t>171040</t>
  </si>
  <si>
    <t>111050</t>
  </si>
  <si>
    <t>131050</t>
  </si>
  <si>
    <t>151050</t>
  </si>
  <si>
    <t>171050</t>
  </si>
  <si>
    <t>711050</t>
  </si>
  <si>
    <t>731050</t>
  </si>
  <si>
    <t>751050</t>
  </si>
  <si>
    <t>771050</t>
  </si>
  <si>
    <t>811050</t>
  </si>
  <si>
    <t>831050</t>
  </si>
  <si>
    <t>851050</t>
  </si>
  <si>
    <t>871050</t>
  </si>
  <si>
    <t>911050</t>
  </si>
  <si>
    <t>111060</t>
  </si>
  <si>
    <t>131060</t>
  </si>
  <si>
    <t>151060</t>
  </si>
  <si>
    <t>711060</t>
  </si>
  <si>
    <t>731060</t>
  </si>
  <si>
    <t>751060</t>
  </si>
  <si>
    <t>771060</t>
  </si>
  <si>
    <t>811060</t>
  </si>
  <si>
    <t>831060</t>
  </si>
  <si>
    <t>851060</t>
  </si>
  <si>
    <t>871060</t>
  </si>
  <si>
    <t>911060</t>
  </si>
  <si>
    <t>131070</t>
  </si>
  <si>
    <t>151070</t>
  </si>
  <si>
    <t>711070</t>
  </si>
  <si>
    <t>731070</t>
  </si>
  <si>
    <t>751070</t>
  </si>
  <si>
    <t>771070</t>
  </si>
  <si>
    <t>811070</t>
  </si>
  <si>
    <t>831070</t>
  </si>
  <si>
    <t>851070</t>
  </si>
  <si>
    <t>871070</t>
  </si>
  <si>
    <t>911070</t>
  </si>
  <si>
    <t>111080</t>
  </si>
  <si>
    <t>131080</t>
  </si>
  <si>
    <t>151080</t>
  </si>
  <si>
    <t>711080</t>
  </si>
  <si>
    <t>731080</t>
  </si>
  <si>
    <t>751080</t>
  </si>
  <si>
    <t>771080</t>
  </si>
  <si>
    <t>811080</t>
  </si>
  <si>
    <t>831080</t>
  </si>
  <si>
    <t>851080</t>
  </si>
  <si>
    <t>871080</t>
  </si>
  <si>
    <t>911080</t>
  </si>
  <si>
    <t>111090</t>
  </si>
  <si>
    <t>711090</t>
  </si>
  <si>
    <t>811090</t>
  </si>
  <si>
    <t>911090</t>
  </si>
  <si>
    <t>111100</t>
  </si>
  <si>
    <t>711100</t>
  </si>
  <si>
    <t>811100</t>
  </si>
  <si>
    <t>911100</t>
  </si>
  <si>
    <t>131110</t>
  </si>
  <si>
    <t>731110</t>
  </si>
  <si>
    <t>831110</t>
  </si>
  <si>
    <t>911110</t>
  </si>
  <si>
    <t>111120</t>
  </si>
  <si>
    <t>711120</t>
  </si>
  <si>
    <t>811120</t>
  </si>
  <si>
    <t>911120</t>
  </si>
  <si>
    <t>111130</t>
  </si>
  <si>
    <t>131130</t>
  </si>
  <si>
    <t>151130</t>
  </si>
  <si>
    <t>171130</t>
  </si>
  <si>
    <t>111140</t>
  </si>
  <si>
    <t>131140</t>
  </si>
  <si>
    <t>151140</t>
  </si>
  <si>
    <t>171140</t>
  </si>
  <si>
    <t>711140</t>
  </si>
  <si>
    <t>731140</t>
  </si>
  <si>
    <t>751140</t>
  </si>
  <si>
    <t>771140</t>
  </si>
  <si>
    <t>811140</t>
  </si>
  <si>
    <t>831140</t>
  </si>
  <si>
    <t>851140</t>
  </si>
  <si>
    <t>871140</t>
  </si>
  <si>
    <t>911140</t>
  </si>
  <si>
    <t>111150</t>
  </si>
  <si>
    <t>131150</t>
  </si>
  <si>
    <t>151150</t>
  </si>
  <si>
    <t>171150</t>
  </si>
  <si>
    <t>711150</t>
  </si>
  <si>
    <t>731150</t>
  </si>
  <si>
    <t>751150</t>
  </si>
  <si>
    <t>771150</t>
  </si>
  <si>
    <t>811150</t>
  </si>
  <si>
    <t>831150</t>
  </si>
  <si>
    <t>851150</t>
  </si>
  <si>
    <t>871150</t>
  </si>
  <si>
    <t>911150</t>
  </si>
  <si>
    <t>111160</t>
  </si>
  <si>
    <t>131160</t>
  </si>
  <si>
    <t>151160</t>
  </si>
  <si>
    <t>171160</t>
  </si>
  <si>
    <t>711160</t>
  </si>
  <si>
    <t>731160</t>
  </si>
  <si>
    <t>751160</t>
  </si>
  <si>
    <t>771160</t>
  </si>
  <si>
    <t>811160</t>
  </si>
  <si>
    <t>831160</t>
  </si>
  <si>
    <t>851160</t>
  </si>
  <si>
    <t>871160</t>
  </si>
  <si>
    <t>911160</t>
  </si>
  <si>
    <t>111170</t>
  </si>
  <si>
    <t>131170</t>
  </si>
  <si>
    <t>151170</t>
  </si>
  <si>
    <t>171170</t>
  </si>
  <si>
    <t>111180</t>
  </si>
  <si>
    <t>131180</t>
  </si>
  <si>
    <t>151180</t>
  </si>
  <si>
    <t>171180</t>
  </si>
  <si>
    <t>711180</t>
  </si>
  <si>
    <t>731180</t>
  </si>
  <si>
    <t>751180</t>
  </si>
  <si>
    <t>771180</t>
  </si>
  <si>
    <t>811180</t>
  </si>
  <si>
    <t>831180</t>
  </si>
  <si>
    <t>851180</t>
  </si>
  <si>
    <t>871180</t>
  </si>
  <si>
    <t>911180</t>
  </si>
  <si>
    <t>111190</t>
  </si>
  <si>
    <t>131190</t>
  </si>
  <si>
    <t>151190</t>
  </si>
  <si>
    <t>171190</t>
  </si>
  <si>
    <t>711190</t>
  </si>
  <si>
    <t>731190</t>
  </si>
  <si>
    <t>751190</t>
  </si>
  <si>
    <t>771190</t>
  </si>
  <si>
    <t>811190</t>
  </si>
  <si>
    <t>831190</t>
  </si>
  <si>
    <t>851190</t>
  </si>
  <si>
    <t>871190</t>
  </si>
  <si>
    <t>911190</t>
  </si>
  <si>
    <t>111200</t>
  </si>
  <si>
    <t>131200</t>
  </si>
  <si>
    <t>151200</t>
  </si>
  <si>
    <t>171200</t>
  </si>
  <si>
    <t>711200</t>
  </si>
  <si>
    <t>731200</t>
  </si>
  <si>
    <t>751200</t>
  </si>
  <si>
    <t>771200</t>
  </si>
  <si>
    <t>811200</t>
  </si>
  <si>
    <t>831200</t>
  </si>
  <si>
    <t>851200</t>
  </si>
  <si>
    <t>871200</t>
  </si>
  <si>
    <t>911200</t>
  </si>
  <si>
    <t>111210</t>
  </si>
  <si>
    <t>131210</t>
  </si>
  <si>
    <t>151210</t>
  </si>
  <si>
    <t>171210</t>
  </si>
  <si>
    <t>111220</t>
  </si>
  <si>
    <t>131220</t>
  </si>
  <si>
    <t>151220</t>
  </si>
  <si>
    <t>171220</t>
  </si>
  <si>
    <t>711220</t>
  </si>
  <si>
    <t>731220</t>
  </si>
  <si>
    <t>751220</t>
  </si>
  <si>
    <t>771220</t>
  </si>
  <si>
    <t>811220</t>
  </si>
  <si>
    <t>831220</t>
  </si>
  <si>
    <t>851220</t>
  </si>
  <si>
    <t>871220</t>
  </si>
  <si>
    <t>911220</t>
  </si>
  <si>
    <t>111230</t>
  </si>
  <si>
    <t>131230</t>
  </si>
  <si>
    <t>151230</t>
  </si>
  <si>
    <t>171230</t>
  </si>
  <si>
    <t>711230</t>
  </si>
  <si>
    <t>731230</t>
  </si>
  <si>
    <t>751230</t>
  </si>
  <si>
    <t>771230</t>
  </si>
  <si>
    <t>811230</t>
  </si>
  <si>
    <t>831230</t>
  </si>
  <si>
    <t>851230</t>
  </si>
  <si>
    <t>871230</t>
  </si>
  <si>
    <t>911230</t>
  </si>
  <si>
    <t>111240</t>
  </si>
  <si>
    <t>131240</t>
  </si>
  <si>
    <t>151240</t>
  </si>
  <si>
    <t>171240</t>
  </si>
  <si>
    <t>711240</t>
  </si>
  <si>
    <t>731240</t>
  </si>
  <si>
    <t>751240</t>
  </si>
  <si>
    <t>771240</t>
  </si>
  <si>
    <t>811240</t>
  </si>
  <si>
    <t>831240</t>
  </si>
  <si>
    <t>851240</t>
  </si>
  <si>
    <t>871240</t>
  </si>
  <si>
    <t>911240</t>
  </si>
  <si>
    <t>131250</t>
  </si>
  <si>
    <t>151250</t>
  </si>
  <si>
    <t>171250</t>
  </si>
  <si>
    <t>111260</t>
  </si>
  <si>
    <t>131260</t>
  </si>
  <si>
    <t>151260</t>
  </si>
  <si>
    <t>171260</t>
  </si>
  <si>
    <t>711260</t>
  </si>
  <si>
    <t>731260</t>
  </si>
  <si>
    <t>751260</t>
  </si>
  <si>
    <t>771260</t>
  </si>
  <si>
    <t>811260</t>
  </si>
  <si>
    <t>831260</t>
  </si>
  <si>
    <t>851260</t>
  </si>
  <si>
    <t>871260</t>
  </si>
  <si>
    <t>911260</t>
  </si>
  <si>
    <t>111270</t>
  </si>
  <si>
    <t>131270</t>
  </si>
  <si>
    <t>151270</t>
  </si>
  <si>
    <t>171270</t>
  </si>
  <si>
    <t>711270</t>
  </si>
  <si>
    <t>731270</t>
  </si>
  <si>
    <t>751270</t>
  </si>
  <si>
    <t>771270</t>
  </si>
  <si>
    <t>811270</t>
  </si>
  <si>
    <t>831270</t>
  </si>
  <si>
    <t>851270</t>
  </si>
  <si>
    <t>871270</t>
  </si>
  <si>
    <t>911270</t>
  </si>
  <si>
    <t>111280</t>
  </si>
  <si>
    <t>131280</t>
  </si>
  <si>
    <t>151280</t>
  </si>
  <si>
    <t>171280</t>
  </si>
  <si>
    <t>711280</t>
  </si>
  <si>
    <t>731280</t>
  </si>
  <si>
    <t>751280</t>
  </si>
  <si>
    <t>771280</t>
  </si>
  <si>
    <t>811280</t>
  </si>
  <si>
    <t>831280</t>
  </si>
  <si>
    <t>851280</t>
  </si>
  <si>
    <t>871280</t>
  </si>
  <si>
    <t>911280</t>
  </si>
  <si>
    <t>131290</t>
  </si>
  <si>
    <t>151290</t>
  </si>
  <si>
    <t>171290</t>
  </si>
  <si>
    <t>731290</t>
  </si>
  <si>
    <t>751290</t>
  </si>
  <si>
    <t>771290</t>
  </si>
  <si>
    <t>831290</t>
  </si>
  <si>
    <t>851290</t>
  </si>
  <si>
    <t>871290</t>
  </si>
  <si>
    <t>911290</t>
  </si>
  <si>
    <t>111300</t>
  </si>
  <si>
    <t>131300</t>
  </si>
  <si>
    <t>151300</t>
  </si>
  <si>
    <t>171300</t>
  </si>
  <si>
    <t>111310</t>
  </si>
  <si>
    <t>131310</t>
  </si>
  <si>
    <t>151310</t>
  </si>
  <si>
    <t>171310</t>
  </si>
  <si>
    <t>711310</t>
  </si>
  <si>
    <t>731310</t>
  </si>
  <si>
    <t>751310</t>
  </si>
  <si>
    <t>771310</t>
  </si>
  <si>
    <t>811310</t>
  </si>
  <si>
    <t>831310</t>
  </si>
  <si>
    <t>851310</t>
  </si>
  <si>
    <t>871310</t>
  </si>
  <si>
    <t>911310</t>
  </si>
  <si>
    <t>111320</t>
  </si>
  <si>
    <t>131320</t>
  </si>
  <si>
    <t>151320</t>
  </si>
  <si>
    <t>171320</t>
  </si>
  <si>
    <t>711320</t>
  </si>
  <si>
    <t>731320</t>
  </si>
  <si>
    <t>751320</t>
  </si>
  <si>
    <t>771320</t>
  </si>
  <si>
    <t>811320</t>
  </si>
  <si>
    <t>831320</t>
  </si>
  <si>
    <t>851320</t>
  </si>
  <si>
    <t>871320</t>
  </si>
  <si>
    <t>911320</t>
  </si>
  <si>
    <t>111330</t>
  </si>
  <si>
    <t>131330</t>
  </si>
  <si>
    <t>151330</t>
  </si>
  <si>
    <t>171330</t>
  </si>
  <si>
    <t>711330</t>
  </si>
  <si>
    <t>731330</t>
  </si>
  <si>
    <t>751330</t>
  </si>
  <si>
    <t>771330</t>
  </si>
  <si>
    <t>811330</t>
  </si>
  <si>
    <t>831330</t>
  </si>
  <si>
    <t>851330</t>
  </si>
  <si>
    <t>871330</t>
  </si>
  <si>
    <t>911330</t>
  </si>
  <si>
    <t>111340</t>
  </si>
  <si>
    <t>131340</t>
  </si>
  <si>
    <t>151340</t>
  </si>
  <si>
    <t>171340</t>
  </si>
  <si>
    <t>711340</t>
  </si>
  <si>
    <t>731340</t>
  </si>
  <si>
    <t>751340</t>
  </si>
  <si>
    <t>771340</t>
  </si>
  <si>
    <t>811340</t>
  </si>
  <si>
    <t>831340</t>
  </si>
  <si>
    <t>851340</t>
  </si>
  <si>
    <t>871340</t>
  </si>
  <si>
    <t>911340</t>
  </si>
  <si>
    <t>111350</t>
  </si>
  <si>
    <t>131350</t>
  </si>
  <si>
    <t>151350</t>
  </si>
  <si>
    <t>171350</t>
  </si>
  <si>
    <t>711350</t>
  </si>
  <si>
    <t>731350</t>
  </si>
  <si>
    <t>751350</t>
  </si>
  <si>
    <t>771350</t>
  </si>
  <si>
    <t>811350</t>
  </si>
  <si>
    <t>831350</t>
  </si>
  <si>
    <t>851350</t>
  </si>
  <si>
    <t>871350</t>
  </si>
  <si>
    <t>911350</t>
  </si>
  <si>
    <t>111360</t>
  </si>
  <si>
    <t>131360</t>
  </si>
  <si>
    <t>711360</t>
  </si>
  <si>
    <t>731360</t>
  </si>
  <si>
    <t>811360</t>
  </si>
  <si>
    <t>831360</t>
  </si>
  <si>
    <t>911360</t>
  </si>
  <si>
    <t>171380</t>
  </si>
  <si>
    <t>171390</t>
  </si>
  <si>
    <t>171400</t>
  </si>
  <si>
    <t>771400</t>
  </si>
  <si>
    <t>871400</t>
  </si>
  <si>
    <t>911400</t>
  </si>
  <si>
    <t>171410</t>
  </si>
  <si>
    <t>171420</t>
  </si>
  <si>
    <t>171430</t>
  </si>
  <si>
    <t>171440</t>
  </si>
  <si>
    <t>131450</t>
  </si>
  <si>
    <t>151450</t>
  </si>
  <si>
    <t>171450</t>
  </si>
  <si>
    <t>131470</t>
  </si>
  <si>
    <t>151470</t>
  </si>
  <si>
    <t>171470</t>
  </si>
  <si>
    <t>711470</t>
  </si>
  <si>
    <t>731470</t>
  </si>
  <si>
    <t>751470</t>
  </si>
  <si>
    <t>771470</t>
  </si>
  <si>
    <t>811470</t>
  </si>
  <si>
    <t>831470</t>
  </si>
  <si>
    <t>851470</t>
  </si>
  <si>
    <t>871470</t>
  </si>
  <si>
    <t>911470</t>
  </si>
  <si>
    <t>131480</t>
  </si>
  <si>
    <t>151480</t>
  </si>
  <si>
    <t>171480</t>
  </si>
  <si>
    <t>711480</t>
  </si>
  <si>
    <t>731480</t>
  </si>
  <si>
    <t>751480</t>
  </si>
  <si>
    <t>771480</t>
  </si>
  <si>
    <t>811480</t>
  </si>
  <si>
    <t>831480</t>
  </si>
  <si>
    <t>851480</t>
  </si>
  <si>
    <t>871480</t>
  </si>
  <si>
    <t>911480</t>
  </si>
  <si>
    <t>131490</t>
  </si>
  <si>
    <t>731490</t>
  </si>
  <si>
    <t>831490</t>
  </si>
  <si>
    <t>911490</t>
  </si>
  <si>
    <t>111500</t>
  </si>
  <si>
    <t>131500</t>
  </si>
  <si>
    <t>151500</t>
  </si>
  <si>
    <t>171500</t>
  </si>
  <si>
    <t>131510</t>
  </si>
  <si>
    <t>151510</t>
  </si>
  <si>
    <t>171510</t>
  </si>
  <si>
    <t>731510</t>
  </si>
  <si>
    <t>751510</t>
  </si>
  <si>
    <t>771510</t>
  </si>
  <si>
    <t>831510</t>
  </si>
  <si>
    <t>851510</t>
  </si>
  <si>
    <t>871510</t>
  </si>
  <si>
    <t>911510</t>
  </si>
  <si>
    <t>131520</t>
  </si>
  <si>
    <t>151520</t>
  </si>
  <si>
    <t>171520</t>
  </si>
  <si>
    <t>731520</t>
  </si>
  <si>
    <t>751520</t>
  </si>
  <si>
    <t>771520</t>
  </si>
  <si>
    <t>831520</t>
  </si>
  <si>
    <t>851520</t>
  </si>
  <si>
    <t>871520</t>
  </si>
  <si>
    <t>911520</t>
  </si>
  <si>
    <t>111530</t>
  </si>
  <si>
    <t>131530</t>
  </si>
  <si>
    <t>151530</t>
  </si>
  <si>
    <t>171530</t>
  </si>
  <si>
    <t>711530</t>
  </si>
  <si>
    <t>731530</t>
  </si>
  <si>
    <t>751530</t>
  </si>
  <si>
    <t>771530</t>
  </si>
  <si>
    <t>811530</t>
  </si>
  <si>
    <t>831530</t>
  </si>
  <si>
    <t>851530</t>
  </si>
  <si>
    <t>871530</t>
  </si>
  <si>
    <t>911530</t>
  </si>
  <si>
    <t>111540</t>
  </si>
  <si>
    <t>131540</t>
  </si>
  <si>
    <t>151540</t>
  </si>
  <si>
    <t>171540</t>
  </si>
  <si>
    <t>711540</t>
  </si>
  <si>
    <t>731540</t>
  </si>
  <si>
    <t>751540</t>
  </si>
  <si>
    <t>771540</t>
  </si>
  <si>
    <t>811540</t>
  </si>
  <si>
    <t>831540</t>
  </si>
  <si>
    <t>851540</t>
  </si>
  <si>
    <t>871540</t>
  </si>
  <si>
    <t>911540</t>
  </si>
  <si>
    <t>113010</t>
  </si>
  <si>
    <t>113020</t>
  </si>
  <si>
    <t>133020</t>
  </si>
  <si>
    <t>153020</t>
  </si>
  <si>
    <t>113030</t>
  </si>
  <si>
    <t>133030</t>
  </si>
  <si>
    <t>113060</t>
  </si>
  <si>
    <t>133060</t>
  </si>
  <si>
    <t>153060</t>
  </si>
  <si>
    <t>113080</t>
  </si>
  <si>
    <t>133080</t>
  </si>
  <si>
    <t>153080</t>
  </si>
  <si>
    <t>113090</t>
  </si>
  <si>
    <t>133090</t>
  </si>
  <si>
    <t>153090</t>
  </si>
  <si>
    <t>113100</t>
  </si>
  <si>
    <t>133100</t>
  </si>
  <si>
    <t>153100</t>
  </si>
  <si>
    <t>113120</t>
  </si>
  <si>
    <t>133120</t>
  </si>
  <si>
    <t>153120</t>
  </si>
  <si>
    <t>113140</t>
  </si>
  <si>
    <t>133140</t>
  </si>
  <si>
    <t>153140</t>
  </si>
  <si>
    <t>113150</t>
  </si>
  <si>
    <t>133150</t>
  </si>
  <si>
    <t>153150</t>
  </si>
  <si>
    <t>113160</t>
  </si>
  <si>
    <t>133160</t>
  </si>
  <si>
    <t>153160</t>
  </si>
  <si>
    <t>113180</t>
  </si>
  <si>
    <t>133180</t>
  </si>
  <si>
    <t>153180</t>
  </si>
  <si>
    <t>113200</t>
  </si>
  <si>
    <t>133200</t>
  </si>
  <si>
    <t>153200</t>
  </si>
  <si>
    <t>113210</t>
  </si>
  <si>
    <t>133210</t>
  </si>
  <si>
    <t>153210</t>
  </si>
  <si>
    <t>113220</t>
  </si>
  <si>
    <t>133220</t>
  </si>
  <si>
    <t>153220</t>
  </si>
  <si>
    <t>133240</t>
  </si>
  <si>
    <t>153240</t>
  </si>
  <si>
    <t>133260</t>
  </si>
  <si>
    <t>153260</t>
  </si>
  <si>
    <t>133270</t>
  </si>
  <si>
    <t>153270</t>
  </si>
  <si>
    <t>133280</t>
  </si>
  <si>
    <t>153280</t>
  </si>
  <si>
    <t>133300</t>
  </si>
  <si>
    <t>153300</t>
  </si>
  <si>
    <t>133320</t>
  </si>
  <si>
    <t>153320</t>
  </si>
  <si>
    <t>133330</t>
  </si>
  <si>
    <t>153330</t>
  </si>
  <si>
    <t>133340</t>
  </si>
  <si>
    <t>153340</t>
  </si>
  <si>
    <t>113360</t>
  </si>
  <si>
    <t>133360</t>
  </si>
  <si>
    <t>153360</t>
  </si>
  <si>
    <t>113380</t>
  </si>
  <si>
    <t>133380</t>
  </si>
  <si>
    <t>153380</t>
  </si>
  <si>
    <t>113390</t>
  </si>
  <si>
    <t>133390</t>
  </si>
  <si>
    <t>153390</t>
  </si>
  <si>
    <t>113400</t>
  </si>
  <si>
    <t>133400</t>
  </si>
  <si>
    <t>153400</t>
  </si>
  <si>
    <t>113420</t>
  </si>
  <si>
    <t>133420</t>
  </si>
  <si>
    <t>153420</t>
  </si>
  <si>
    <t>113440</t>
  </si>
  <si>
    <t>133440</t>
  </si>
  <si>
    <t>153440</t>
  </si>
  <si>
    <t>113450</t>
  </si>
  <si>
    <t>133450</t>
  </si>
  <si>
    <t>153450</t>
  </si>
  <si>
    <t>113460</t>
  </si>
  <si>
    <t>133460</t>
  </si>
  <si>
    <t>153460</t>
  </si>
  <si>
    <t>133480</t>
  </si>
  <si>
    <t>153480</t>
  </si>
  <si>
    <t>133500</t>
  </si>
  <si>
    <t>153500</t>
  </si>
  <si>
    <t>133510</t>
  </si>
  <si>
    <t>153510</t>
  </si>
  <si>
    <t>133520</t>
  </si>
  <si>
    <t>153520</t>
  </si>
  <si>
    <t>133540</t>
  </si>
  <si>
    <t>153540</t>
  </si>
  <si>
    <t>133560</t>
  </si>
  <si>
    <t>153560</t>
  </si>
  <si>
    <t>133570</t>
  </si>
  <si>
    <t>153570</t>
  </si>
  <si>
    <t>133580</t>
  </si>
  <si>
    <t>153580</t>
  </si>
  <si>
    <t>133600</t>
  </si>
  <si>
    <t>153600</t>
  </si>
  <si>
    <t>133620</t>
  </si>
  <si>
    <t>153620</t>
  </si>
  <si>
    <t>133630</t>
  </si>
  <si>
    <t>153630</t>
  </si>
  <si>
    <t>133640</t>
  </si>
  <si>
    <t>153640</t>
  </si>
  <si>
    <t>113660</t>
  </si>
  <si>
    <t>133660</t>
  </si>
  <si>
    <t>153660</t>
  </si>
  <si>
    <t>113680</t>
  </si>
  <si>
    <t>133680</t>
  </si>
  <si>
    <t>153680</t>
  </si>
  <si>
    <t>113690</t>
  </si>
  <si>
    <t>133690</t>
  </si>
  <si>
    <t>153690</t>
  </si>
  <si>
    <t>113700</t>
  </si>
  <si>
    <t>133700</t>
  </si>
  <si>
    <t>153700</t>
  </si>
  <si>
    <t>133780</t>
  </si>
  <si>
    <t>153780</t>
  </si>
  <si>
    <t>133800</t>
  </si>
  <si>
    <t>153800</t>
  </si>
  <si>
    <t>133810</t>
  </si>
  <si>
    <t>153810</t>
  </si>
  <si>
    <t>133820</t>
  </si>
  <si>
    <t>153820</t>
  </si>
  <si>
    <t>113840</t>
  </si>
  <si>
    <t>133840</t>
  </si>
  <si>
    <t>153840</t>
  </si>
  <si>
    <t>113860</t>
  </si>
  <si>
    <t>133860</t>
  </si>
  <si>
    <t>153860</t>
  </si>
  <si>
    <t>113870</t>
  </si>
  <si>
    <t>133870</t>
  </si>
  <si>
    <t>153870</t>
  </si>
  <si>
    <t>113880</t>
  </si>
  <si>
    <t>133880</t>
  </si>
  <si>
    <t>153880</t>
  </si>
  <si>
    <t>113900</t>
  </si>
  <si>
    <t>713900</t>
  </si>
  <si>
    <t>813900</t>
  </si>
  <si>
    <t>113920</t>
  </si>
  <si>
    <t>713920</t>
  </si>
  <si>
    <t>813920</t>
  </si>
  <si>
    <t>113930</t>
  </si>
  <si>
    <t>713930</t>
  </si>
  <si>
    <t>813930</t>
  </si>
  <si>
    <t>113940</t>
  </si>
  <si>
    <t>713940</t>
  </si>
  <si>
    <t>813940</t>
  </si>
  <si>
    <t>113960</t>
  </si>
  <si>
    <t>133960</t>
  </si>
  <si>
    <t>153960</t>
  </si>
  <si>
    <t>113980</t>
  </si>
  <si>
    <t>133980</t>
  </si>
  <si>
    <t>153980</t>
  </si>
  <si>
    <t>113990</t>
  </si>
  <si>
    <t>133990</t>
  </si>
  <si>
    <t>153990</t>
  </si>
  <si>
    <t>114000</t>
  </si>
  <si>
    <t>134000</t>
  </si>
  <si>
    <t>154000</t>
  </si>
  <si>
    <t>114020</t>
  </si>
  <si>
    <t>714020</t>
  </si>
  <si>
    <t>814020</t>
  </si>
  <si>
    <t>114030</t>
  </si>
  <si>
    <t>114040</t>
  </si>
  <si>
    <t>714040</t>
  </si>
  <si>
    <t>814040</t>
  </si>
  <si>
    <t>114050</t>
  </si>
  <si>
    <t>714050</t>
  </si>
  <si>
    <t>814050</t>
  </si>
  <si>
    <t>114060</t>
  </si>
  <si>
    <t>714060</t>
  </si>
  <si>
    <t>814060</t>
  </si>
  <si>
    <t>134080</t>
  </si>
  <si>
    <t>154080</t>
  </si>
  <si>
    <t>134100</t>
  </si>
  <si>
    <t>154100</t>
  </si>
  <si>
    <t>134110</t>
  </si>
  <si>
    <t>154110</t>
  </si>
  <si>
    <t>134120</t>
  </si>
  <si>
    <t>154120</t>
  </si>
  <si>
    <t>134130</t>
  </si>
  <si>
    <t>154130</t>
  </si>
  <si>
    <t>114280</t>
  </si>
  <si>
    <t>134280</t>
  </si>
  <si>
    <t>154280</t>
  </si>
  <si>
    <t>114310</t>
  </si>
  <si>
    <t>134310</t>
  </si>
  <si>
    <t>154310</t>
  </si>
  <si>
    <t>134320</t>
  </si>
  <si>
    <t>114330</t>
  </si>
  <si>
    <t>134330</t>
  </si>
  <si>
    <t>154330</t>
  </si>
  <si>
    <t>134340</t>
  </si>
  <si>
    <t>154340</t>
  </si>
  <si>
    <t>134350</t>
  </si>
  <si>
    <t>154350</t>
  </si>
  <si>
    <t>114360</t>
  </si>
  <si>
    <t>134360</t>
  </si>
  <si>
    <t>154360</t>
  </si>
  <si>
    <t>114370</t>
  </si>
  <si>
    <t>134370</t>
  </si>
  <si>
    <t>154370</t>
  </si>
  <si>
    <t>136010</t>
  </si>
  <si>
    <t>136020</t>
  </si>
  <si>
    <t>136030</t>
  </si>
  <si>
    <t>136040</t>
  </si>
  <si>
    <t>136050</t>
  </si>
  <si>
    <t>136060</t>
  </si>
  <si>
    <t>136080</t>
  </si>
  <si>
    <t>136090</t>
  </si>
  <si>
    <t>136100</t>
  </si>
  <si>
    <t>136110</t>
  </si>
  <si>
    <t>136120</t>
  </si>
  <si>
    <t>911550</t>
  </si>
  <si>
    <t>D111130 = D111140 + D111150 + D111160  (+/- 5)</t>
  </si>
  <si>
    <t>D111170 = D111180 + D111190 + D111200  (+/- 5)</t>
  </si>
  <si>
    <t>D111210 = D111220 + D111230 + D111240  (+/- 5)</t>
  </si>
  <si>
    <t>D111250 = D111260 + D111270 + D111280  (+/- 5)</t>
  </si>
  <si>
    <t>D111300 = D111310 + D111320 + D111330 + D111340 + D111350  (+/- 5)</t>
  </si>
  <si>
    <t xml:space="preserve">D111500 = D111530  </t>
  </si>
  <si>
    <t xml:space="preserve">D114330 = D114360  </t>
  </si>
  <si>
    <t>D131130 = D131140 + D131150 + D131160  (+/- 5)</t>
  </si>
  <si>
    <t>D131170 = D131180 + D131190 + D131200  (+/- 5)</t>
  </si>
  <si>
    <t>D131210 = D131220 + D131230 + D131240  (+/- 5)</t>
  </si>
  <si>
    <t>D131250 = D131260 + D131270 + D131280  (+/- 5)</t>
  </si>
  <si>
    <t>D131300 = D131310 + D131320 + D131330 + D131340 + D131350  (+/- 5)</t>
  </si>
  <si>
    <t>D131500 = D131510 + D131520 + D131530  (+/- 5)</t>
  </si>
  <si>
    <t>D134330 = D134340 + D134350 + D134360  (+/- 5)</t>
  </si>
  <si>
    <t>D151130 = D151140 + D151150 + D151160  (+/- 5)</t>
  </si>
  <si>
    <t>D151170 = D151180 + D151190 + D151200  (+/- 5)</t>
  </si>
  <si>
    <t>D151210 = D151220 + D151230 + D151240  (+/- 5)</t>
  </si>
  <si>
    <t>D151250 = D151260 + D151270 + D151280  (+/- 5)</t>
  </si>
  <si>
    <t>D151300 = D151310 + D151320 + D151330 + D151340 + D151350  (+/- 5)</t>
  </si>
  <si>
    <t>D151500 = D151510 + D151520 + D151530  (+/- 5)</t>
  </si>
  <si>
    <t>D154330 = D154340 + D154350 + D154360  (+/- 5)</t>
  </si>
  <si>
    <t>D171130 = D171140 + D171150 + D171160  (+/- 5)</t>
  </si>
  <si>
    <t>D171170 = D171180 + D171190 + D171200  (+/- 5)</t>
  </si>
  <si>
    <t>D171210 = D171220 + D171230 + D171240  (+/- 5)</t>
  </si>
  <si>
    <t>D171250 = D171260 + D171270 + D171280  (+/- 5)</t>
  </si>
  <si>
    <t>D171300 = D171310 + D171320 + D171330 + D171340 + D171350  (+/- 5)</t>
  </si>
  <si>
    <t>D171500 = D171510 + D171520 + D171530  (+/- 5)</t>
  </si>
  <si>
    <t>D174330 = D174340 + D174350 + D174360  (+/- 5)</t>
  </si>
  <si>
    <t xml:space="preserve">D811010 = D111010 * 1  </t>
  </si>
  <si>
    <t>D811030 = ROUND (D111030 * 0.95)  (+/- 5)</t>
  </si>
  <si>
    <t>D811050 = ROUND (D111050 * 0.9)  (+/- 5)</t>
  </si>
  <si>
    <t>D811060 = ROUND (D111060 * 0.9)  (+/- 5)</t>
  </si>
  <si>
    <t>D811070 = ROUND (D111070 * 0.9)  (+/- 5)</t>
  </si>
  <si>
    <t>D811080 = ROUND (D111080 * 0.9)  (+/- 5)</t>
  </si>
  <si>
    <t>D811090 = ROUND (D111090 * 0.9)  (+/- 5)</t>
  </si>
  <si>
    <t>D811100 = ROUND (D111100 * 0.8)  (+/- 5)</t>
  </si>
  <si>
    <t>D811120 = ROUND (D111120 * 0.6)  (+/- 5)</t>
  </si>
  <si>
    <t>D811140 = ROUND (D111140 * 0.5)  (+/- 5)</t>
  </si>
  <si>
    <t>D811150 = ROUND (D111150 * 0.5)  (+/- 5)</t>
  </si>
  <si>
    <t>D811160 = ROUND (D111160 * 0.5)  (+/- 5)</t>
  </si>
  <si>
    <t>D811180 = ROUND (D111180 * 0.5)  (+/- 5)</t>
  </si>
  <si>
    <t xml:space="preserve">D811190 = D111190 * 0  </t>
  </si>
  <si>
    <t xml:space="preserve">D811200 = D111200 * 0  </t>
  </si>
  <si>
    <t>D811220 = ROUND (D111220 * 0.5)  (+/- 5)</t>
  </si>
  <si>
    <t>D811230 = ROUND (D111230 * 0.5)  (+/- 5)</t>
  </si>
  <si>
    <t>D811240 = ROUND (D111240 * 0.5)  (+/- 5)</t>
  </si>
  <si>
    <t>D811260 = ROUND (D111260 * 0.5)  (+/- 5)</t>
  </si>
  <si>
    <t xml:space="preserve">D811270 = D111270 * 0  </t>
  </si>
  <si>
    <t xml:space="preserve">D811280 = D111280 * 0  </t>
  </si>
  <si>
    <t xml:space="preserve">D811310 = D111310 * 0  </t>
  </si>
  <si>
    <t>D811320 = ROUND (D111320 * 0.5)  (+/- 5)</t>
  </si>
  <si>
    <t xml:space="preserve">D811330 = D111330 * 0  </t>
  </si>
  <si>
    <t>D811340 = ROUND (D111340 * 0.5)  (+/- 5)</t>
  </si>
  <si>
    <t xml:space="preserve">D811350 = D111350 * 0  </t>
  </si>
  <si>
    <t xml:space="preserve">D811360 = D111360 * 0  </t>
  </si>
  <si>
    <t xml:space="preserve">D811470 = D111470 * 0  </t>
  </si>
  <si>
    <t xml:space="preserve">D811480 = D111480 * 0  </t>
  </si>
  <si>
    <t xml:space="preserve">D811530 = D111530 * 0  </t>
  </si>
  <si>
    <t xml:space="preserve">D811540 = D111540 * 0  </t>
  </si>
  <si>
    <t xml:space="preserve">D813010 = D113010 * 0  </t>
  </si>
  <si>
    <t xml:space="preserve">D813020 = D113020 * 0  </t>
  </si>
  <si>
    <t xml:space="preserve">D813030 = D113030 * 0  </t>
  </si>
  <si>
    <t xml:space="preserve">D813060 = D113060 * 1  </t>
  </si>
  <si>
    <t xml:space="preserve">D813080 = D113080 * 1  </t>
  </si>
  <si>
    <t xml:space="preserve">D813090 = D113090 * 1  </t>
  </si>
  <si>
    <t xml:space="preserve">D813100 = D113100 * 1  </t>
  </si>
  <si>
    <t xml:space="preserve">D813120 = D113120 * 1  </t>
  </si>
  <si>
    <t xml:space="preserve">D813140 = D113140 * 1  </t>
  </si>
  <si>
    <t xml:space="preserve">D813150 = D113150 * 1  </t>
  </si>
  <si>
    <t xml:space="preserve">D813160 = D113160 * 1  </t>
  </si>
  <si>
    <t xml:space="preserve">D813180 = D113180 * 1  </t>
  </si>
  <si>
    <t xml:space="preserve">D813200 = D113200 * 1  </t>
  </si>
  <si>
    <t xml:space="preserve">D813210 = D113210 * 1  </t>
  </si>
  <si>
    <t xml:space="preserve">D813220 = D113220 * 1  </t>
  </si>
  <si>
    <t>D813360 = ROUND (D113360 * 0.5)  (+/- 5)</t>
  </si>
  <si>
    <t>D813380 = ROUND (D113380 * 0.5)  (+/- 5)</t>
  </si>
  <si>
    <t>D813390 = ROUND (D113390 * 0.5)  (+/- 5)</t>
  </si>
  <si>
    <t xml:space="preserve">D813400 = D113400 * 1  </t>
  </si>
  <si>
    <t>D813420 = ROUND (D113420 * 0.5)  (+/- 5)</t>
  </si>
  <si>
    <t>D813440 = ROUND (D113440 * 0.5)  (+/- 5)</t>
  </si>
  <si>
    <t>D813450 = ROUND (D113450 * 0.5)  (+/- 5)</t>
  </si>
  <si>
    <t xml:space="preserve">D813460 = D113460 * 1  </t>
  </si>
  <si>
    <t>D813660 = ROUND (D113660 * 0.65)  (+/- 5)</t>
  </si>
  <si>
    <t>D813680 = ROUND (D113680 * 0.65)  (+/- 5)</t>
  </si>
  <si>
    <t>D813690 = ROUND (D113690 * 0.65)  (+/- 5)</t>
  </si>
  <si>
    <t xml:space="preserve">D813700 = D113700 * 1  </t>
  </si>
  <si>
    <t>D813840 = ROUND (D113840 * 0.85)  (+/- 5)</t>
  </si>
  <si>
    <t>D813860 = ROUND (D113860 * 0.85)  (+/- 5)</t>
  </si>
  <si>
    <t>D813870 = ROUND (D113870 * 0.85)  (+/- 5)</t>
  </si>
  <si>
    <t xml:space="preserve">D813880 = D113880 * 1  </t>
  </si>
  <si>
    <t>D813900 = ROUND (D113900 * 0.85)  (+/- 5)</t>
  </si>
  <si>
    <t>D813920 = ROUND (D113920 * 0.85)  (+/- 5)</t>
  </si>
  <si>
    <t>D813930 = ROUND (D113930 * 0.85)  (+/- 5)</t>
  </si>
  <si>
    <t xml:space="preserve">D813940 = D113940 * 1  </t>
  </si>
  <si>
    <t>D813960 = ROUND (D113960 * 0.5)  (+/- 5)</t>
  </si>
  <si>
    <t>D813980 = ROUND (D113980 * 0.5)  (+/- 5)</t>
  </si>
  <si>
    <t>D813990 = ROUND (D113990 * 0.5)  (+/- 5)</t>
  </si>
  <si>
    <t xml:space="preserve">D814000 = D114000 * 1  </t>
  </si>
  <si>
    <t>D814020 = ROUND (D114020 * 0.85)  (+/- 5)</t>
  </si>
  <si>
    <t>D814040 = ROUND (D114040 * 0.85)  (+/- 5)</t>
  </si>
  <si>
    <t>D814050 = ROUND (D114050 * 0.85)  (+/- 5)</t>
  </si>
  <si>
    <t xml:space="preserve">D814060 = D114060 * 1  </t>
  </si>
  <si>
    <t xml:space="preserve">D814310 = D114310 * 1  </t>
  </si>
  <si>
    <t xml:space="preserve">D814360 = D114360 * 0  </t>
  </si>
  <si>
    <t xml:space="preserve">D814370 = D114370 * 1  </t>
  </si>
  <si>
    <t>D831030 = ROUND (D131030 * 0.95)  (+/- 5)</t>
  </si>
  <si>
    <t>D831050 = ROUND (D131050 * 0.9)  (+/- 5)</t>
  </si>
  <si>
    <t>D831060 = ROUND (D131060 * 0.9)  (+/- 5)</t>
  </si>
  <si>
    <t>D831070 = ROUND (D131070 * 0.9)  (+/- 5)</t>
  </si>
  <si>
    <t>D831080 = ROUND (D131080 * 0.9)  (+/- 5)</t>
  </si>
  <si>
    <t>D831110 = ROUND (D131110 * 0.7)  (+/- 5)</t>
  </si>
  <si>
    <t>D831140 = ROUND (D131140 * 0.5)  (+/- 5)</t>
  </si>
  <si>
    <t>D831150 = ROUND (D131150 * 0.5)  (+/- 5)</t>
  </si>
  <si>
    <t>D831160 = ROUND (D131160 * 0.5)  (+/- 5)</t>
  </si>
  <si>
    <t>D831180 = ROUND (D131180 * 0.5)  (+/- 5)</t>
  </si>
  <si>
    <t xml:space="preserve">D831190 = D131190 * 0  </t>
  </si>
  <si>
    <t xml:space="preserve">D831200 = D131200 * 0  </t>
  </si>
  <si>
    <t>D831220 = ROUND (D131220 * 0.5)  (+/- 5)</t>
  </si>
  <si>
    <t>D831230 = ROUND (D131230 * 0.5)  (+/- 5)</t>
  </si>
  <si>
    <t>D831240 = ROUND (D131240 * 0.5)  (+/- 5)</t>
  </si>
  <si>
    <t>D831260 = ROUND (D131260 * 0.5)  (+/- 5)</t>
  </si>
  <si>
    <t xml:space="preserve">D831270 = D131270 * 0  </t>
  </si>
  <si>
    <t xml:space="preserve">D831280 = D131280 * 0  </t>
  </si>
  <si>
    <t xml:space="preserve">D831310 = D131310 * 0  </t>
  </si>
  <si>
    <t>D831320 = ROUND (D131320 * 0.5)  (+/- 5)</t>
  </si>
  <si>
    <t xml:space="preserve">D831330 = D131330 * 0  </t>
  </si>
  <si>
    <t>D831340 = ROUND (D131340 * 0.5)  (+/- 5)</t>
  </si>
  <si>
    <t xml:space="preserve">D831350 = D131350 * 0  </t>
  </si>
  <si>
    <t xml:space="preserve">D831360 = D131360 * 0  </t>
  </si>
  <si>
    <t xml:space="preserve">D831470 = D131470 * 0  </t>
  </si>
  <si>
    <t xml:space="preserve">D831480 = D131480 * 0  </t>
  </si>
  <si>
    <t xml:space="preserve">D831490 = D131490 * 0  </t>
  </si>
  <si>
    <t xml:space="preserve">D831510 = D131510 * 0  </t>
  </si>
  <si>
    <t xml:space="preserve">D831520 = D131520 * 0  </t>
  </si>
  <si>
    <t xml:space="preserve">D831530 = D131530 * 0  </t>
  </si>
  <si>
    <t xml:space="preserve">D831540 = D131540 * 0  </t>
  </si>
  <si>
    <t xml:space="preserve">D833020 = D133020 * 0  </t>
  </si>
  <si>
    <t xml:space="preserve">D833030 = D133030 * 0  </t>
  </si>
  <si>
    <t>D833060 = ROUND (D133060 * 0.05)  (+/- 5)</t>
  </si>
  <si>
    <t>D833080 = ROUND (D133080 * 0.05)  (+/- 5)</t>
  </si>
  <si>
    <t>D833090 = ROUND (D133090 * 0.5)  (+/- 5)</t>
  </si>
  <si>
    <t xml:space="preserve">D833100 = D133100 * 1  </t>
  </si>
  <si>
    <t>D833120 = ROUND (D133120 * 0.1)  (+/- 5)</t>
  </si>
  <si>
    <t>D833140 = ROUND (D133140 * 0.1)  (+/- 5)</t>
  </si>
  <si>
    <t>D833150 = ROUND (D133150 * 0.5)  (+/- 5)</t>
  </si>
  <si>
    <t xml:space="preserve">D833160 = D133160 * 1  </t>
  </si>
  <si>
    <t>D833180 = ROUND (D133180 * 0.15)  (+/- 5)</t>
  </si>
  <si>
    <t>D833200 = ROUND (D133200 * 0.15)  (+/- 5)</t>
  </si>
  <si>
    <t>D833210 = ROUND (D133210 * 0.5)  (+/- 5)</t>
  </si>
  <si>
    <t xml:space="preserve">D833220 = D133220 * 1  </t>
  </si>
  <si>
    <t xml:space="preserve">D833240 = D133240 * 0  </t>
  </si>
  <si>
    <t xml:space="preserve">D833260 = D133260 * 0  </t>
  </si>
  <si>
    <t>D833270 = ROUND (D133270 * 0.5)  (+/- 5)</t>
  </si>
  <si>
    <t xml:space="preserve">D833280 = D133280 * 1  </t>
  </si>
  <si>
    <t>D833300 = ROUND (D133300 * 0.15)  (+/- 5)</t>
  </si>
  <si>
    <t>D833320 = ROUND (D133320 * 0.15)  (+/- 5)</t>
  </si>
  <si>
    <t>D833330 = ROUND (D133330 * 0.5)  (+/- 5)</t>
  </si>
  <si>
    <t xml:space="preserve">D833340 = D133340 * 1  </t>
  </si>
  <si>
    <t>D833360 = ROUND (D133360 * 0.5)  (+/- 5)</t>
  </si>
  <si>
    <t>D833380 = ROUND (D133380 * 0.5)  (+/- 5)</t>
  </si>
  <si>
    <t>D833390 = ROUND (D133390 * 0.5)  (+/- 5)</t>
  </si>
  <si>
    <t xml:space="preserve">D833400 = D133400 * 1  </t>
  </si>
  <si>
    <t>D833420 = ROUND (D133420 * 0.5)  (+/- 5)</t>
  </si>
  <si>
    <t>D833440 = ROUND (D133440 * 0.5)  (+/- 5)</t>
  </si>
  <si>
    <t>D833450 = ROUND (D133450 * 0.5)  (+/- 5)</t>
  </si>
  <si>
    <t xml:space="preserve">D833460 = D133460 * 1  </t>
  </si>
  <si>
    <t>D833480 = ROUND (D133480 * 0.5)  (+/- 5)</t>
  </si>
  <si>
    <t>D833500 = ROUND (D133500 * 0.5)  (+/- 5)</t>
  </si>
  <si>
    <t>D833510 = ROUND (D133510 * 0.5)  (+/- 5)</t>
  </si>
  <si>
    <t xml:space="preserve">D833520 = D133520 * 1  </t>
  </si>
  <si>
    <t xml:space="preserve">D833540 = D133540 * 0  </t>
  </si>
  <si>
    <t xml:space="preserve">D833560 = D133560 * 0  </t>
  </si>
  <si>
    <t>D833570 = ROUND (D133570 * 0.5)  (+/- 5)</t>
  </si>
  <si>
    <t xml:space="preserve">D833580 = D133580 * 1  </t>
  </si>
  <si>
    <t>D833600 = ROUND (D133600 * 0.5)  (+/- 5)</t>
  </si>
  <si>
    <t>D833620 = ROUND (D133620 * 0.5)  (+/- 5)</t>
  </si>
  <si>
    <t>D833630 = ROUND (D133630 * 0.5)  (+/- 5)</t>
  </si>
  <si>
    <t xml:space="preserve">D833640 = D133640 * 1  </t>
  </si>
  <si>
    <t>D833660 = ROUND (D133660 * 0.5)  (+/- 5)</t>
  </si>
  <si>
    <t>D833680 = ROUND (D133680 * 0.5)  (+/- 5)</t>
  </si>
  <si>
    <t>D833690 = ROUND (D133690 * 0.5)  (+/- 5)</t>
  </si>
  <si>
    <t xml:space="preserve">D833700 = D133700 * 1  </t>
  </si>
  <si>
    <t>D833780 = ROUND (D133780 * 0.5)  (+/- 5)</t>
  </si>
  <si>
    <t>D833800 = ROUND (D133800 * 0.5)  (+/- 5)</t>
  </si>
  <si>
    <t>D833810 = ROUND (D133810 * 0.5)  (+/- 5)</t>
  </si>
  <si>
    <t xml:space="preserve">D833820 = D133820 * 1  </t>
  </si>
  <si>
    <t>D833840 = ROUND (D133840 * 0.5)  (+/- 5)</t>
  </si>
  <si>
    <t>D833860 = ROUND (D133860 * 0.5)  (+/- 5)</t>
  </si>
  <si>
    <t>D833870 = ROUND (D133870 * 0.5)  (+/- 5)</t>
  </si>
  <si>
    <t xml:space="preserve">D833880 = D133880 * 1  </t>
  </si>
  <si>
    <t>D833960 = ROUND (D133960 * 0.5)  (+/- 5)</t>
  </si>
  <si>
    <t>D833980 = ROUND (D133980 * 0.5)  (+/- 5)</t>
  </si>
  <si>
    <t>D833990 = ROUND (D133990 * 0.5)  (+/- 5)</t>
  </si>
  <si>
    <t xml:space="preserve">D834000 = D134000 * 1  </t>
  </si>
  <si>
    <t>D834080 = ROUND (D134080 * 0.5)  (+/- 5)</t>
  </si>
  <si>
    <t>D834100 = ROUND (D134100 * 0.5)  (+/- 5)</t>
  </si>
  <si>
    <t>D834110 = ROUND (D134110 * 0.5)  (+/- 5)</t>
  </si>
  <si>
    <t xml:space="preserve">D834120 = D134120 * 1  </t>
  </si>
  <si>
    <t xml:space="preserve">D834130 = D134130 * 1  </t>
  </si>
  <si>
    <t xml:space="preserve">D834310 = D134310 * 1  </t>
  </si>
  <si>
    <t xml:space="preserve">D834320 = D134320 * 0  </t>
  </si>
  <si>
    <t xml:space="preserve">D834340 = D134340 * 0  </t>
  </si>
  <si>
    <t xml:space="preserve">D834350 = D134350 * 0  </t>
  </si>
  <si>
    <t xml:space="preserve">D834360 = D134360 * 0  </t>
  </si>
  <si>
    <t xml:space="preserve">D834370 = D134370 * 1  </t>
  </si>
  <si>
    <t>D851030 = ROUND (D151030 * 0.95)  (+/- 5)</t>
  </si>
  <si>
    <t>D851050 = ROUND (D151050 * 0.9)  (+/- 5)</t>
  </si>
  <si>
    <t>D851060 = ROUND (D151060 * 0.9)  (+/- 5)</t>
  </si>
  <si>
    <t>D851070 = ROUND (D151070 * 0.9)  (+/- 5)</t>
  </si>
  <si>
    <t>D851080 = ROUND (D151080 * 0.9)  (+/- 5)</t>
  </si>
  <si>
    <t>D851140 = ROUND (D151140 * 0.5)  (+/- 5)</t>
  </si>
  <si>
    <t>D851150 = ROUND (D151150 * 0.5)  (+/- 5)</t>
  </si>
  <si>
    <t>D851160 = ROUND (D151160 * 0.5)  (+/- 5)</t>
  </si>
  <si>
    <t>D851180 = ROUND (D151180 * 0.5)  (+/- 5)</t>
  </si>
  <si>
    <t>D851190 = ROUND (D151190 * 0.5)  (+/- 5)</t>
  </si>
  <si>
    <t>D851200 = ROUND (D151200 * 0.5)  (+/- 5)</t>
  </si>
  <si>
    <t>D851220 = ROUND (D151220 * 0.5)  (+/- 5)</t>
  </si>
  <si>
    <t>D851230 = ROUND (D151230 * 0.5)  (+/- 5)</t>
  </si>
  <si>
    <t>D851240 = ROUND (D151240 * 0.5)  (+/- 5)</t>
  </si>
  <si>
    <t>D851260 = ROUND (D151260 * 0.5)  (+/- 5)</t>
  </si>
  <si>
    <t>D851270 = ROUND (D151270 * 0.5)  (+/- 5)</t>
  </si>
  <si>
    <t>D851280 = ROUND (D151280 * 0.5)  (+/- 5)</t>
  </si>
  <si>
    <t>D851290 = ROUND (D151290 * 0.5)  (+/- 5)</t>
  </si>
  <si>
    <t>D851310 = ROUND (D151310 * 0.5)  (+/- 5)</t>
  </si>
  <si>
    <t>D851320 = ROUND (D151320 * 0.5)  (+/- 5)</t>
  </si>
  <si>
    <t>D851330 = ROUND (D151330 * 0.5)  (+/- 5)</t>
  </si>
  <si>
    <t>D851340 = ROUND (D151340 * 0.5)  (+/- 5)</t>
  </si>
  <si>
    <t>D851350 = ROUND (D151350 * 0.5)  (+/- 5)</t>
  </si>
  <si>
    <t>D851470 = ROUND (D151470 * 0.5)  (+/- 5)</t>
  </si>
  <si>
    <t>D851480 = ROUND (D151480 * 0.5)  (+/- 5)</t>
  </si>
  <si>
    <t xml:space="preserve">D851510 = D151510 * 0  </t>
  </si>
  <si>
    <t xml:space="preserve">D851520 = D151520 * 0  </t>
  </si>
  <si>
    <t xml:space="preserve">D851530 = D151530 * 0  </t>
  </si>
  <si>
    <t>D851540 = ROUND (D151540 * 0.5)  (+/- 5)</t>
  </si>
  <si>
    <t xml:space="preserve">D853020 = D153020 * 0  </t>
  </si>
  <si>
    <t>D853060 = ROUND (D153060 * 0.5)  (+/- 5)</t>
  </si>
  <si>
    <t>D853080 = ROUND (D153080 * 0.5)  (+/- 5)</t>
  </si>
  <si>
    <t>D853090 = ROUND (D153090 * 0.5)  (+/- 5)</t>
  </si>
  <si>
    <t xml:space="preserve">D853100 = D153100 * 1  </t>
  </si>
  <si>
    <t>D853120 = ROUND (D153120 * 0.5)  (+/- 5)</t>
  </si>
  <si>
    <t>D853140 = ROUND (D153140 * 0.5)  (+/- 5)</t>
  </si>
  <si>
    <t>D853150 = ROUND (D153150 * 0.5)  (+/- 5)</t>
  </si>
  <si>
    <t xml:space="preserve">D853160 = D153160 * 1  </t>
  </si>
  <si>
    <t>D853180 = ROUND (D153180 * 0.5)  (+/- 5)</t>
  </si>
  <si>
    <t>D853200 = ROUND (D153200 * 0.5)  (+/- 5)</t>
  </si>
  <si>
    <t>D853210 = ROUND (D153210 * 0.5)  (+/- 5)</t>
  </si>
  <si>
    <t xml:space="preserve">D853220 = D153220 * 1  </t>
  </si>
  <si>
    <t xml:space="preserve">D853240 = D153240 * 0  </t>
  </si>
  <si>
    <t xml:space="preserve">D853260 = D153260 * 0  </t>
  </si>
  <si>
    <t>D853270 = ROUND (D153270 * 0.5)  (+/- 5)</t>
  </si>
  <si>
    <t xml:space="preserve">D853280 = D153280 * 1  </t>
  </si>
  <si>
    <t>D853300 = ROUND (D153300 * 0.15)  (+/- 5)</t>
  </si>
  <si>
    <t>D853320 = ROUND (D153320 * 0.15)  (+/- 5)</t>
  </si>
  <si>
    <t>D853330 = ROUND (D153330 * 0.5)  (+/- 5)</t>
  </si>
  <si>
    <t xml:space="preserve">D853340 = D153340 * 1  </t>
  </si>
  <si>
    <t>D853360 = ROUND (D153360 * 0.5)  (+/- 5)</t>
  </si>
  <si>
    <t>D853380 = ROUND (D153380 * 0.5)  (+/- 5)</t>
  </si>
  <si>
    <t>D853390 = ROUND (D153390 * 0.5)  (+/- 5)</t>
  </si>
  <si>
    <t xml:space="preserve">D853400 = D153400 * 1  </t>
  </si>
  <si>
    <t>D853420 = ROUND (D153420 * 0.5)  (+/- 5)</t>
  </si>
  <si>
    <t>D853440 = ROUND (D153440 * 0.5)  (+/- 5)</t>
  </si>
  <si>
    <t>D853450 = ROUND (D153450 * 0.5)  (+/- 5)</t>
  </si>
  <si>
    <t xml:space="preserve">D853460 = D153460 * 1  </t>
  </si>
  <si>
    <t>D853480 = ROUND (D153480 * 0.5)  (+/- 5)</t>
  </si>
  <si>
    <t>D853500 = ROUND (D153500 * 0.5)  (+/- 5)</t>
  </si>
  <si>
    <t>D853510 = ROUND (D153510 * 0.5)  (+/- 5)</t>
  </si>
  <si>
    <t xml:space="preserve">D853520 = D153520 * 1  </t>
  </si>
  <si>
    <t>D853540 = ROUND (D153540 * 0.5)  (+/- 5)</t>
  </si>
  <si>
    <t>D853560 = ROUND (D153560 * 0.5)  (+/- 5)</t>
  </si>
  <si>
    <t>D853570 = ROUND (D153570 * 0.5)  (+/- 5)</t>
  </si>
  <si>
    <t xml:space="preserve">D853580 = D153580 * 1  </t>
  </si>
  <si>
    <t>D853600 = ROUND (D153600 * 0.5)  (+/- 5)</t>
  </si>
  <si>
    <t>D853620 = ROUND (D153620 * 0.5)  (+/- 5)</t>
  </si>
  <si>
    <t>D853630 = ROUND (D153630 * 0.5)  (+/- 5)</t>
  </si>
  <si>
    <t xml:space="preserve">D853640 = D153640 * 1  </t>
  </si>
  <si>
    <t>D853660 = ROUND (D153660 * 0.5)  (+/- 5)</t>
  </si>
  <si>
    <t>D853680 = ROUND (D153680 * 0.5)  (+/- 5)</t>
  </si>
  <si>
    <t>D853690 = ROUND (D153690 * 0.5)  (+/- 5)</t>
  </si>
  <si>
    <t xml:space="preserve">D853700 = D153700 * 1  </t>
  </si>
  <si>
    <t>D853780 = ROUND (D153780 * 0.5)  (+/- 5)</t>
  </si>
  <si>
    <t>D853800 = ROUND (D153800 * 0.5)  (+/- 5)</t>
  </si>
  <si>
    <t>D853810 = ROUND (D153810 * 0.5)  (+/- 5)</t>
  </si>
  <si>
    <t xml:space="preserve">D853820 = D153820 * 1  </t>
  </si>
  <si>
    <t>D853840 = ROUND (D153840 * 0.5)  (+/- 5)</t>
  </si>
  <si>
    <t>D853860 = ROUND (D153860 * 0.5)  (+/- 5)</t>
  </si>
  <si>
    <t>D853870 = ROUND (D153870 * 0.5)  (+/- 5)</t>
  </si>
  <si>
    <t xml:space="preserve">D853880 = D153880 * 1  </t>
  </si>
  <si>
    <t>D853960 = ROUND (D153960 * 0.5)  (+/- 5)</t>
  </si>
  <si>
    <t>D853980 = ROUND (D153980 * 0.5)  (+/- 5)</t>
  </si>
  <si>
    <t>D853990 = ROUND (D153990 * 0.5)  (+/- 5)</t>
  </si>
  <si>
    <t xml:space="preserve">D854000 = D154000 * 1  </t>
  </si>
  <si>
    <t>D854080 = ROUND (D154080 * 0.5)  (+/- 5)</t>
  </si>
  <si>
    <t>D854100 = ROUND (D154100 * 0.5)  (+/- 5)</t>
  </si>
  <si>
    <t>D854110 = ROUND (D154110 * 0.5)  (+/- 5)</t>
  </si>
  <si>
    <t xml:space="preserve">D854120 = D154120 * 1  </t>
  </si>
  <si>
    <t xml:space="preserve">D854130 = D154130 * 1  </t>
  </si>
  <si>
    <t xml:space="preserve">D854310 = D154310 * 1  </t>
  </si>
  <si>
    <t xml:space="preserve">D854340 = D154340 * 0  </t>
  </si>
  <si>
    <t xml:space="preserve">D854350 = D154350 * 0  </t>
  </si>
  <si>
    <t xml:space="preserve">D854360 = D154360 * 0  </t>
  </si>
  <si>
    <t xml:space="preserve">D854370 = D154370 * 1  </t>
  </si>
  <si>
    <t xml:space="preserve">D871010 = D171010 * 1  </t>
  </si>
  <si>
    <t xml:space="preserve">D871020 = D171020 * 1  </t>
  </si>
  <si>
    <t xml:space="preserve">D871030 = D171030 * 1  </t>
  </si>
  <si>
    <t xml:space="preserve">D871050 = D171050 * 1  </t>
  </si>
  <si>
    <t xml:space="preserve">D871060 = D171060 * 1  </t>
  </si>
  <si>
    <t xml:space="preserve">D871070 = D171070 * 1  </t>
  </si>
  <si>
    <t xml:space="preserve">D871080 = D171080 * 1  </t>
  </si>
  <si>
    <t xml:space="preserve">D871140 = D171140 * 1  </t>
  </si>
  <si>
    <t xml:space="preserve">D871150 = D171150 * 1  </t>
  </si>
  <si>
    <t xml:space="preserve">D871160 = D171160 * 1  </t>
  </si>
  <si>
    <t xml:space="preserve">D871180 = D171180 * 1  </t>
  </si>
  <si>
    <t xml:space="preserve">D871190 = D171190 * 1  </t>
  </si>
  <si>
    <t xml:space="preserve">D871200 = D171200 * 1  </t>
  </si>
  <si>
    <t xml:space="preserve">D871220 = D171220 * 1  </t>
  </si>
  <si>
    <t xml:space="preserve">D871230 = D171230 * 1  </t>
  </si>
  <si>
    <t xml:space="preserve">D871240 = D171240 * 1  </t>
  </si>
  <si>
    <t xml:space="preserve">D871260 = D171260 * 1  </t>
  </si>
  <si>
    <t xml:space="preserve">D871270 = D171270 * 1  </t>
  </si>
  <si>
    <t xml:space="preserve">D871280 = D171280 * 1  </t>
  </si>
  <si>
    <t xml:space="preserve">D871290 = D171290 * 1  </t>
  </si>
  <si>
    <t xml:space="preserve">D871310 = D171310 * 1  </t>
  </si>
  <si>
    <t xml:space="preserve">D871320 = D171320 * 1  </t>
  </si>
  <si>
    <t xml:space="preserve">D871330 = D171330 * 1  </t>
  </si>
  <si>
    <t xml:space="preserve">D871340 = D171340 * 1  </t>
  </si>
  <si>
    <t xml:space="preserve">D871350 = D171350 * 1  </t>
  </si>
  <si>
    <t xml:space="preserve">D871470 = D171470 * 1  </t>
  </si>
  <si>
    <t xml:space="preserve">D871480 = D171480 * 1  </t>
  </si>
  <si>
    <t xml:space="preserve">D871510 = D171510 * 0  </t>
  </si>
  <si>
    <t xml:space="preserve">D871520 = D171520 * 0  </t>
  </si>
  <si>
    <t xml:space="preserve">D871530 = D171530 * 0  </t>
  </si>
  <si>
    <t xml:space="preserve">D871540 = D171540 * 1  </t>
  </si>
  <si>
    <t xml:space="preserve">D873020 = D173020 * 0  </t>
  </si>
  <si>
    <t xml:space="preserve">D873060 = D173060 * 1  </t>
  </si>
  <si>
    <t xml:space="preserve">D873080 = D173080 * 1  </t>
  </si>
  <si>
    <t xml:space="preserve">D873090 = D173090 * 1  </t>
  </si>
  <si>
    <t xml:space="preserve">D873100 = D173100 * 1  </t>
  </si>
  <si>
    <t xml:space="preserve">D873120 = D173120 * 1  </t>
  </si>
  <si>
    <t xml:space="preserve">D873140 = D173140 * 1  </t>
  </si>
  <si>
    <t xml:space="preserve">D873150 = D173150 * 1  </t>
  </si>
  <si>
    <t xml:space="preserve">D873160 = D173160 * 1  </t>
  </si>
  <si>
    <t xml:space="preserve">D873180 = D173180 * 1  </t>
  </si>
  <si>
    <t xml:space="preserve">D873200 = D173200 * 1  </t>
  </si>
  <si>
    <t xml:space="preserve">D873210 = D173210 * 1  </t>
  </si>
  <si>
    <t xml:space="preserve">D873220 = D173220 * 1  </t>
  </si>
  <si>
    <t xml:space="preserve">D873240 = D173240 * 0  </t>
  </si>
  <si>
    <t xml:space="preserve">D873260 = D173260 * 0  </t>
  </si>
  <si>
    <t>D873270 = ROUND (D173270 * 0.5)  (+/- 5)</t>
  </si>
  <si>
    <t xml:space="preserve">D873280 = D173280 * 1  </t>
  </si>
  <si>
    <t>D873300 = ROUND (D173300 * 0.15)  (+/- 5)</t>
  </si>
  <si>
    <t>D873320 = ROUND (D173320 * 0.15)  (+/- 5)</t>
  </si>
  <si>
    <t>D873330 = ROUND (D173330 * 0.5)  (+/- 5)</t>
  </si>
  <si>
    <t xml:space="preserve">D873340 = D173340 * 1  </t>
  </si>
  <si>
    <t>D873360 = ROUND (D173360 * 0.5)  (+/- 5)</t>
  </si>
  <si>
    <t>D873380 = ROUND (D173380 * 0.5)  (+/- 5)</t>
  </si>
  <si>
    <t>D873390 = ROUND (D173390 * 0.5)  (+/- 5)</t>
  </si>
  <si>
    <t xml:space="preserve">D873400 = D173400 * 1  </t>
  </si>
  <si>
    <t xml:space="preserve">D873420 = D173420 * 1  </t>
  </si>
  <si>
    <t xml:space="preserve">D873440 = D173440 * 1  </t>
  </si>
  <si>
    <t xml:space="preserve">D873450 = D173450 * 1  </t>
  </si>
  <si>
    <t xml:space="preserve">D873460 = D173460 * 1  </t>
  </si>
  <si>
    <t>D873660 = ROUND (D173660 * 0.65)  (+/- 5)</t>
  </si>
  <si>
    <t>D873680 = ROUND (D173680 * 0.65)  (+/- 5)</t>
  </si>
  <si>
    <t>D873690 = ROUND (D173690 * 0.65)  (+/- 5)</t>
  </si>
  <si>
    <t xml:space="preserve">D873700 = D173700 * 1  </t>
  </si>
  <si>
    <t>D873720 = ROUND (D173720 * 0.65)  (+/- 5)</t>
  </si>
  <si>
    <t>D873740 = ROUND (D173740 * 0.65)  (+/- 5)</t>
  </si>
  <si>
    <t>D873750 = ROUND (D173750 * 0.65)  (+/- 5)</t>
  </si>
  <si>
    <t xml:space="preserve">D873760 = D173760 * 1  </t>
  </si>
  <si>
    <t>D873840 = ROUND (D173840 * 0.85)  (+/- 5)</t>
  </si>
  <si>
    <t>D873860 = ROUND (D173860 * 0.85)  (+/- 5)</t>
  </si>
  <si>
    <t>D873870 = ROUND (D173870 * 0.85)  (+/- 5)</t>
  </si>
  <si>
    <t xml:space="preserve">D873880 = D173880 * 1  </t>
  </si>
  <si>
    <t>D873960 = ROUND (D173960 * 0.85)  (+/- 5)</t>
  </si>
  <si>
    <t>D873980 = ROUND (D173980 * 0.85)  (+/- 5)</t>
  </si>
  <si>
    <t>D873990 = ROUND (D173990 * 0.85)  (+/- 5)</t>
  </si>
  <si>
    <t xml:space="preserve">D874000 = D174000 * 1  </t>
  </si>
  <si>
    <t xml:space="preserve">D874130 = D174130 * 1  </t>
  </si>
  <si>
    <t xml:space="preserve">D874210 = D174210 * 1  </t>
  </si>
  <si>
    <t>D874300 = ROUND (D174300 * 0.85)  (+/- 5)</t>
  </si>
  <si>
    <t xml:space="preserve">D874310 = D174310 * 1  </t>
  </si>
  <si>
    <t xml:space="preserve">D874340 = D174340 * 0  </t>
  </si>
  <si>
    <t xml:space="preserve">D874350 = D174350 * 0  </t>
  </si>
  <si>
    <t xml:space="preserve">D874360 = D174360 * 0  </t>
  </si>
  <si>
    <t xml:space="preserve">D874370 = D174370 * 1  </t>
  </si>
  <si>
    <t>D911010 = D811010 + D871010  (+/- 5)</t>
  </si>
  <si>
    <t>D911030 = D811030 + D831030 + D851030 + D871030  (+/- 5)</t>
  </si>
  <si>
    <t>D911050 = D811050 + D831050 + D851050 + D871050  (+/- 5)</t>
  </si>
  <si>
    <t>D911060 = D811060 + D831060 + D851060 + D871060  (+/- 5)</t>
  </si>
  <si>
    <t>D911070 = D811070 + D831070 + D851070 + D871070  (+/- 5)</t>
  </si>
  <si>
    <t>D911080 = D811080 + D831080 + D851080 + D871080  (+/- 5)</t>
  </si>
  <si>
    <t xml:space="preserve">D911090 = D811090   </t>
  </si>
  <si>
    <t xml:space="preserve">D911100 = D811100  </t>
  </si>
  <si>
    <t xml:space="preserve">D911110 = D831110  </t>
  </si>
  <si>
    <t xml:space="preserve">D911120 = D811120  </t>
  </si>
  <si>
    <t>D911140 = D811140 + D831140 + D851140 + D871140  (+/- 5)</t>
  </si>
  <si>
    <t>D911150 = D811150 + D831150 + D851150 + D871150  (+/- 5)</t>
  </si>
  <si>
    <t>D911160 = D811160 + D831160 + D851160 + D871160  (+/- 5)</t>
  </si>
  <si>
    <t>D911180 = D811180 + D831180 + D851180 + D871180  (+/- 5)</t>
  </si>
  <si>
    <t>D911190 = D811190 + D831190 + D851190 + D871190  (+/- 5)</t>
  </si>
  <si>
    <t>D911200 = D811200 + D831200 + D851200 + D871200  (+/- 5)</t>
  </si>
  <si>
    <t>D911220 = D811220 + D831220 + D851220 + D871220  (+/- 5)</t>
  </si>
  <si>
    <t>D911230 = D811230 + D831230 + D851230 + D871230  (+/- 5)</t>
  </si>
  <si>
    <t>D911240 = D811240 + D831240 + D851240 + D871240  (+/- 5)</t>
  </si>
  <si>
    <t>D911260 = D811260 + D831260 + D851260 + D871260  (+/- 5)</t>
  </si>
  <si>
    <t>D911270 = D811270 + D831270 + D851270 + D871270  (+/- 5)</t>
  </si>
  <si>
    <t>D911280 = D811280 + D831280 + D851280 + D871280  (+/- 5)</t>
  </si>
  <si>
    <t>D911290 = D831290 + D851290 + D871290  (+/- 5)</t>
  </si>
  <si>
    <t>D911310 = D811310 + D831310 + D851310 + D871310  (+/- 5)</t>
  </si>
  <si>
    <t>D911320 = D811320 + D831320 + D851320 + D871320  (+/- 5)</t>
  </si>
  <si>
    <t>D911330 = D811330 + D831330 + D851330 + D871330  (+/- 5)</t>
  </si>
  <si>
    <t>D911340 = D811340 + D831340 + D851340 + D871340  (+/- 5)</t>
  </si>
  <si>
    <t>D911350 = D811350 + D831350 + D851350 + D871350  (+/- 5)</t>
  </si>
  <si>
    <t>D911360 = D811360 + D831360  (+/- 5)</t>
  </si>
  <si>
    <t xml:space="preserve">D911400 = D871400  </t>
  </si>
  <si>
    <t>D911470 = D811470 + D831470 + D851470 + D871470  (+/- 5)</t>
  </si>
  <si>
    <t>D911480 = D811480 + D831480 + D851480 + D871480  (+/- 5)</t>
  </si>
  <si>
    <t xml:space="preserve">D911490 = D831490  </t>
  </si>
  <si>
    <t>D911510 = D831510 + D851510 + D871510  (+/- 5)</t>
  </si>
  <si>
    <t>D911520 = D831520 + D851520 + D871520  (+/- 5)</t>
  </si>
  <si>
    <t>D911530 = D811530 + D831530 + D851530 + D871530  (+/- 5)</t>
  </si>
  <si>
    <t>D911540 = D811540 + D831540 + D851540 + D871540  (+/- 5)</t>
  </si>
  <si>
    <t xml:space="preserve">D913010 = D813010  </t>
  </si>
  <si>
    <t>D913020 = D813020 + D833020 + D853020 + D873020  (+/- 5)</t>
  </si>
  <si>
    <t>D913030 = D813030 + D833030  (+/- 5)</t>
  </si>
  <si>
    <t>D913060 = D813060 + D833060 + D853060 + D873060  (+/- 5)</t>
  </si>
  <si>
    <t>D913080 = D813080 + D833080 + D853080 + D873080  (+/- 5)</t>
  </si>
  <si>
    <t>D913090 = D813090 + D833090 + D853090 + D873090  (+/- 5)</t>
  </si>
  <si>
    <t>D913100 = D813100 + D833100 + D853100 + D873100  (+/- 5)</t>
  </si>
  <si>
    <t>D913120 = D813120 + D833120 + D853120 + D873120  (+/- 5)</t>
  </si>
  <si>
    <t>D913140 = D813140 + D833140 + D853140 + D873140  (+/- 5)</t>
  </si>
  <si>
    <t>D913150 = D813150 + D833150 + D853150 + D873150  (+/- 5)</t>
  </si>
  <si>
    <t>D913160 = D813160 + D833160 + D853160 + D873160  (+/- 5)</t>
  </si>
  <si>
    <t>D913180 = D813180 + D833180 + D853180 + D873180  (+/- 5)</t>
  </si>
  <si>
    <t>D913200 = D813200 + D833200 + D853200 + D873200  (+/- 5)</t>
  </si>
  <si>
    <t>D913210 = D813210 + D833210 + D853210 + D873210  (+/- 5)</t>
  </si>
  <si>
    <t>D913220 = D813220 + D833220 + D853220 + D873220  (+/- 5)</t>
  </si>
  <si>
    <t>D913240 = D833240 + D853240 + D873240  (+/- 5)</t>
  </si>
  <si>
    <t>D913260 = D833260 + D853260 + D873260  (+/- 5)</t>
  </si>
  <si>
    <t>D913270 = D833270 + D853270 + D873270  (+/- 5)</t>
  </si>
  <si>
    <t>D913280 = D833280 + D853280 + D873280  (+/- 5)</t>
  </si>
  <si>
    <t>D913300 = D833300 + D853300 + D873300  (+/- 5)</t>
  </si>
  <si>
    <t>D913320 = D833320 + D853320 + D873320  (+/- 5)</t>
  </si>
  <si>
    <t>D913330 = D833330 + D853330 + D873330  (+/- 5)</t>
  </si>
  <si>
    <t>D913340 = D833340 + D853340 + D873340  (+/- 5)</t>
  </si>
  <si>
    <t>D913360 = D813360 + D833360 + D853360 + D873360  (+/- 5)</t>
  </si>
  <si>
    <t>D913380 = D813380 + D833380 + D853380 + D873380  (+/- 5)</t>
  </si>
  <si>
    <t>D913390 = D813390 + D833390 + D853390 + D873390  (+/- 5)</t>
  </si>
  <si>
    <t>D913400 = D813400 + D833400 + D853400 + D873400  (+/- 5)</t>
  </si>
  <si>
    <t>D913420 = D813420 + D833420 + D853420 + D873420  (+/- 5)</t>
  </si>
  <si>
    <t>D913440 = D813440 + D833440 + D853440 + D873440  (+/- 5)</t>
  </si>
  <si>
    <t>D913450 = D813450 + D833450 + D853450 + D873450  (+/- 5)</t>
  </si>
  <si>
    <t>D913460 = D813460 + D833460 + D853460 + D873460  (+/- 5)</t>
  </si>
  <si>
    <t>D913480 = D833480 + D853480  (+/- 5)</t>
  </si>
  <si>
    <t>D913500 = D833500 + D853500  (+/- 5)</t>
  </si>
  <si>
    <t>D913510 = D833510 + D853510  (+/- 5)</t>
  </si>
  <si>
    <t>D913520 = D833520 + D853520  (+/- 5)</t>
  </si>
  <si>
    <t>D913540 = D833540 + D853540  (+/- 5)</t>
  </si>
  <si>
    <t>D913560 = D833560 + D853560  (+/- 5)</t>
  </si>
  <si>
    <t>D913570 = D833570 + D853570  (+/- 5)</t>
  </si>
  <si>
    <t>D913580 = D833580 + D853580  (+/- 5)</t>
  </si>
  <si>
    <t>D913600 = D833600 + D853600  (+/- 5)</t>
  </si>
  <si>
    <t>D913620 = D833620 + D853620  (+/- 5)</t>
  </si>
  <si>
    <t>D913630 = D833630 + D853630  (+/- 5)</t>
  </si>
  <si>
    <t>D913640 = D833640 + D853640  (+/- 5)</t>
  </si>
  <si>
    <t>D913660 = D813660 + D833660 + D853660 + D873660  (+/- 5)</t>
  </si>
  <si>
    <t>D913680 = D813680 + D833680 + D853680 + D873680  (+/- 5)</t>
  </si>
  <si>
    <t>D913690 = D813690 + D833690 + D853690 + D873690  (+/- 5)</t>
  </si>
  <si>
    <t>D913700 = D813700 + D833700 + D853700 + D873700  (+/- 5)</t>
  </si>
  <si>
    <t xml:space="preserve">D913720 = D873720  </t>
  </si>
  <si>
    <t xml:space="preserve">D913740 = D873740  </t>
  </si>
  <si>
    <t xml:space="preserve">D913750 = D873750  </t>
  </si>
  <si>
    <t xml:space="preserve">D913760 = D873760  </t>
  </si>
  <si>
    <t>D913780 = D833780 + D853780  (+/- 5)</t>
  </si>
  <si>
    <t>D913800 = D833800 + D853800  (+/- 5)</t>
  </si>
  <si>
    <t>D913810 = D833810 + D853810  (+/- 5)</t>
  </si>
  <si>
    <t>D913820 = D833820 + D853820  (+/- 5)</t>
  </si>
  <si>
    <t>D913840 = D813840 + D833840 + D853840 + D873840  (+/- 5)</t>
  </si>
  <si>
    <t>D913860 = D813860 + D833860 + D853860 + D873860  (+/- 5)</t>
  </si>
  <si>
    <t>D913870 = D813870 + D833870 + D853870 + D873870  (+/- 5)</t>
  </si>
  <si>
    <t>D913880 = D813880 + D833880 + D853880 + D873880  (+/- 5)</t>
  </si>
  <si>
    <t xml:space="preserve">D913900 = D813900  </t>
  </si>
  <si>
    <t xml:space="preserve">D913920 = D813920  </t>
  </si>
  <si>
    <t xml:space="preserve">D913930 = D813930  </t>
  </si>
  <si>
    <t xml:space="preserve">D913940 = D813940  </t>
  </si>
  <si>
    <t>D913960 = D813960 + D833960 + D853960 + D873960  (+/- 5)</t>
  </si>
  <si>
    <t>D913980 = D813980 + D833980 + D853980 + D873980  (+/- 5)</t>
  </si>
  <si>
    <t>D913990 = D813990 + D833990 + D853990 + D873990  (+/- 5)</t>
  </si>
  <si>
    <t>D914000 = D814000 + D834000 + D854000 + D874000  (+/- 5)</t>
  </si>
  <si>
    <t xml:space="preserve">D914020 = D814020  </t>
  </si>
  <si>
    <t xml:space="preserve">D914040 = D814040  </t>
  </si>
  <si>
    <t xml:space="preserve">D914050 = D814050  </t>
  </si>
  <si>
    <t xml:space="preserve">D914060 = D814060  </t>
  </si>
  <si>
    <t>D914080 = D834080 + D854080  (+/- 5)</t>
  </si>
  <si>
    <t>D914100 = D834100 + D854100  (+/- 5)</t>
  </si>
  <si>
    <t>D914110 = D834110 + D854110  (+/- 5)</t>
  </si>
  <si>
    <t>D914120 = D834120 + D854120  (+/- 5)</t>
  </si>
  <si>
    <t>D914130 = D834130 + D854130 + D874130  (+/- 5)</t>
  </si>
  <si>
    <t xml:space="preserve">D914200 = D874200  </t>
  </si>
  <si>
    <t xml:space="preserve">D914210 = D874210  </t>
  </si>
  <si>
    <t xml:space="preserve">D914300 = D874300  </t>
  </si>
  <si>
    <t>D914310 = D814310 + D834310 + D854310 + D874310  (+/- 5)</t>
  </si>
  <si>
    <t xml:space="preserve">D914320 = D834320  </t>
  </si>
  <si>
    <t>D914340 = D834340 + D854340 + D874340  (+/- 5)</t>
  </si>
  <si>
    <t>IR0514</t>
  </si>
  <si>
    <t>D914350 = D834350 + D854350 + D874350  (+/- 5)</t>
  </si>
  <si>
    <t>IR0515</t>
  </si>
  <si>
    <t>D914360 = D814360 + D834360 + D854360 + D874360  (+/- 5)</t>
  </si>
  <si>
    <t>IR0516</t>
  </si>
  <si>
    <t>D914370 = D814370 + D834370 + D854370 + D874370  (+/- 5)</t>
  </si>
  <si>
    <t>IR0517</t>
  </si>
  <si>
    <t>D916010 = ROUND (D136010 * 0.05)  (+/- 5)</t>
  </si>
  <si>
    <t>IR0518</t>
  </si>
  <si>
    <t>D916020 = ROUND (D136020 * 0.05)  (+/- 5)</t>
  </si>
  <si>
    <t>IR0519</t>
  </si>
  <si>
    <t>D916030 = ROUND (D136030 * 0.02)  (+/- 5)</t>
  </si>
  <si>
    <t>IR0520</t>
  </si>
  <si>
    <t>D916040 = ROUND (D136040 * 0.05)  (+/- 5)</t>
  </si>
  <si>
    <t>IR0521</t>
  </si>
  <si>
    <t>D916050 = ROUND (D136050 * 0.03)  (+/- 5)</t>
  </si>
  <si>
    <t>IR0522</t>
  </si>
  <si>
    <t>D916060 = ROUND (D136060 * 0.05)  (+/- 5)</t>
  </si>
  <si>
    <t>IR0523</t>
  </si>
  <si>
    <t xml:space="preserve">D916080 = D136080 * 0  </t>
  </si>
  <si>
    <t>IR0524</t>
  </si>
  <si>
    <t>D916090 = ROUND (D136090 * 0.05)  (+/- 5)</t>
  </si>
  <si>
    <t>IR0525</t>
  </si>
  <si>
    <t xml:space="preserve">D916100 = D136100 * 0  </t>
  </si>
  <si>
    <t>IR0526</t>
  </si>
  <si>
    <t>D916110 = ROUND (D136110 * 0.05)  (+/- 5)</t>
  </si>
  <si>
    <t>IR0527</t>
  </si>
  <si>
    <t>D916120 = ROUND (D136120 * 0.05)  (+/- 5)</t>
  </si>
  <si>
    <t>IR0528</t>
  </si>
  <si>
    <t>IR0529</t>
  </si>
  <si>
    <t>Capital de catégorie 1 et de catégorie 2 (Bâle III 2022), avant l'application de déductions de capital, à l'exception du pourcentage d'instruments de catégorie 2 à échéance résiduelle de moins d'un an</t>
  </si>
  <si>
    <t>Instruments de capital non pris en compte ci-dessus, à échéance résiduelle réelle d'au moins un an</t>
  </si>
  <si>
    <t>Dépôts à vue et/ou à terme « stables » (définis dans le LCR) des particuliers et des petites entreprises</t>
  </si>
  <si>
    <t>Dépôts à vue et/ou à terme « moins stables » (définis dans le LCR) des particuliers et des petites entreprises, dont :</t>
  </si>
  <si>
    <t>Assurés – sans relation établie et compte qui n’est pas un compte courant</t>
  </si>
  <si>
    <t>Assurés – dépôts provenant de fonds et de fiducies contrôlés par le client de détail</t>
  </si>
  <si>
    <t>Dépôts provenant du pays d’attache mais libellés en devises</t>
  </si>
  <si>
    <t>Dépôts non assurés</t>
  </si>
  <si>
    <t>Coefficient de FSD</t>
  </si>
  <si>
    <t>Dépôts non à terme</t>
  </si>
  <si>
    <t>Acceptations bancaires estampillées</t>
  </si>
  <si>
    <t>Particuliers et petites entreprises</t>
  </si>
  <si>
    <t>Entreprises non financières</t>
  </si>
  <si>
    <t>Passifs des OFT admissibles au traitement de « portefeuille équilibré »</t>
  </si>
  <si>
    <t xml:space="preserve">Passifs dérivés du NSFR (passifs dérivés moins sûretés totales données à titre de marge de variation sur les passifs dérivés) </t>
  </si>
  <si>
    <t>Marge initiale totale reçue, sous forme de tout type de sûreté, selon l'échéance résiduelle des contrats d'instruments dérivés associés</t>
  </si>
  <si>
    <t>Passifs interdépendants, dont :</t>
  </si>
  <si>
    <t>TH LNH</t>
  </si>
  <si>
    <t>Passifs OHC</t>
  </si>
  <si>
    <t>Marge de variation reçue d’un client et appliquée au nom du client à une CC</t>
  </si>
  <si>
    <t>Ratio de liquidité à long terme (NSFR)</t>
  </si>
  <si>
    <t>A. Financement stable disponible (suite)</t>
  </si>
  <si>
    <t>Réserves totales détenues auprès de la banque centrale</t>
  </si>
  <si>
    <t>Actifs des OFT admissibles au traitement de « portefeuille équilibré »</t>
  </si>
  <si>
    <t>Prêts à des institutions financières garantis par des sûretés autres que de niveau 1, lorsque la banque peut librement réutiliser la sûreté reçue pour la durée des prêts, dont :</t>
  </si>
  <si>
    <t>1. Postes figurant au bilan (suite)</t>
  </si>
  <si>
    <t xml:space="preserve">Titres admissibles à titre de HQLA de niveau 2B pour le LCR, dont : </t>
  </si>
  <si>
    <t>Prêts à des États, à des OP, à des BMD et à des BND, à échéance résiduelle de moins d'un an, dont :</t>
  </si>
  <si>
    <t>Autres prêts, sauf à des institutions financières, à échéance résiduelle d’un an ou plus, qui seraient admissibles à la pondération des risques de 35 % ou moins en vertu de l’approche standard du risque de crédit de Bâle II, dont :</t>
  </si>
  <si>
    <t xml:space="preserve">Autres instruments et transactions à court terme non garantis, à échéance résiduelle de moins d'un an, dont : </t>
  </si>
  <si>
    <t>Marge de variation en espèces reçue, en conformité avec les conditions précisées au paragraphe 41 du chapitre 3, NSFR</t>
  </si>
  <si>
    <t>Marge de variation en HQLA de niveau 1 reçue, en conformité avec les conditions précisées au paragraphe 41 du chapitre 3, NSFR</t>
  </si>
  <si>
    <t>Actifs dérivés NSFR (moins les sûretés en espèces et en HQLA de niveau 1 reçues à titre de marge de variation sur les actifs dérivés)</t>
  </si>
  <si>
    <t>Financement stable requis associé aux passifs dérivés</t>
  </si>
  <si>
    <t>Marge initiale totale donnée, dont :</t>
  </si>
  <si>
    <t>Marge initiale donnée au nom de la banque, sous forme de toute sûreté, selon l'échéance résiduelle des contrats d'instruments dérivés associés</t>
  </si>
  <si>
    <t>Débiteurs à la date de transaction</t>
  </si>
  <si>
    <t>Actifs interdépendants, dont :</t>
  </si>
  <si>
    <t>Prêts hypothécaires sous-tendant des opérations sur TH LNH</t>
  </si>
  <si>
    <t>Prêts hypothécaires sous-tendant des opérations sur OHC</t>
  </si>
  <si>
    <t>Marge de variation appliquée au nom du client à une CC</t>
  </si>
  <si>
    <t>Tous les autres actifs non inclus dans les catégories susmentionnées admissibles au coefficient de 100 %</t>
  </si>
  <si>
    <t>Facilités de crédit et de liquidité révocables sans condition offertes à la clientèle de détail et aux petites entreprises</t>
  </si>
  <si>
    <t>Facilités de crédit et de liquidité révocables sans condition offertes à tous les autres clients</t>
  </si>
  <si>
    <t>Obligations de crédit commercial (dont les garanties et les lettres de crédit)</t>
  </si>
  <si>
    <t>Garanties et lettres de crédit sans rapport avec des obligations de crédit commercial</t>
  </si>
  <si>
    <t xml:space="preserve">Obligations non contractuelles, dont : </t>
  </si>
  <si>
    <t>Demandes de rachat de titres de dette (y compris les structures connexes)</t>
  </si>
  <si>
    <t>to be deleted</t>
  </si>
  <si>
    <t>Description</t>
  </si>
  <si>
    <t>19 (i)</t>
  </si>
  <si>
    <t>19 (ii)</t>
  </si>
  <si>
    <t>19 (iii)</t>
  </si>
  <si>
    <t>19 (iv)</t>
  </si>
  <si>
    <t>19 (v)</t>
  </si>
  <si>
    <t>19 (vi)</t>
  </si>
  <si>
    <t>19 (vii)</t>
  </si>
  <si>
    <r>
      <t>13, 14</t>
    </r>
    <r>
      <rPr>
        <sz val="10"/>
        <color rgb="FFFF0000"/>
        <rFont val="Calibri"/>
        <family val="2"/>
        <scheme val="minor"/>
      </rPr>
      <t xml:space="preserve"> </t>
    </r>
  </si>
  <si>
    <t>13, 14</t>
  </si>
  <si>
    <t>40, 41</t>
  </si>
  <si>
    <t>51(c )</t>
  </si>
  <si>
    <t>IR0530</t>
  </si>
  <si>
    <t>D911125 = D811125 + D831125 + D851125 + D871125  (+/- 5)</t>
  </si>
  <si>
    <t>Ratio de liquidité à long terme (%)</t>
  </si>
  <si>
    <t>Coefficient de FSR</t>
  </si>
  <si>
    <t>Dépôts soumis aux exigences de l'administration d'accueil</t>
  </si>
  <si>
    <t>Dépôts de détail et de petites entreprises moins stables, sous réserve des exigences de la juridiction d'accueil</t>
  </si>
  <si>
    <t>Paragraphe 145 du LCR</t>
  </si>
  <si>
    <t>Pour calculer le LCR consolidé, les institutions doivent généralement appliquer les paramètres de liquidité énoncés dans la ligne directrice LAR à toutes les entités consolidées. Toutefois, pour les dépôts de détail et de petites entreprises, comme indiqué au paragraphe 145 du LCR, les institutions doivent suivre les paramètres pertinents adoptés dans la juridiction d'accueil où elles sont présentes. Les dépôts de détail et de petites entreprises assujettis au régime de la juridiction d'accueil sont déclarés dans le LCR selon le coefficient de pondération applicable dans la juridiction d'accueil. Ces dépôts moins stables assujettis aux exigences du système hôte doivent être déclarés sous l’identifiant 1125. Les montants prépondérés doivent être déclarés aux colonnes 12 à 18 selon la durée des dépôts. Le FSD calculé pour chaque terme doit correspondre au FSD moyen pondéré applicable à chaque terme de dépôt. Par exemple, si une institution a des dépôts sans échéance de 10 $ qui sont assujettis à un FSD de 15 % dans la juridiction d'accueil et de 25 $ à un FSD de 40 %, 35 $ doivent être déclarés à la colonne 12 et 11,5 $ à la colonne 82. Un coefficient FSD de 100 % devrait être attribué aux dépôts dont l’échéance résiduelle est supérieure à un an, quel que soit le taux en vigueur dans la juridiction d’accueil.</t>
  </si>
  <si>
    <t>Classification aux fins du NSFR</t>
  </si>
  <si>
    <t>Identifiant de classification aux fins du NSFR</t>
  </si>
  <si>
    <r>
      <t xml:space="preserve">Instructions_x000D_
Sauf indication contraire, toutes les mentions dans les cellules d’instruction se rapportent à la ligne directrice Normes de liquidité (LAR) du BSIF, au chapitre 2, </t>
    </r>
    <r>
      <rPr>
        <b/>
        <i/>
        <sz val="10"/>
        <color theme="1"/>
        <rFont val="Calibri"/>
        <family val="2"/>
      </rPr>
      <t>Ratio de liquidité à court terme (LCR)</t>
    </r>
    <r>
      <rPr>
        <b/>
        <sz val="10"/>
        <color theme="1"/>
        <rFont val="Calibri"/>
        <family val="2"/>
      </rPr>
      <t xml:space="preserve"> et/ou au chapitre 3, </t>
    </r>
    <r>
      <rPr>
        <b/>
        <i/>
        <sz val="10"/>
        <color theme="1"/>
        <rFont val="Calibri"/>
        <family val="2"/>
      </rPr>
      <t>Ratio de liquidité à long terme (NSFR)</t>
    </r>
    <r>
      <rPr>
        <b/>
        <sz val="10"/>
        <color theme="1"/>
        <rFont val="Calibri"/>
        <family val="2"/>
      </rPr>
      <t>.</t>
    </r>
  </si>
  <si>
    <t>Paragraphe pertinent du chapitre 3 de la LAR</t>
  </si>
  <si>
    <t>Fonds propres de catégories 1 et 2, avant l'application de déductions de fonds propres, à l'exception de la proportion d'instruments de catégorie 2 à échéance résiduelle de moins d'un an</t>
  </si>
  <si>
    <r>
      <t xml:space="preserve">Montant total des fonds propres réglementaires, avant l'application des déductions de fonds propres, tel que défini au paragraphe 2 du chapitre 2 de la ligne directrice </t>
    </r>
    <r>
      <rPr>
        <i/>
        <sz val="10"/>
        <color theme="1"/>
        <rFont val="Calibri"/>
        <family val="2"/>
      </rPr>
      <t>Normes de fonds propres</t>
    </r>
    <r>
      <rPr>
        <sz val="10"/>
        <color theme="1"/>
        <rFont val="Calibri"/>
        <family val="2"/>
      </rPr>
      <t xml:space="preserve"> du BSIF, à l'exception du pourcentage d'instruments de catégorie 2 dont l'échéance résiduelle est inférieure à un an. </t>
    </r>
  </si>
  <si>
    <t>16a)</t>
  </si>
  <si>
    <t>Instruments de fonds propres non pris en compte ci-dessus, à échéance résiduelle réelle d'au moins un an</t>
  </si>
  <si>
    <t>Montant total de tout instrument de fonds propres non compris dans l'identifiant 1010 dont l'échéance résiduelle effective est d'au moins un an, mais en excluant tout instrument comportant des options explicites ou intégrées qui, si elles sont exercées, réduiraient l'échéance attendue à moins d'un an.</t>
  </si>
  <si>
    <t>16b)</t>
  </si>
  <si>
    <t>Dépôts à vue et/ou à terme « stables » (définis dans le LCR) fournis fournis par la clientèle de détail et de  petites entreprises</t>
  </si>
  <si>
    <t>Dépôts « stables » sans échéance (à vue) et/ou à terme (tels que définis aux paragraphes 56 à 59 du LCR) fournis par la clientèle de détail et de petites entreprises._x000D_
Les dépôts à terme, quelle que soit leur échéance contractuelle résiduelle, qui peuvent être retirés prématurément sans entraîner de pénalité importante pour retrait doivent être déclarés dans la colonne &lt;6 mois._x000D_
Les dépôts à terme de la clientèle de détail dont l’échéance dépasse un an et qui ne peuvent être retirés prématurément sans pénalité significative sont assujettis à un coefficient de FSD de 100 %.</t>
  </si>
  <si>
    <t xml:space="preserve">16c), 17, </t>
  </si>
  <si>
    <t>Dépôts à vue et/ou à terme « moins stables » (définis dans le LCR) fournis par la clientèle de détail et de  petites entreprises :</t>
  </si>
  <si>
    <t>Dépôts sans échéance (à vue) et/ou à terme « moins stables » (définis au paragraphe 60 du LCR) fournis par la clientèle de détail et de petites entreprises._x000D_
Les dépôts à terme, quelle que soit l’échéance contractuelle résiduelle, qui peuvent être retirés prématurément sans entraîner de pénalité de retrait importante doivent être déclarés dans la colonne &lt;6 mois._x000D_
Les dépôts à terme de la clientèle de détail dont l’échéance dépasse un an et qui ne peuvent être retirés prématurément sans pénalité significative sont assujettis à un coefficient de FSD de 100 %.</t>
  </si>
  <si>
    <t>16c), 19</t>
  </si>
  <si>
    <t>Assurés – aucune relation durable, compte non courant</t>
  </si>
  <si>
    <t>Dépôts sans échéance (à vue) « moins stables » et(ou) dépôts à terme fournis par la clientèle de détail et de petites entreprises qui sont assurés et dont le client n’a pas de relation durable avec l’institution (au sens du paragraphe 55, « Notes du BSIF » du LCR) ou dont le compte n’est pas courant (au sens du paragraphe 55, « Notes du BSIF » du LCR).</t>
  </si>
  <si>
    <t>Assurés – dépôts reçus de fonds ou de fiducies contrôlés par la clientèle de détail</t>
  </si>
  <si>
    <t xml:space="preserve">Dépôts à vue (sans échéance) « moins stables » et/ou dépôts à terme fournis par la clientèle de détail et de petites entreprises qui sont assurés et lorsque les dépôts sont reçus d'un fonds ou d'une fiducie dont le solde est contrôlé uniquement par le client de détail sous-jacent (c'est-à-dire que la fiducie ou le fonds n'intervient pas dans un rôle de conseiller en placements, mais uniquement dans le cadre d'un accord du type de dépositaire). </t>
  </si>
  <si>
    <t>Dépôts provenant du pays d'attache mais libellés en devises</t>
  </si>
  <si>
    <t>Dépôts sans échéance (à vue) « moins stables » et(ou) dépôts à terme fournis par la clientèle de détail et de petites entreprises provenant du Canada mais libellés en devises. Dans le cas des institutions transfrontalières, cela ne comprend pas les dépôts assujettis aux exigences de la juridiction du pays hôte (voir l’identifiant 1125)</t>
  </si>
  <si>
    <t xml:space="preserve">Dépôts sans échéance (à vue) « moins stables » et/ou dépôts à terme fournis par la clientèle de détail et de petites entreprises qui ne sont pas assurés soit parce que les montants excèdent la limite de couverture d'assurance-dépôts ou si les dépôts ne satisfont pas aux critères de couverture d'assurance-dépôts et ne sont pas saisis par les identifiants 1070, 1090, 1100, 1110 ou 1120. </t>
  </si>
  <si>
    <t xml:space="preserve">Les dépôts sensibles aux taux (tels que définis au paragraphe 55 des « Notes du BSIF » du LCR) fournis par la clientèle de détail et de petites entreprises lorsque le client gère directement les fonds et que le client entretient une relation (telle que définie dans le LCR, paragraphe 55 des « Notes du BSIF ») avec l’institution ou que le dépôt est dans un compte courant. </t>
  </si>
  <si>
    <t xml:space="preserve">Les dépôts sensibles aux taux (tels que définis au paragraphe 55 du LCR, « Notes du BSIF ») fournis par la clientèle de détail et de petites entreprises lorsque le client gère directement les fonds, mais que le client n’a pas de relation durable (tel que défini dans le LCR, paragraphe 55, « Notes du BSIF ») avec l’institution et que le dépôt n’est pas dans un compte courant. </t>
  </si>
  <si>
    <t xml:space="preserve">Dépôts à terme de la clientèle de détail et des petites entreprises directement gérés par un tiers non affilié (au sens du paragraphe 55, « Notes du BSIF » du LCR) qui arrivent à échéance ou qui sont encaissables dans les 30 prochains jours. Les dépôts à terme gérés directement par un tiers non affilié qui n’arrivent pas à échéance ou qui ne sont pas encaissables au cours des 30 prochains jours doivent être affectés à la catégorie appropriée selon les caractéristiques sous-jacentes du dépôt. </t>
  </si>
  <si>
    <t xml:space="preserve">Les dépôts à vue fournis par la clientèle de détail et de petites entreprises où un tiers non affilié (tel que défini au paragraphe 55,   « Notes du BSIF ») dont un tiers gère directement les fonds. </t>
  </si>
  <si>
    <t>Financement non garanti fourni par des entreprises non financières</t>
  </si>
  <si>
    <t>Financement non garanti, dépôts sans échéance et/ou dépôts à terme fournis par des entreprises non financières (à l’exception des petites entreprises clientes).</t>
  </si>
  <si>
    <t>16c), 21a)</t>
  </si>
  <si>
    <t>Les banques doivent déclarer la portion des dépôts non garantis provenant d’entreprises non financières ayant des relations opérationnelles, telles que définies dans le LCR.</t>
  </si>
  <si>
    <t>Les banques doivent déclarer la portion des dépôts non garantis fournis par des entreprises non financières sans relation opérationnelle, selon la définition du LCR.</t>
  </si>
  <si>
    <t>Les banques doivent déclarer tous les fonds non garantis autres que des dépôts provenant d’entreprises non financières.</t>
  </si>
  <si>
    <t>Financement non garanti, dépôts sans échéance et/ou dépôts à terme fournis par les banques centrales.</t>
  </si>
  <si>
    <t>16c), 21b), 21d), 23a)</t>
  </si>
  <si>
    <t>Les banques doivent déclarer la portion des dépôts non garantis fournis par les banques centrales ayant des relations opérationnelles, telles qu’elles sont définies dans le LCR.</t>
  </si>
  <si>
    <t>Les banques doivent déclarer la portion des dépôts non garantis fournis par les banques centrales sans relation opérationnelle, selon la définition du LCR.</t>
  </si>
  <si>
    <t>Les banques doivent déclarer tous les fonds non garantis autres que des dépôts fournis par les banques centrales.</t>
  </si>
  <si>
    <t>Financement non garanti provenant d'entités souveraines, d’ESP, de BMD ou de BDN</t>
  </si>
  <si>
    <t xml:space="preserve">Financement non garanti, dépôts sans échéance et/ou dépôts à terme fournis par des entités souveraines, des entités du secteur public (ESP), des banques multilatérales de développement (BMD) et des banques de développement nationales  (BDN)._x000D_
Les banques doivent inclure dans cette ligne les fonds non garantis reçus de la Banque des règlements internationaux, du Fonds monétaire international et de la Commission européenne._x000D_
</t>
  </si>
  <si>
    <t xml:space="preserve">16c), 21c)  </t>
  </si>
  <si>
    <t>Les banques doivent déclarer la portion des dépôts non garantis provenant d’entités souveraines d’ESP, de BMD et de BDN ayant une relation opérationnelle, telle que définie dans le LCR.</t>
  </si>
  <si>
    <t>Les banques doivent déclarer la portion des dépôts non garantis provenant d’entités souveraines d’ESP, de BMD et de BDN sans relation opérationnelle, telle que définie dans le LCR.</t>
  </si>
  <si>
    <t>Les banques doivent déclarer tous les fonds non garantis autres que des dépôts provenant d’entités souveraines d’ESP, de BMD et de BDN.</t>
  </si>
  <si>
    <t xml:space="preserve">Montant total des emprunts et des passifs non garantis (y compris les dépôts à terme) non déclarés aux identifiants 1130 à 1240, y compris les fonds provenant d’autres entités juridiques (dont des entreprises financières et des institutions financières)._x000D_
</t>
  </si>
  <si>
    <t xml:space="preserve">16c), 21b), 21d), 23a), </t>
  </si>
  <si>
    <t>Les banques doivent déclarer le montant total des dépôts non garantis fournis par d’autres entités juridiques ayant des relations opérationnelles, telles qu’elles sont définies dans le LCR.</t>
  </si>
  <si>
    <t>Les banques doivent déclarer le montant total des dépôts non garantis fournis par d’autres entités juridiques sans relation opérationnelle, selon la définition du LCR.</t>
  </si>
  <si>
    <t>Les banques doivent déclarer tout financement non garanti autre que des dépôts fourni par d’autres entités juridiques (y compris des sociétés financières et des institutions financières)._x000D_
Les banques doivent déclarer ici tous les financements non garantis autres que des dépôts pour lesquels une contrepartie ne peut être déterminée (et qui ne sont donc pas déclarés aux identifiants 1160, 1200 ou 1240), tels que les émissions de titres de créance non garantis.</t>
  </si>
  <si>
    <t>Passifs d'acceptations bancaires estampillées émises par l'institution.</t>
  </si>
  <si>
    <t xml:space="preserve">16 c), 21 c), d), 22 </t>
  </si>
  <si>
    <t>Montant total des emprunts garantis et des passifs (y compris les dépôts à terme)._x000D_
Les financements garantis s’entendent des passifs et obligations générales garantis par des droits légaux sur des actifs spécifiquement désignés détenus par l’institution emprunteuse en cas de faillite, d’insolvabilité, de liquidation ou de résolution.</t>
  </si>
  <si>
    <t xml:space="preserve">16c), 21, 23a), </t>
  </si>
  <si>
    <t>Clientèle de détail et de petites entreprises</t>
  </si>
  <si>
    <t>Montant des emprunts garantis et des passifs (y compris les dépôts à terme) de la clientèle de détail et de petites entreprises.</t>
  </si>
  <si>
    <t>Montant des emprunts garantis et des passifs (y compris les dépôts à terme) d'entreprises non financières.</t>
  </si>
  <si>
    <t>Montant des emprunts garantis et des passifs (y compris les dépôts à terme) des banques centrales.</t>
  </si>
  <si>
    <t>Entités souveraines/ESP/BMD/BND</t>
  </si>
  <si>
    <t xml:space="preserve">Montant des emprunts garantis et des passifs (y compris les dépôts à terme) auprès d’entités souveraines, d’entités du secteur public, de banques multilatérales de développement et de banques nationales de développement._x000D_
</t>
  </si>
  <si>
    <t>Autres entités juridiques (y compris des entreprises financières et des institutions financières)</t>
  </si>
  <si>
    <t xml:space="preserve">Montant des emprunts et des passifs garantis (y compris les dépôts à terme) auprès d’autres entités juridiques (y compris des entreprises financières et des institutions financières)._x000D_
</t>
  </si>
  <si>
    <t>Passifs d’opérations de financement garanties (OFG) admissibles au traitement des « portefeuilles appariés »</t>
  </si>
  <si>
    <t>Passifs liés aux opérations de financement garanties (p. ex., prises en pension) qui satisfont aux exigences du paragraphe 39 pour le traitement des portefeuilles appariés. Le montant du passif doit correspondre au montant de l’actif des OFG appariées.</t>
  </si>
  <si>
    <t>Dérivés</t>
  </si>
  <si>
    <t>Passifs d'instruments dérivés, avant déduction de la marge de variation fournie</t>
  </si>
  <si>
    <t xml:space="preserve">Déclarer les passifs d’instruments dérivés fondés sur le coût de remplacement des contrats sur instruments dérivés (obtenus par évaluation au prix courant) lorsque le contrat a une valeur négative. Lorsqu’un contrat de compensation bilatérale admissible est en place, le coût de remplacement de l’ensemble des expositions sur instruments dérivés couvertes par le contrat sera le coût de remplacement net. La valeur déclarée ici doit être avant déduction de la marge de variation fournie. Autrement dit, elle doit représenter les passifs dérivés avant la déduction de la marge de variation fournie._x000D_
</t>
  </si>
  <si>
    <t>Toutes les sûretés fournies sous forme de marge de variation en lien avec les contrats sur instruments dérivés, quel que soit le type d’actif._x000D_
Dans la mesure où le cadre comptable de la banque se reflète sur le bilan, en lien avec un contrat sur instruments dérivés, un actif associé aux sûretés fournies à titre de marge de variation qui est déduit du coût de remplacement aux fins du NSFR, cet actif ne doit pas être inclus dans les éléments FSR ci-dessous pour éviter tout double comptage.</t>
  </si>
  <si>
    <t xml:space="preserve">Passifs d'instruments dérivés du NSFR (passifs d'instruments dérivés moins sûretés totales fournies à titre de marge de variation sur les passifs d'instruments dérivés) </t>
  </si>
  <si>
    <t>Pour calculer les passifs d’instruments dérivés du NSFR, les sûretés fournies sous forme de marge de variation en lien avec les contrats sur instruments dérivés, quel que soit le type d’actif, doivent être déduites du coût de remplacement négatif ou du coût de remplacement net négatif, le cas échéant.</t>
  </si>
  <si>
    <t>Marge initiale totale fournie</t>
  </si>
  <si>
    <t>Total des espèces, titres ou autres actifs reçus à titre de marge initiale pour tous les contrats sur instruments dérivés (y compris tout montant indépendant reçu relativement aux contrats hors cote).</t>
  </si>
  <si>
    <t>Marge initiale fournie sous forme d'espèces</t>
  </si>
  <si>
    <t>Flux de trésorerie reçus à titre de marge initiale pour les contrats sur instruments dérivés</t>
  </si>
  <si>
    <t>Marge initiale fournie sous forme de titres de niveau 1</t>
  </si>
  <si>
    <t>Marge initiale fournie, sous forme de titres de niveau 1 pour les contrats sur instruments dérivés</t>
  </si>
  <si>
    <t>Marge initiale fournie, sous forme de sûreté autre que des liquidités ou des titres de niveau 1 inclus ci-dessus dans les identifiants 1420 et 1430.</t>
  </si>
  <si>
    <t>Marge totale reçue, sous forme de tout type de sûreté, selon l'échéance résiduelle des contrats sur instruments dérivés associés</t>
  </si>
  <si>
    <t>Total des espèces, titres ou autres actifs fournis comme marge initiale pour les contrats sur instruments dérivés. Déclarer les soldes de marge initiale dans cette catégorie selon l’échéance résiduelle du ou des contrats dérivés directement associés à la marge initiale. Dans le cas des sûretés regroupées, déclarer l’échéance des soldes de marge initiale selon l’échéance du contrat sur instrument dérivé avec l’échéance la plus longue dans la tranche de compensation applicable qui contribue à l’exigence de marge initiale. Les contrats qui se compensent entièrement (c’est-à-dire les positions longues et courtes dans des contrats identiques) et qui ne contribuent pas à l’exigence de marge initiale peuvent être exclus de la détermination de l’échéance._x000D_
La somme de cette catégorie doit correspondre à la marge initiale totale fournie déclarée à l’identifiant 1410 ci-dessus.</t>
  </si>
  <si>
    <t>Autres catégories de passif et d'avoirs propres</t>
  </si>
  <si>
    <t>Passifs d'impôt différés (PID)</t>
  </si>
  <si>
    <t>Montant des passifs d’impôt différés, déclaré selon la date la plus proche à laquelle ces passifs pourraient être réalisés.</t>
  </si>
  <si>
    <t>23b)</t>
  </si>
  <si>
    <t>Montant des participations minoritaires, déclaré selon la durée de l’instrument, habituellement à perpétuité.</t>
  </si>
  <si>
    <t>Montants à payer à la date de transaction</t>
  </si>
  <si>
    <t>Montants à payer au titre de l'achat d'instruments financiers, de devises et de produits de base (i) dont le règlement est anticipé dans le cycle de règlement ou le délai habituel pour le marché organisé ou le type de transaction concerné, ou (ii) qui ont donné lieu à un suspens, mais dont le règlement reste néanmoins attendu.</t>
  </si>
  <si>
    <t>23d)</t>
  </si>
  <si>
    <t>Éléments de passif interdépendants, dont :</t>
  </si>
  <si>
    <t xml:space="preserve">Déclarer ici les éléments de passif interdépendants conformément au paragraphe 53 de la norme sur le NSFR. Les élément de passif déclarés ici doivent correspondre aux éléments d'actif interdépendants correspondants. _x000D_
_x000D_
</t>
  </si>
  <si>
    <t xml:space="preserve">Titres hypothécaires LNH </t>
  </si>
  <si>
    <t>Passif des TH LNH émis par l’institution. Le montant du passif des TH LNH assujetti au traitement interdépendant doit correspondre au montant des hypothèques données en tant qu’actifs interdépendants, tel qu’il est inscrit à l’identifiant 4040.</t>
  </si>
  <si>
    <t>Passif des OHC</t>
  </si>
  <si>
    <t>Passif des OHC de l’institution. Le montant du passif des OHC assujetti au traitement interdépendant doit correspondre au montant des hypothèques données en tant qu’actifs interdépendants, tel qu’il est inscrit à l’identifiant 4050.</t>
  </si>
  <si>
    <t>Marge de variation reçue d’un client qui est ensuite appliquée à une CC au nom du client</t>
  </si>
  <si>
    <t>Montant de la marge de variation reçue d’un client et appliquée au nom du client à une CC pour compenser des opérations sur instruments dérivés pourvu que l’institution ne garantisse pas le rendement du tiers.</t>
  </si>
  <si>
    <t>Tous les autres passifs de l’institution (non déclarés autrement dans les catégories ci-dessus) doivent être comptabilisés sur cette ligne à leur valeur comptable. La valeur des positions courtes et des positions à échéance ouverte doit être déclarée dans la colonne sans échéance._x000D_
Nota : Les déductions des fonds propres ne doivent pas être incluses dans le montant déclaré à ce poste et doivent plutôt être déclarées conformément aux instructions de l’identifiant 4310 ci-dessous.</t>
  </si>
  <si>
    <t>16c), 21d), 23a), 23b)</t>
  </si>
  <si>
    <t>Somme du FSD total calculé selon les identifiants 1010 à 1540.</t>
  </si>
  <si>
    <t>Pièces de monnaie et billets de banque</t>
  </si>
  <si>
    <t>Pièces de monnaie et billets de banque actuellement détenus et immédiatement disponibles pour s'acquitter d'obligations._x000D_
Les banques ne doivent pas déclarer les prêts aux contreparties sur cette ligne.</t>
  </si>
  <si>
    <t>44a)</t>
  </si>
  <si>
    <t xml:space="preserve">Montant total des réserves détenues auprès de la banque centrale (y compris les réserves obligatoires et excédentaires), incluant les dépôts à un jour des banques auprès de la banque centrale. </t>
  </si>
  <si>
    <t>44b)</t>
  </si>
  <si>
    <t>Actifs des opérations de financement garanties admissibles au traitement du portefeuille apparié</t>
  </si>
  <si>
    <t>Actifs des opérations de financement garanties (par exemple, cessions en pension) répondant aux exigences du paragraphe 39 pour le traitement des portefeuilles appariés. Le montant de l’actif doit être égal au montant du passif correspondant des opérations de financement garanties.</t>
  </si>
  <si>
    <t>Prêts à toutes les institutions financières. _x000D_
Dans le cas d’une prise en pension sans échéance, les soldes doivent généralement être déclarés comme ayant une échéance résiduelle supérieure à un an, à moins que les critères de la note de bas de page 16 de la norme sur le NSFR ne soient respectés._x000D_
Les prêts improductifs ne doivent pas être inclus dans cette catégorie; ils doivent plutôt être déclarés à l’identifiant 4130._x000D_
Les dépôts détenus auprès d’institutions financières à des fins opérationnelles ne doivent pas être déclarés ici, mais plutôt aux  identifiants 3420 à 3460.</t>
  </si>
  <si>
    <t xml:space="preserve">31, 45, 46, 47b), 48c), 51a), 51c) </t>
  </si>
  <si>
    <t>Prêts à des institutions financières garantis par une sûreté de niveau 1, lorsque la banque a la capacité de réutiliser librement la sûreté reçue pendant la durée du prêt, dont :</t>
  </si>
  <si>
    <t>Tous les prêts consentis à des institutions financières lorsque le prêt est garanti par des actifs de niveau 1, tels que définis au paragraphe 43 du LCR, et lorsque la banque a la capacité de réutiliser librement la sûreté reçue pendant la durée du prêt._x000D_
Déclarer les prêts à des institutions financières garantis par des actifs de niveau 1 lorsque la banque n’a pas la capacité de réutiliser librement la sûreté reçue pendant la durée du prêt dans l’identifiant 3170 ci-dessous.</t>
  </si>
  <si>
    <t xml:space="preserve">31, 45, 48c), 51a), 51c) </t>
  </si>
  <si>
    <t>Les institutions doivent déclarer sur cette ligne tous ces prêts non grevés dans la colonne appropriée selon leur échéance résiduelle.</t>
  </si>
  <si>
    <t>Les institutions doivent déclarer sur ces lignes tous ces prêts grevés, quelle que soit leur contrepartie, dans la colonne appropriée selon leur échéance résiduelle.</t>
  </si>
  <si>
    <t xml:space="preserve">Pour chaque cellule renfermant des prêts grevés, les institutions doivent aussi les affecter à une cellule de l’une des trois lignes directement ci-dessous selon leur échéance résiduelle._x000D_
</t>
  </si>
  <si>
    <t>Prêts à des institutions financières garantis par des sûretés autres que de niveau 1, lorsque la banque a la capacité de réutiliser librement la sûreté reçue pendant la durée du prêt, dont :</t>
  </si>
  <si>
    <t>Tous les prêts aux institutions financières lorsque le prêt est garanti par des actifs autres que de niveau 1 et lorsque la banque a la capacité de réutiliser librement la sûreté reçue pendant la durée du prêt._x000D_
Déclarer les prêts à des institutions financières garantis par des actifs autres que de niveau 1 lorsque la banque n’a pas la capacité de réutiliser librement la sûreté reçue pendant la durée du prêt dans l’identifiant 3170 ci-dessous.</t>
  </si>
  <si>
    <t xml:space="preserve">31, 46, 48c), 51a), 51c) </t>
  </si>
  <si>
    <t>Tous les prêts à des institutions financières qui ne sont pas garantis.</t>
  </si>
  <si>
    <t>31, 47b), 49c), 51a), 51c)</t>
  </si>
  <si>
    <t>Les institutions doivent déclarer sur ces lignes tous ces prêts non grevés dans la colonne appropriée selon leur échéance résiduelle.</t>
  </si>
  <si>
    <t>Les institutions doivent déclarer tous ces prêts grevés, quelle que soit leur contrepartie, dans la colonne appropriée selon leur échéance résiduelle.</t>
  </si>
  <si>
    <t>Titres qui, s’ils n’étaient pas grevés, seraient considérés comme des actifs liquides de niveau 1 selon le paragraphe 43 de la norme LCR. Les obligations souveraines émises en devises qui sont exclues des HQLA selon le paragraphe 43e) de la norme LCR (s’appliquant aux titres de dette d’emprunteurs souverains ou de banques centrales émis en devises qui ne sont pas calculables étant donné que leur montant dépasse les sorties nettes de trésorerie de la banque dans cette monnaie et ce pays) peuvent être traitées comme étant de niveau 1 aux fins du NSFR._x000D_
Les titres qui seraient par ailleurs admissibles selon ce paragraphe, mais qui sont exclus pour des raisons opérationnelles ou autres, sont déclarés dans cette catégorie. Les pièces de monnaie et les billets de banque et les réserves des banques centrales doivent être déclarées aux identifiants 3010 et 3020 respectivement, et non dans cette catégorie._x000D_
Les titres en défaut ne doivent pas être inclus dans cette catégorie; ils doivent plutôt être déclarés à l’identifiant 4130.</t>
  </si>
  <si>
    <t>31, 44c), 48b), 51a)</t>
  </si>
  <si>
    <t>Les banques doivent déclarer sur cette ligne tous ces titres non grevés dans la colonne appropriée selon leur échéance résiduelle.</t>
  </si>
  <si>
    <t>Les banques doivent déclarer sur ces lignes tous ces titres grevés, quelle que soit leur contrepartie, dans la colonne appropriée selon leur échéance résiduelle.</t>
  </si>
  <si>
    <t xml:space="preserve">Pour chaque cellule contenant des titres grevés, les banques doivent en outre les affecter à une cellule de l’une des trois lignes directement ci-dessous, selon leur échéance résiduelle._x000D_
</t>
  </si>
  <si>
    <t>Titres qui, s’ils n’étaient pas grevés, seraient considérés comme des actifs liquides de niveau 2A, selon le paragraphe 45 de la norme LCR._x000D_
Les titres qui seraient par ailleurs admissibles selon ce paragraphe, mais qui sont exclus en raison du dépassement du plafond de 40 % ou pour des raisons opérationnelles ou autres, sont déclarés dans cette catégorie._x000D_
Les titres en défaut ne doivent pas être inclus dans cette catégorie; ils doivent plutôt être déclarés à l’identifiant 4130.</t>
  </si>
  <si>
    <t>31, 47a), 48b), 51a)</t>
  </si>
  <si>
    <t>Titres qui, s’ils n’étaient pas grevés, seraient admissibles à titre d’actifs liquides de niveau 2B, selon le paragraphe 47 des normes LCR de Bâle III._x000D_
Les titres qui seraient par ailleurs admissibles selon ce paragraphe, mais qui sont exclus parce qu’ils dépassent les plafonds de         15 % ou de 40 % ou pour des raisons opérationnelles ou autres, sont déclarés dans cette catégorie._x000D_
Les titres en défaut ne doivent pas être inclus dans cette catégorie; ils doivent plutôt être déclarés à l’identifiant 4130.</t>
  </si>
  <si>
    <t>31, 48a), 48b), 51a)</t>
  </si>
  <si>
    <t xml:space="preserve">Dépôts détenus auprès d’institutions financières à des fins opérationnelles, au sens des paragraphes 73 à 84 du LCR._x000D_
Les dépôts non opérationnels détenus auprès d’autres institutions financières doivent être inclus dans les prêts aux institutions financières, en tenant compte de la durée de l’activité. </t>
  </si>
  <si>
    <t>31, 48d)</t>
  </si>
  <si>
    <t>Les institutions doivent déclarer sur cette ligne tous ces dépôts non grevés dans la colonne appropriée selon leur échéance résiduelle.</t>
  </si>
  <si>
    <t>Les institutions doivent déclarer sur ces lignes tous ces dépôts grevés, quelle que soit leur contrepartie, dans la colonne appropriée selon leur échéance résiduelle.</t>
  </si>
  <si>
    <t xml:space="preserve">Pour chaque cellule contenant des dépôts grevés, les institutions doivent aussi les affecter à une cellule de l’une des trois lignes directement ci-dessous selon l’échéance résiduelle._x000D_
</t>
  </si>
  <si>
    <t>Prêts à des entreprises non financières ayant une échéance résiduelle inférieure à un an._x000D_
Les prêts improductifs ne doivent pas être inclus dans cette catégorie; ils doivent plutôt être déclarés à l’identifiant 4130._x000D_
Les prêts productifs à des entreprises non financières dont l’échéance résiduelle est inférieure à un an et dont la pondération est supérieure à 35 % en vertu de l’approche standard de Bâle II pour le risque de crédit doivent être déclarés dans cette catégorie et non dans l’identifiant 3830._x000D_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</si>
  <si>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31,48e), 51a)</t>
  </si>
  <si>
    <t>Les banques doivent déclarer sur cette ligne tous ces prêts non grevés dans la colonne appropriée selon leur échéance résiduelle.</t>
  </si>
  <si>
    <t>Les banques doivent inscrire sur ces lignes tous ces prêts grevés, quelle que soit leur contrepartie, dans la colonne appropriée selon leur échéance résiduelle.</t>
  </si>
  <si>
    <t xml:space="preserve">Pour chaque cellule contenant des prêts grevés, les banques devraient en outre les affecter à une cellule de l’une des trois lignes directement en dessous selon l’échéance résiduelle._x000D_
</t>
  </si>
  <si>
    <t>Prêts à des banques centrales dont l'échéance résiduelle est inférieure à un an et qui ne remplissent pas les conditions requises pour constituer des réserves locales. Les soldes (y compris les placements à terme) admissibles aux fins des exigences de réserve doivent être considérés comme le « total des réserves de la banque centrale » et déclarés à l'identifiant 3020, même si ces soldes dépassent le niveau requis des réserves._x000D_
Les prêts improductifs ne doivent pas être inclus dans cette catégorie; ils doivent plutôt être déclarés à l’identifiant 4130._x000D_
Les prêts productifs aux banques centrales dont l’échéance résiduelle est inférieure à un an et dont la pondération est supérieure à 35 % en vertu de l’approche standard de Bâle II pour le risque de crédit doivent être déclarés dans cette catégorie et non dans l’identifiant 3830._x000D_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jours._x000D_
Conformément au paragraphe 44d), toutes les créances sur les banques centrales dont l’échéance résiduelle est inférieure à six mois se voient appliquer un coefficient de FSR de 0 %. Pour les soldes déclarés sur cette ligne dont l’échéance résiduelle est inférieure à six mois, il convient de noter que le terme « créances » est plus large que celui des prêts. Le terme « créances » au paragraphe 44d) inclut également les billets de banque centrale et le compte d’actifs créé au bilan des banques en concluant des transactions de pension avec les banques centrales.</t>
  </si>
  <si>
    <t>31, 44d), 48c)</t>
  </si>
  <si>
    <t>Prêts à des entités souveraines, à des ESP, à des BMD et à des MND, à échéance résiduelle de moins d'un an, dont :</t>
  </si>
  <si>
    <t>Prêts à des entités souveraines, des ESP, des BMD et des BND dont l’échéance résiduelle est inférieure à un an._x000D_
Les prêts à la Banque des règlements internationaux, au Fonds monétaire international et à la Commission européenne doivent aussi être déclarés dans cette catégorie._x000D_
Les prêts improductifs ne doivent pas être inclus dans cette catégorie; ils doivent plutôt être déclarés à l’identifiant 4130._x000D_
Les prêts productifs à des entités souveraines, à des ESP, à des BMD et à des BND dont l’échéance résiduelle est inférieure à un an et dont la pondération est supérieure à 35 % en vertu de l’approche standard de Bâle II pour le risque de crédit doivent être déclarés dans cette catégorie et non à l’identifiant 3830._x000D_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</si>
  <si>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 xml:space="preserve">31, 48e) </t>
  </si>
  <si>
    <t>Hypothèques résidentielles de toute échéance qui seraient admissibles à une pondération de 35 % ou moins en vertu de l’approche standard de Bâle II pour le risque de crédit. Seules les pondérations en vertu de l’approche standard de Bâle II peuvent être utilisées pour déterminer le traitement du NSFR._x000D_
Les prêts hypothécaires inversés qui seraient admissibles à la pondération des risques de 35 % ou moins en vertu de l’approche standard du risque de crédit de Bâle II doivent être inclus dans la colonne des prêts sans échéance. Le solde impayé de la marge de crédit adossée à un bien immobilier (MCBI) qui serait admissible à la pondération des risques de 35 % ou moins en vertu de l’approche standard du risque de crédit de Bâle II doit être inclus dans la colonne des prêts sans échéance._x000D_
Les prêts hypothécaires résidentiels improductifs ne doivent pas être déclarés dans cette catégorie; ils doivent plutôt être déclarés à l’identifiant 4130._x000D_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</si>
  <si>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31, 49a), 49c), 51a)</t>
  </si>
  <si>
    <t>Les institutions doivent déclarer sur cette ligne tous ces prêts hypothécaires non grevés dans la colonne appropriée selon leur échéance résiduelle.</t>
  </si>
  <si>
    <t>Les institutions doivent déclarer sur ces lignes tous ces prêts hypothécaires grevés, quelle que soit leur contrepartie, dans la colonne appropriée selon leur échéance résiduelle.</t>
  </si>
  <si>
    <t xml:space="preserve">Pour chaque cellule renfermant des hypothèques grevées, les institutions doivent en outre les affecter à une cellule de l’une des trois lignes directement ci-dessous selon l’échéance résiduelle._x000D_
</t>
  </si>
  <si>
    <t>Autres prêts, à l’exception des prêts aux institutions financières, dont l’échéance résiduelle est d’au moins un an et qui seraient admissibles à la pondération des risques de 35 % ou moins en vertu de l’approche standard de Bâle II pour le risque de crédit, dont :</t>
  </si>
  <si>
    <t>Inclure les soldes de tous les autres prêts, à l’exception des prêts aux institutions financières, dont l’échéance résiduelle est d’au moins un an et qui seraient admissibles à la pondération des risques de 35 % ou moins en vertu de l’approche standard de Bâle II pour le risque de crédit._x000D_
Selon le paragraphe 27 de la norme NSFR, « il faut présumer que les débiteurs exercent une option pour prolonger l’échéance ». À ce titre, inclure les soldes des prêts à taux variable sans échéance finale stipulée où l’emprunteur peut rembourser le prêt intégralement et sans pénalité à la prochaine date de révision du taux comme ayant une échéance résiduelle effective de plus d’un an._x000D_
Seuls les coefficients de pondération de l’approche standard de Bâle II peuvent être utilisés pour déterminer le traitement du NSFR._x000D_
Les prêts improductifs ne doivent pas être déclarés dans cette catégorie; ils doivent plutôt être déclarés à l’identifiant 4130._x000D_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</si>
  <si>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31, 49b), 51a)</t>
  </si>
  <si>
    <t>Prêts aux particuliers ou aux petites entreprises (à l'exception des prêts hypothécaires résidentiels susmentionnés), à échéance résiduelle de moins d'un an, dont :</t>
  </si>
  <si>
    <t>Prêts à la clientèle de détail (personnes physiques, par exemple) et aux petites entreprises (telles que définies dans le LCR) dont l’échéance résiduelle est inférieure à un an._x000D_
Les prêts improductifs ne doivent pas être déclarés dans cette catégorie, mais plutôt dans l'identifiant 4130._x000D_
Les prêts productifs à la clientèle de détail et aux petites entreprises dont l’échéance résiduelle est inférieure à un an et dont la pondération est supérieure à 35 % en vertu de l’approche standard de Bâle II pour le risque de crédit doivent aussi être déclarés dans cette catégorie. ._x000D_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</si>
  <si>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31, 48e)</t>
  </si>
  <si>
    <t>Prêts productifs, non visés par l’une des catégories ci-dessus, assortis d’une pondération des risques supérieure à 35 % en vertu de l’approche standard du risque de crédit de Bâle II, à l’exclusion des prêts aux institutions financières._x000D_
Selon le paragraphe 27 de la norme NSFR, « il faut présumer que les débiteurs exercent une option pour prolonger l’échéance ». À ce titre, inclure les soldes des prêts à taux variable sans échéance finale stipulée où l’emprunteur peut rembourser le prêt intégralement et sans pénalité à la prochaine date de révision du taux comme ayant une échéance résiduelle effective de plus d’un an. Seuls les coefficients de pondération de l’approche standard de Bâle II peuvent être utilisés pour déterminer le traitement du NSFR._x000D_
Les prêts improductifs ne doivent pas être déclarés dans cette catégorie, mais plutôt dans l'identifiant 4130._x000D_
Les prêts productifs sont réputés être ceux qui ne sont pas en souffrance depuis plus de 90 jours, conformément au paragraphe 48 du chapitre 3 de la ligne directrice du BSIF sur les normes de fonds propres. Inversement, sont considérés comme improductifs les prêts qui sont impayés depuis plus de 90 jours.</t>
  </si>
  <si>
    <t>31, 48e), 50b), 51a)</t>
  </si>
  <si>
    <t>Actions cotées en bourse qui ne sont pas des actifs de niveau 2B. Cela comprend les actions d’institutions financières cotées en bourse ainsi que les actions d’entités qui ne sont pas des institutions financières qui ne satisfont pas à toutes les exigences énoncées au paragraphe 47c) de la norme LCR._x000D_
Il ne faut pas déclarer ici les montants se rapportant à des actions cotées en bourse qui ne sont pas des HQLA et qui sont déduits des fonds propres; ils doivent plutôt être déclarés dans la colonne « sans échéance » de l’identifiant 4310.</t>
  </si>
  <si>
    <t>31, 50d), 51a)</t>
  </si>
  <si>
    <t>Titres non admissibles au traitement des HQLA selon la définition de la norme LCR, autres que les actions négociées sur les marchés non HQLA, qui doivent être déclarés à l’identifiant 3890, et qui ne sont pas en défaut._x000D_
Les titres en défaut ne doivent pas être déclarés dans cette catégorie; ils doivent plutôt être déclarés à l'identifiant 4130.</t>
  </si>
  <si>
    <t>31, 51a), 51c)</t>
  </si>
  <si>
    <t>Le solde total des produits de base physiques négociés, y compris l’or, doit être déclaré dans la colonne sans échéance.</t>
  </si>
  <si>
    <t>31, 50e), 51a)</t>
  </si>
  <si>
    <t>Les institutions doivent déclarer sur cette ligne tous ces produits de base non grevés dans la colonne appropriée selon leur échéance résiduelle.</t>
  </si>
  <si>
    <t>Les institutions doivent déclarer sur ces lignes tous ces produits de base grevés, quelle que soit leur contrepartie, dans la colonne appropriée selon leur échéance résiduelle.</t>
  </si>
  <si>
    <t xml:space="preserve">Pour chaque cellule contenant des produits grevés, les institutions doivent aussi les affecter à une cellule figurant dans l’une des trois lignes directement ci-dessous selon l’échéance résiduelle._x000D_
</t>
  </si>
  <si>
    <t>Les institutions doivent déclarer sur cette ligne tous ces instruments et opérations non grevés dans la colonne appropriée selon leur échéance résiduelle.</t>
  </si>
  <si>
    <t>Les institutions doivent déclarer sur ces lignes tous ces instruments et opérations grevés, quelle que soit leur contrepartie, dans la colonne appropriée selon leur échéance résiduelle.</t>
  </si>
  <si>
    <t xml:space="preserve">Pour chaque cellule contenant des instruments et des opérations grevés, les institutions doivent aussi les affecter à une cellule de l’une des trois lignes directement ci-dessous selon l’échéance résiduelle._x000D_
</t>
  </si>
  <si>
    <t>Tous les titres en défaut et les prêts improductifs doivent être déclarés à cette ligne et non dans l’une des catégories ci-dessus._x000D_
Les prêts productifs sont réputés être ceux qui ne sont pas en souffrance depuis plus de 90 jours, conformément au paragraphe 48, chapitre 3 de la ligne directrice sur les normes de fonds propres. Inversement, sont considérés comme improductifs les prêts qui sont impayés depuis plus de 90 jours.</t>
  </si>
  <si>
    <t>51c), note de bas de page 25</t>
  </si>
  <si>
    <t>Instruments dérivés</t>
  </si>
  <si>
    <t>Actifs d'instruments dérivés, moins marge de variation reçue</t>
  </si>
  <si>
    <r>
      <t xml:space="preserve">Déclarer les actifs d'instruments dérivés d’après le coût de remplacement des contrats sur instruments dérivés (obtenu par évaluation au prix courant) lorsque le contrat a une valeur positive. Lorsqu’il existe un contrat de compensation bilatérale admissible, le coût de remplacement de l’ensemble des expositions sur dérivés couvertes par le contrat sera le coût de remplacement net. La valeur déclarée ici doit être avant déduction de la marge de variation reçue. Autrement dit, elle doit représenter les actifs des instruments dérivés avant la déduction de la marge de variation reçue._x000D_
</t>
    </r>
    <r>
      <rPr>
        <b/>
        <sz val="10"/>
        <color rgb="FFFF0000"/>
        <rFont val="Calibri"/>
        <family val="2"/>
      </rPr>
      <t>avoir une échéance inférieure à six mois à l’émission._x000D_</t>
    </r>
    <r>
      <rPr>
        <sz val="10"/>
        <color theme="1"/>
        <rFont val="Calibri"/>
        <family val="2"/>
      </rPr>
      <t xml:space="preserve">
</t>
    </r>
  </si>
  <si>
    <t>Sûretés reçues sous forme de marge de variation en lien avec des contrats sur instruments dérivés.</t>
  </si>
  <si>
    <t>Marge pour variation des liquidités reçue qui satisfait aux conditions du paragraphe 41 du chapitre 3 de la LAR</t>
  </si>
  <si>
    <t xml:space="preserve">Sûretés reçues sous forme de marge de variation des liquidités dans le cadre de contrats sur instruments dérivés satisfaisant aux conditions du paragraphe 41 du NSFR._x000D_
</t>
  </si>
  <si>
    <t>Marge de variation HQLA de niveau 1 reçue qui satisfait aux conditions du paragraphe 41 du chapitre 3 de la LAR</t>
  </si>
  <si>
    <t xml:space="preserve">Marge de variation reçue sous forme de sûretés HQLA de niveau 1 dans le cadre de contrats sur instruments dérivés satisfaisant aux conditions du paragraphe 41 du NSFR._x000D_
</t>
  </si>
  <si>
    <t>Toutes les autres sûretés reçues sous forme de marge de variation en lien avec des contrats sur instruments dérivés qui ne sont pas déclarées aux identifiants 4170 et 4180 ci-dessus.</t>
  </si>
  <si>
    <t>Actifs d’instruments dérivés du NSFR (actifs d’instruments dérivés moins liquidités et sûretés HQLA de niveau 1 reçues à titre de marge de variation admissible sur les actifs d’instruments dérivés)</t>
  </si>
  <si>
    <t xml:space="preserve">Pour calculer les actifs dérivés du NSFR, les sûretés reçues dans le cadre de contrats sur instruments dérivés ne peuvent compenser le coût de remplacement positif, que la compensation soit ou non autorisée en vertu du référentiel comptable ou du dispositif fondé sur les risques, à moins qu’elles ne soient reçues sous forme de liquidités ou de marge de variation HQLA de niveau 1 et qu’elles respectent les conditions du paragraphe 41 du NSFR._x000D_
</t>
  </si>
  <si>
    <t>Fonds stables requis associés aux passifs d'instruments dérivés</t>
  </si>
  <si>
    <t>Conformément à l’alinéa 51d), la valeur ici équivaut à 5 % des passifs d’instruments dérivés (c.-à-d. le coût de remplacement négatif avant déduction de la marge de variation fournie).</t>
  </si>
  <si>
    <t>51d)</t>
  </si>
  <si>
    <t>Marge initiale totale versée, dont :</t>
  </si>
  <si>
    <t>Total des espèces, titres ou autres actifs constituant la marge initiale des contrats sur instruments dérivés (y compris tout montant indépendant reçu relativement aux contrats hors cote), que ces actifs figurent ou non au bilan (p. ex., les titres reçus à titre de sûreté)._x000D_
Dans la mesure où le référentiel comptable de la banque se reflète sur le bilan, dans le cadre d’un contrat dérivé, un actif associé aux sûretés fournies comme marge initiale aux fins du NSFR, cet actif ne devrait pas être considéré comme un actif grevé dans le calcul du FSR d’une banque pour éviter toute double comptabilisation._x000D_
Pour les opérations hors cote, tout montant fixe indépendant qu’une banque était contractuellement tenue de déclarer au début de l’opération sur instruments dérivés doit être considéré comme une marge initiale, que cette marge ait ou non été retournée à la banque sous forme de paiements de marge de variation. Si la marge initiale est définie au moyen d’une formule à l’échelle du portefeuille, le montant considéré comme marge initiale doit refléter ce montant calculé à la date de mesure du NSFR, même si, par exemple, le montant total de la marge physiquement fournie à la contrepartie de la banque est inférieur en raison des paiements de marge de variation reçus. Dans le cas des opérations compensées centralement, le montant de la marge initiale doit tenir compte du montant total de la marge versée (marge initiale et marge de variation) moins toute perte au prix du marché sur le portefeuille applicable des opérations compensées.</t>
  </si>
  <si>
    <t>50a)</t>
  </si>
  <si>
    <t>Marge initiale versée sur les positions de la banque, dont :</t>
  </si>
  <si>
    <t>Total des espèces, titres ou autres actifs constituant la marge initiale des contrats sur instruments dérivés pris pour le compte de la banque. Cela ne comprend pas la marge initiale versée au nom d'un client, qui doit être déclarée à l'identifiant 4270 ci-dessous._x000D_
Si des titres ou d’autres actifs versés à titre de marge initiale de contrats sur instruments dérivés seraient par ailleurs inclus dans une catégorie bénéficiant d’un coefficient de FSR plus élevé, ils doivent être déclarés dans cette catégorie et non ici._x000D_
Ne pas inclure ici les espèces ou autres actifs fournis pour contribuer au fonds de défaut d’une CC, qui doivent être déclarés à l’identifiant 4290 ci-dessous.</t>
  </si>
  <si>
    <t>Marge initiale versée sous forme d'espèces</t>
  </si>
  <si>
    <t>Espèces fournies à titre de marge initiale pour les contrats sur instruments dérivés pris pour le compte de la banque. Cela ne comprend pas la marge initiale versée sur les contrats sur instruments dérivés pris pour le compte d’un client, qui doit être déclarée à l’identifiant 4270 ci-dessous.</t>
  </si>
  <si>
    <t>Marge initiale versée sous forme de titres de niveau 1</t>
  </si>
  <si>
    <t>Marge initiale fournie sous forme de titres de niveau 1 pour les contrats sur instruments dérivés pris pour le compte de la banque. Cela ne comprend pas la marge initiale versée sur les contrats sur instruments dérivés pris pour le compte d’un client, qui doit être déclarée à l’identifiant 4270 ci-dessous.</t>
  </si>
  <si>
    <t>Marge initiale versée sous forme d'autres sûretés</t>
  </si>
  <si>
    <t>Marge initiale versée sous forme de sûreté autre que des liquidités ou des titres de niveau 1, prise en son propre nom et prise en compte dans les identifiants 4240 et 4250 ci-dessus. Cela ne comprend pas la marge initiale versée sur les contrats sur instruments dérivés pris pour le compte d’un client, qui doit être déclarée à l’identifiant 4270 ci-dessous.</t>
  </si>
  <si>
    <t>Marge initiale versée au nom d'un client</t>
  </si>
  <si>
    <t>Espèces, titres ou autres actifs versés à titre de marge initiale au nom d’un client lorsque l’institution ne garantit pas le rendement du tiers. Par exemple, dans les cas où la banque donne accès à un client à un tiers (p. ex., une CC) aux fins de compensation des dérivés, lorsque les transactions sont exécutées au nom du client, et que la banque ne garantit pas le rendement de ce tiers. Les soldes déclarés ici ne doivent pas être inclus dans les identifiants 4240 à 4260 ci-dessus.</t>
  </si>
  <si>
    <t>Note de bas de page 23</t>
  </si>
  <si>
    <t>Marge initiale versée au nom de la banque, sous forme de toute sûreté, selon l'échéance résiduelle des contrats d'instruments dérivés associés</t>
  </si>
  <si>
    <t>Total des espèces, titres ou autres actifs constituant la marge initiale des contrats sur instruments dérivés pris pour le compte de la banque. Déclarer les soldes de marge initiale dans cette catégorie selon l’échéance résiduelle du ou des contrats sur instruments dérivés directement associés à la marge initiale. Dans le cas des sûretés regroupées, déclarer l’échéance des soldes de marge initiale selon l’échéance du contrat sur instruments dérivés avec l’échéance la plus longue dans la tranche de compensation applicable qui contribue à l’exigence de marge initiale. Les contrats qui se compensent entièrement (c’est-à-dire les positions longues et courtes dans des contrats identiques) et qui ne contribuent pas à l’exigence de marge initiale peuvent être exclus de la détermination de l’échéance._x000D_
Cette catégorie n’inclut pas la marge initiale versée sur les contrats sur instruments dérivés pris pour le compte d’un client. La somme de cette catégorie doit correspondre à la somme des lignes 4240 à 4260 ci-dessus.</t>
  </si>
  <si>
    <t>Espèces ou autres actifs fournis pour contribuer au fonds de défaut d’une CC. Ne pas inclure ici les espèces, les titres ou les autres actifs versés à titre de marge initiale pour les contrats sur instruments dérivés, qui doivent être inclus dans les catégories ci-dessus.</t>
  </si>
  <si>
    <t xml:space="preserve"> Conformément à l’alinéa 50a), le financement stable requis associé à la marge initiale fournie et aux espèces ou autres actifs fournis pour contribuer au fonds de défaut d’une CC.</t>
  </si>
  <si>
    <t>Éléments déduits des fonds propres réglementaires</t>
  </si>
  <si>
    <t>Comprend tous les éléments déduits des fonds propres réglementaires de Bâle III</t>
  </si>
  <si>
    <t>Montants à payer au titre de l'achat d'instruments financiers, de devises et de produits de base (i) dont le règlement est anticipé dans le cycle d règlement ou le délai habituel pour le marché organisé ou le type de transaction concerné, ou (ii) qui ont donné lieu à un suspens mais dont le règlement reste néanmoins attendu.</t>
  </si>
  <si>
    <t>44e)</t>
  </si>
  <si>
    <t>Éléments d'actif interdépendants dont :</t>
  </si>
  <si>
    <t xml:space="preserve">Éléments d'actif interdépendants, selon le paragraphe 53._x000D_
Les éléments d'actif déclarés ici doivent correspondre aux éléments de passif interdépendants correspondants. _x000D_
</t>
  </si>
  <si>
    <t>Prêts hypothécaires sous-jacents de transactions sur TH LNH</t>
  </si>
  <si>
    <t>Montant des hypothèques grevées engagées à l’égard du passif des TH LNH (jusqu’à concurrence du montant maximal du passif des TH LNH comptabilisé). Les TH LNH achetés et les TH LNH regroupés et non vendus sont explicitement exclus de ce traitement.</t>
  </si>
  <si>
    <t>Prêts hypothécaires sous-jacents des opérations sur OHC</t>
  </si>
  <si>
    <t xml:space="preserve">Montant des hypothèques grevées engagées à l’égard du passif des OHC (à concurrence du montant maximal du passif des OHC comptabilisé). </t>
  </si>
  <si>
    <t>Marge de variation fournie à une CC au nom d’un client</t>
  </si>
  <si>
    <t>Montant de la marge de variation fournie à une CC au nom du client de l’institution pour compenser les opérations sur dérivés, à condition que l’institution ne garantisse pas le rendement du tiers.</t>
  </si>
  <si>
    <t>Inclure la valeur comptable de tous les autres actifs non inclus dans les catégories ci-dessus.</t>
  </si>
  <si>
    <t>Facilités de liquidité irrévocables ou révocables sous certaines conditions</t>
  </si>
  <si>
    <t>Facilités de crédit irrévocables ou révocables sous certaines conditions</t>
  </si>
  <si>
    <t>Soldes des engagements confirmés de crédit non encore décaissés, pris par la banque et irrévocables ou révocables sous certaines conditions, auprès de clients autres que la clientèle de détail et de petites entreprises.</t>
  </si>
  <si>
    <t>Facilités de crédit et de liquidité révocables sans condition pour la clientèle de détail et de petites entreprises</t>
  </si>
  <si>
    <t>Soldes des facilités de crédit ou de liquidité non utilisées accordées à la clientèle de détail et de petites entreprises lorsque la banque a le droit de révoquer sans condition la partie non décaissée de ces facilités.</t>
  </si>
  <si>
    <t>Facilités de crédit et de liquidité révocables sans condition à tous les autres clients</t>
  </si>
  <si>
    <t>Soldes des facilités de crédit ou de liquidité non utilisées accordées à des clients autres que la clientèle de détail et de petites entreprises, lorsque la banque a le droit de révoquer sans condition la partie non décaissée de ces facilités.</t>
  </si>
  <si>
    <t>Soldes des obligations de crédit commercial (y compris les garanties et les lettres de crédit)</t>
  </si>
  <si>
    <t>Soldes de garanties et lettres de crédit non liés à des obligations de crédit commercial.</t>
  </si>
  <si>
    <t>Demandes éventuelles de rachat de la dette de la banque ou de structures d’émission, de véhicules d’investissement en valeurs mobilières et d’autres facilités de financement connexes.</t>
  </si>
  <si>
    <t>Produits structurés que la clientèle s’attend à pouvoir négocier facilement, par exemple les titres à taux révisable et les effets à taux variable remboursables sur demande (VRDN).</t>
  </si>
  <si>
    <t>Fonds gérés dont l’objectif est de maintenir une valeur stable, comme les fonds communs de placement du marché monétaire ou d’autres types de fonds d’investissement collectif à valeur stable, etc.</t>
  </si>
  <si>
    <t>Autres obligations non contractuelles non inscrites ci-dessus.</t>
  </si>
  <si>
    <t xml:space="preserve">Toutes les autres obligations hors bilan non déclarées aux identifiants 6010 à 6110 ci-dessus. </t>
  </si>
  <si>
    <t>Les institutions doivent déclarer les soldes d’autres instruments non garantis à court terme dont l’échéance de l’encours est inférieure à un an._x000D_
Ces instruments comprennent, sans s’y limiter, les billets et les obligations à court terme de gouvernements et de sociétés; le papier commercial; les CD négociables; les acceptations bancaires; et les fonds communs de placement du marché monétaire._x000D_
Les institutions ne doivent pas déclarer sur cette ligne les réserves des banques centrales, les actifs de niveau 1, 2A et 2B, les placements interbancaires non garantis et les autres placements sur le marché monétaire (p. ex., fonds fédéraux ou devises en euro vendus) ou les instruments en défaut. Ils sont déclarés ailleurs dans le modèle.</t>
  </si>
  <si>
    <t>D111040 = D111050 + D111060 + D111070 + D111080 + D111090 + D111100 + D111120 + D111125  (+/- 10)</t>
  </si>
  <si>
    <t>D131040 = D131050 + D131060 + D131070 + D131080 + D131110 + D131125  (+/- 5)</t>
  </si>
  <si>
    <t>D151040 = D151050 + D151060 + D151070 + D151080 + D151125  (+/- 5)</t>
  </si>
  <si>
    <t>D171040 = D171050 + D171060 + D171070 + D171080 + D171125 (+/- 5)</t>
  </si>
  <si>
    <t>D911020 = D871020  (+/- 5)</t>
  </si>
  <si>
    <t>IF D916900 &gt; 0 THEN D919900 = D911550 / D916900 * 100 ELSE D919900 = 0  (+/- 5)</t>
  </si>
  <si>
    <t>IR0531</t>
  </si>
  <si>
    <t xml:space="preserve">D871125 = D171125  * 1.0 </t>
  </si>
  <si>
    <t>IR0532</t>
  </si>
  <si>
    <t>D171400 = D171380 - D171390 (+/- 5)</t>
  </si>
  <si>
    <t>IR0533</t>
  </si>
  <si>
    <t>D174200 = D174150 - D174170 - D174180  (+/- 5)</t>
  </si>
  <si>
    <t>IR0534</t>
  </si>
  <si>
    <t>D174300 = D174220 - D174270 + D174290  (+/- 5)</t>
  </si>
  <si>
    <t>Dépôts sensibles aux taux d'intérêt directement gérés par le client – relation établie ou dépôt dans un compte courant</t>
  </si>
  <si>
    <t>Dépôts sensibles aux taux d'intérêt directement gérés par le client – sans relation établie et dépôt dans un compte autre que courant</t>
  </si>
  <si>
    <t>Dépôts à terme gérés par un tiers non affilié venant à échéance ou encaissables dans les 30 prochains jours</t>
  </si>
  <si>
    <t>Dépôts à vue gérés par un tiers non affilié</t>
  </si>
  <si>
    <t xml:space="preserve">Soldes des engagements confirmés de liquidité non encore décaissés, pris par la banque et irrévocables ou révocables sous certaines conditions, auprès de clients autres que la clientèle de détail et de petites entreprises. Il s'agit notamment de structures d'actifs non bancaires de tiers, que les structures soient ou non au bilan conformément au traitement comptable pertinent.  </t>
  </si>
  <si>
    <t>IR0535</t>
  </si>
  <si>
    <t>Autre FSD</t>
  </si>
  <si>
    <t>Espace réservé FSD 1</t>
  </si>
  <si>
    <t>Espace réservé FSD 3</t>
  </si>
  <si>
    <t>Espace réservé FSD 2</t>
  </si>
  <si>
    <t>Autre FSR</t>
  </si>
  <si>
    <t>Espace réservé FSR 1</t>
  </si>
  <si>
    <t>Espace réservé FSR 2</t>
  </si>
  <si>
    <t>Espace réservé FSR 3</t>
  </si>
  <si>
    <t>D811600 = ROUND (D111600*D711600)  (+/- 5)</t>
  </si>
  <si>
    <t>D811610 = ROUND (D111610*D711610)  (+/- 5)</t>
  </si>
  <si>
    <t>D811620 = ROUND (D111620*D711620)  (+/- 5)</t>
  </si>
  <si>
    <t>D831600 = ROUND (D131600*D731600)  (+/- 5)</t>
  </si>
  <si>
    <t>D831610 = ROUND (D131610*D731610)  (+/- 5)</t>
  </si>
  <si>
    <t>D831620 = ROUND (D131620*D731620)  (+/- 5)</t>
  </si>
  <si>
    <t>D851600 = ROUND (D151600*D751600)  (+/- 5)</t>
  </si>
  <si>
    <t>D851610 = ROUND (D151610*D751610)  (+/- 5)</t>
  </si>
  <si>
    <t>D851620 = ROUND (D151620*D751620) (+/- 5)</t>
  </si>
  <si>
    <t>D871600 = ROUND (D171600*D771600)  (+/- 5)</t>
  </si>
  <si>
    <t>D871610 = ROUND (D171610*D771610)  (+/- 5)</t>
  </si>
  <si>
    <t>D871620 = ROUND (D171620*D771620)  (+/- 5)</t>
  </si>
  <si>
    <t>D911600 = D811600+D831600+D851600+D871600  (+/- 5)</t>
  </si>
  <si>
    <t>D911610 = D811610+D831610+D851610+D871610  (+/- 5)</t>
  </si>
  <si>
    <t>D911620 = D811620+D831620+D851620+D871620  (+/- 5)</t>
  </si>
  <si>
    <t>D816600 = ROUND (D116600*D716600)  (+/- 5)</t>
  </si>
  <si>
    <t>D816610 = ROUND (D116610*D716610)  (+/- 5)</t>
  </si>
  <si>
    <t>D816620 = ROUND (D116620*D716620)  (+/- 5)</t>
  </si>
  <si>
    <t>D836600 = ROUND (D136600*D736600)  (+/- 5)</t>
  </si>
  <si>
    <t>D836610 = ROUND (D136610*D736610)  (+/- 5)</t>
  </si>
  <si>
    <t>D836620 = ROUND (D136620*D736620)  (+/- 5)</t>
  </si>
  <si>
    <t>D856600 = ROUND (D156600*D756600)  (+/- 5)</t>
  </si>
  <si>
    <t>D856610 = ROUND (D156610*D756610)  (+/- 5)</t>
  </si>
  <si>
    <t>D856620 = ROUND (D156620*D756620)  (+/- 5)</t>
  </si>
  <si>
    <t>D876600 = ROUND (D176600*D776600)  (+/- 5)</t>
  </si>
  <si>
    <t>D876610 = ROUND (D176610*D776610)  (+/- 5)</t>
  </si>
  <si>
    <t>D876620 = ROUND (D176620*D776620)  (+/- 5)</t>
  </si>
  <si>
    <t>D916600 = D816600+D836600+D856600+D876600  (+/- 5)</t>
  </si>
  <si>
    <t>D916610 = D816610+D836610+D856610+D876610  (+/- 5)</t>
  </si>
  <si>
    <t>D916620 = D816620+D836620+D856620+D876620  (+/- 5)</t>
  </si>
  <si>
    <t>D916900 = D913010 + D913020 + D913030 + D913060 + D913080 + D913090 + D913100 + D913120 + D913140 + D913150 + D913160 + D913180 + D913200 + D913210 + D913220 + D913240 + D913260 + D913270 + D913280 + D913300 + D913320 + D913330 + D913340 + D913360 + D913380 + D913390 + D913400 + D913420 + D913440 + D913450 + D913460 + D913480 + D913500 + D913510 + D913520 + D913540 + D913560 + D913570 + D913580 + D913600 + D913620 + D913630 + D913640 + D913660 + D913680 + D913690 + D913700 + D913720 + D913740 + D913750 + D913760 + D913780 + D913800 + D913810 + D913820 + D913840 + D913860 + D913870 + D913880 + D913900 + D913920 + D913930 + D913940 + D913960 + D913980 + D913990 + D914000 + D914020 + D914040 + D914050 + D914060 + D914080 + D914100 + D914110 + D914120 + D914130 + D914200 + D914210 + D914300 + D914310 + D914320 + D914340 + D914350 + D914360 + D914370 + D916010 + D916020 + D916030 + D916040 + D916050 + D916060 + D916080 + D916090 + D916100 + D916110 + D916120 + D916600 + D916610 + D916620 (+/- 30)</t>
  </si>
  <si>
    <t>D911550 = D911010 + D911020 + D911030 + D911050 + D911060 + D911070 + D911080 + D911090 + D911100 + D911110 + D911120 + D911140 + D911150 + D911160 + D911180 + D911190 + D911200 + D911125 + D911220 + D911230 + D911240 + D911260 + D911270 + D911280 + D911290 + D911310 + D911320 + D911330 + D911340 + D911350 + D911360 + D911400 + D911470 + D911480 + D911490 + D911510 + D911520 + D911530 + D911540 +  D911600 + D911610 + D911620 (+/- 20)</t>
  </si>
  <si>
    <t>NON CLASSIFIÉ</t>
  </si>
  <si>
    <t>Renvoi</t>
  </si>
  <si>
    <t>Date de la modification</t>
  </si>
  <si>
    <t>Modifications</t>
  </si>
  <si>
    <t>Onglet</t>
  </si>
  <si>
    <t>Octobre 2023</t>
  </si>
  <si>
    <t>NSFR_RRS_French</t>
  </si>
  <si>
    <t>Calcul</t>
  </si>
  <si>
    <t>Ajout des points de données "espaces réservés" sous Autre FSD.
Ajout des points de données "espaces réservés" sous Autre FSR.</t>
  </si>
  <si>
    <t>ID Règle de validation</t>
  </si>
  <si>
    <t>Description de la règle</t>
  </si>
  <si>
    <t>Mise à jour des calculs sous les règles IR0431 et IR0528.
Ajout des règles de validation IR0536 à IR0565.</t>
  </si>
  <si>
    <t>IR0536</t>
  </si>
  <si>
    <t>IR0537</t>
  </si>
  <si>
    <t>IR0538</t>
  </si>
  <si>
    <t>IR0539</t>
  </si>
  <si>
    <t>IR0540</t>
  </si>
  <si>
    <t>IR0541</t>
  </si>
  <si>
    <t>IR0542</t>
  </si>
  <si>
    <t>IR0543</t>
  </si>
  <si>
    <t>IR0544</t>
  </si>
  <si>
    <t>IR0545</t>
  </si>
  <si>
    <t>IR0546</t>
  </si>
  <si>
    <t>IR0547</t>
  </si>
  <si>
    <t>IR0548</t>
  </si>
  <si>
    <t>IR0549</t>
  </si>
  <si>
    <t>IR0550</t>
  </si>
  <si>
    <t>IR0551</t>
  </si>
  <si>
    <t>IR0552</t>
  </si>
  <si>
    <t>IR0553</t>
  </si>
  <si>
    <t>IR0554</t>
  </si>
  <si>
    <t>IR0555</t>
  </si>
  <si>
    <t>IR0556</t>
  </si>
  <si>
    <t>IR0557</t>
  </si>
  <si>
    <t>IR0558</t>
  </si>
  <si>
    <t>IR0559</t>
  </si>
  <si>
    <t>IR0560</t>
  </si>
  <si>
    <t>IR0561</t>
  </si>
  <si>
    <t>IR0562</t>
  </si>
  <si>
    <t>IR0563</t>
  </si>
  <si>
    <t>IR0564</t>
  </si>
  <si>
    <t>IR0565</t>
  </si>
  <si>
    <r>
      <t xml:space="preserve">Protégé B 
</t>
    </r>
    <r>
      <rPr>
        <sz val="10"/>
        <rFont val="Arial"/>
        <family val="2"/>
      </rPr>
      <t>une fois rempli</t>
    </r>
  </si>
  <si>
    <t>Relevé sur le ratio de liquidité à long terme (NSFR) (DT1)</t>
  </si>
  <si>
    <t>Identification</t>
  </si>
  <si>
    <t>Date de fin de la période :</t>
  </si>
  <si>
    <t>Personne-ressource</t>
  </si>
  <si>
    <t xml:space="preserve">Nom : </t>
  </si>
  <si>
    <t>Titre :</t>
  </si>
  <si>
    <t xml:space="preserve">Téléphone : </t>
  </si>
  <si>
    <t xml:space="preserve">Courriel : </t>
  </si>
  <si>
    <t>Nom (en lettres moulées)</t>
  </si>
  <si>
    <t>Signature</t>
  </si>
  <si>
    <t>Veuillez transmettre le relevé dûment rempli au BSIF sur le site protégé du Système de déclaration réglementaire.</t>
  </si>
  <si>
    <t>* Dans le cas des PMB, l’assurance relative au NSFR n’est exigée que des PMB de catégorie I qui dépendent largement du financement de gros.</t>
  </si>
  <si>
    <t>D871400 = IF(AND(ISNUMBER(D171400),ISNUMBER(D174200),ISNUMBER(D771400)),MAX((D171400-D174200),0)*D771400,"")</t>
  </si>
  <si>
    <t>D874200 = IF(AND(ISNUMBER(D174200),ISNUMBER(D171400),ISNUMBER(D774200)),MAX((D174200-D171400),0)*D774200,"")</t>
  </si>
  <si>
    <t xml:space="preserve">D174210 = IF(ISNUMBER(D171380), (D171380)*0.05), “ “) </t>
  </si>
  <si>
    <t>Ajout de l'Attestation du NSFR.</t>
  </si>
  <si>
    <t>NSFR_Attestation</t>
  </si>
  <si>
    <t>Janvier 2024</t>
  </si>
  <si>
    <t>Mise à jour des références sous les règles IR0332, IR0385 et IR0535.</t>
  </si>
  <si>
    <t>Mise à jour des valeurs de l’APD731290, qui passe de 0,35 à 0.</t>
  </si>
  <si>
    <t>Mise à jour de la règle IR0128</t>
  </si>
  <si>
    <t>D831290 = ROUND (D131290 * 0)  (+/- 5)</t>
  </si>
  <si>
    <t>Avril 2025</t>
  </si>
  <si>
    <t xml:space="preserve">Attestation d’assurance </t>
  </si>
  <si>
    <t>Nom de l’institution financière :</t>
  </si>
  <si>
    <t>Code d’identification du BSIF :</t>
  </si>
  <si>
    <t>(Veuillez insérer un « X » dans la cellule située à gauche de la ou des déclarations visées par la présente attestation et choisir i) ou ii), et iii).)</t>
  </si>
  <si>
    <t>Explication, si la déclaration ii) est choisie :</t>
  </si>
  <si>
    <t>iii) correspond à ce qui est indiqué ci-dessus, et a été présenté au BSIF avec une pièce jointe (par exemple, signature, sommaire des erreurs non ajustées).</t>
  </si>
  <si>
    <t>i) fonctionnent comme prévu et permettent de garantir l’exhaustivité et l’exactitude du rapport.</t>
  </si>
  <si>
    <t>ii) ne fonctionnent pas comme prévu ou ne permettent pas de garantir l’exhaustivité et l’exactitude du rapport.</t>
  </si>
  <si>
    <t xml:space="preserve">iii) correspondent à ce qui est indiqué ci-dessus, et ont été présentés au BSIF avec une pièce jointe (par exemple, signature, rapport de l’auditeur interne). </t>
  </si>
  <si>
    <t>Opinion de l’auditeur externe (BSIF1027)</t>
  </si>
  <si>
    <r>
      <t>Pour plus de précisions, rendez-vous sur www.osfi-bsif.gc.ca ou consultez la ligne directrice Normes de liquidité</t>
    </r>
    <r>
      <rPr>
        <i/>
        <sz val="10"/>
        <rFont val="Arial"/>
        <family val="2"/>
      </rPr>
      <t xml:space="preserve"> </t>
    </r>
    <r>
      <rPr>
        <sz val="10"/>
        <rFont val="Arial"/>
        <family val="2"/>
      </rPr>
      <t>et les recueils d’instructions et instructions générales de déclaration connexes.</t>
    </r>
  </si>
  <si>
    <t>Attestation de la haute direction (BSIF967)</t>
  </si>
  <si>
    <t>Je confirme, par la présente, avoir lu et compris le chapitre 3, « Ratio de liquidité à long terme » (NSFR) de la ligne directrice Normes de liquidité (NL) et les instructions connexes publiées par le Bureau du surintendant des institutions financières. Je déclare, par ailleurs, que le présent rapport :</t>
  </si>
  <si>
    <t>i) est exact et complet, et a été préparé conformément au chapitre 3, NSFR, de la ligne directrice NL et aux instructions connexes.</t>
  </si>
  <si>
    <t>ii) a été présenté au BSIF; toutefois, je ne peux attester qu’il a été préparé conformément au chapitre 3, NSFR, de la ligne directrice NL et aux instructions connexes.</t>
  </si>
  <si>
    <r>
      <t>Opinion de l’auditeur interne</t>
    </r>
    <r>
      <rPr>
        <sz val="8"/>
        <rFont val="Arial"/>
        <family val="2"/>
      </rPr>
      <t xml:space="preserve"> </t>
    </r>
    <r>
      <rPr>
        <b/>
        <sz val="7"/>
        <rFont val="Arial"/>
        <family val="2"/>
      </rPr>
      <t>(à signer au moins une fois tous les trois ans)</t>
    </r>
    <r>
      <rPr>
        <b/>
        <sz val="12"/>
        <rFont val="Arial"/>
        <family val="2"/>
      </rPr>
      <t xml:space="preserve"> (BSIF1017)</t>
    </r>
  </si>
  <si>
    <t xml:space="preserve">L’auditeur interne ou son délégué a examiné l’efficacité des processus et des contrôles internes en place à l’égard du Relevé sur le ratio de liquidité à long terme, y compris les systèmes et les modèles connexes. Selon les résultats de cet examen, les processus et les contrôles internes au ___________ :
</t>
  </si>
  <si>
    <r>
      <t xml:space="preserve"> Il a été possible d’obtenir une assurance raisonnable quant à savoir si l'information sur l'objet considéré est exempte d’anomalies significatives. Selon l’opinion de l’auditeur externe, l'information sur l'objet considéré au _____ :
</t>
    </r>
    <r>
      <rPr>
        <i/>
        <sz val="9"/>
        <rFont val="Arial"/>
        <family val="2"/>
      </rPr>
      <t xml:space="preserve">
</t>
    </r>
  </si>
  <si>
    <t>i) a été préparée, dans tous ses aspects significatifs, conformément aux critères applicables.</t>
  </si>
  <si>
    <t>ii) n’a pas été préparée, dans tous ses aspects significatifs, conformément aux critères applicables.</t>
  </si>
  <si>
    <t>iii) correspond à ce qui est indiqué ci-dessus, et a été présentée au BSIF avec une pièce jointe (par exemple, signature, rapport de l’auditeur externe).</t>
  </si>
  <si>
    <t xml:space="preserve">Le présent formulaire sert de Relevé du ratio de liquidité à long terme pour toutes les institutions de dépôts fédérales, sauf celles de catégorie II et III*.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</si>
</sst>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7"/>
      <color theme="1"/>
      <name val="Arial"/>
      <family val="2"/>
    </font>
    <font>
      <b/>
      <sz val="12"/>
      <color theme="1"/>
      <name val="Arial"/>
      <family val="2"/>
    </font>
    <font>
      <b/>
      <sz val="14"/>
      <color theme="1"/>
      <name val="Arial"/>
      <family val="2"/>
    </font>
    <font>
      <b/>
      <sz val="14"/>
      <color rgb="FFFF0000"/>
      <name val="Arial"/>
      <family val="2"/>
    </font>
    <font>
      <sz val="7"/>
      <color rgb="FFFF0000"/>
      <name val="Arial"/>
      <family val="2"/>
    </font>
    <font>
      <sz val="10"/>
      <color rgb="FFFF0000"/>
      <name val="Arial"/>
      <family val="2"/>
    </font>
    <font>
      <b/>
      <sz val="12"/>
      <color rgb="FFFF0000"/>
      <name val="Arial"/>
      <family val="2"/>
    </font>
    <font>
      <sz val="8"/>
      <color rgb="FFFF0000"/>
      <name val="Arial"/>
      <family val="2"/>
    </font>
    <font>
      <sz val="8"/>
      <color theme="1"/>
      <name val="Arial"/>
      <family val="2"/>
    </font>
    <font>
      <sz val="10"/>
      <color theme="0"/>
      <name val="Arial"/>
      <family val="2"/>
    </font>
    <font>
      <sz val="8"/>
      <name val="Arial"/>
      <family val="2"/>
    </font>
    <font>
      <sz val="8"/>
      <color theme="0"/>
      <name val="Arial"/>
      <family val="2"/>
    </font>
    <font>
      <sz val="10"/>
      <name val="Arial"/>
      <family val="2"/>
    </font>
    <font>
      <sz val="7"/>
      <name val="Arial"/>
      <family val="2"/>
    </font>
    <font>
      <b/>
      <sz val="12"/>
      <name val="Arial"/>
      <family val="2"/>
    </font>
    <font>
      <b/>
      <u/>
      <sz val="12"/>
      <color theme="1"/>
      <name val="Calibri"/>
      <family val="2"/>
    </font>
    <font>
      <b/>
      <sz val="10"/>
      <color theme="1"/>
      <name val="Calibri"/>
      <family val="2"/>
    </font>
    <font>
      <sz val="10"/>
      <color theme="1"/>
      <name val="Calibri"/>
      <family val="2"/>
      <scheme val="minor"/>
    </font>
    <font>
      <sz val="10"/>
      <name val="Calibri"/>
      <family val="2"/>
    </font>
    <font>
      <sz val="10"/>
      <name val="Calibri"/>
      <family val="2"/>
      <scheme val="minor"/>
    </font>
    <font>
      <sz val="10"/>
      <color rgb="FFFF0000"/>
      <name val="Calibri"/>
      <family val="2"/>
      <scheme val="minor"/>
    </font>
    <font>
      <b/>
      <i/>
      <sz val="10"/>
      <color theme="1"/>
      <name val="Calibri"/>
      <family val="2"/>
    </font>
    <font>
      <i/>
      <sz val="10"/>
      <color theme="1"/>
      <name val="Calibri"/>
      <family val="2"/>
    </font>
    <font>
      <b/>
      <sz val="10"/>
      <color rgb="FFFF0000"/>
      <name val="Calibri"/>
      <family val="2"/>
    </font>
    <font>
      <b/>
      <u/>
      <sz val="8"/>
      <color theme="1"/>
      <name val="Arial"/>
      <family val="2"/>
    </font>
    <font>
      <b/>
      <sz val="10"/>
      <color theme="1"/>
      <name val="Arial"/>
      <family val="2"/>
    </font>
    <font>
      <sz val="12"/>
      <name val="Calibri"/>
      <family val="2"/>
    </font>
    <font>
      <b/>
      <sz val="10"/>
      <color theme="1"/>
      <name val="Calibri"/>
      <family val="2"/>
      <scheme val="minor"/>
    </font>
    <font>
      <sz val="8"/>
      <name val="Calibri"/>
      <family val="2"/>
    </font>
    <font>
      <sz val="10"/>
      <name val="Helv"/>
    </font>
    <font>
      <b/>
      <sz val="10"/>
      <name val="Arial"/>
      <family val="2"/>
    </font>
    <font>
      <b/>
      <sz val="18"/>
      <name val="Arial"/>
      <family val="2"/>
    </font>
    <font>
      <sz val="12"/>
      <name val="Arial"/>
      <family val="2"/>
    </font>
    <font>
      <sz val="11"/>
      <name val="Calibri"/>
      <family val="2"/>
      <scheme val="minor"/>
    </font>
    <font>
      <i/>
      <sz val="9"/>
      <name val="Arial"/>
      <family val="2"/>
    </font>
    <font>
      <i/>
      <sz val="10"/>
      <name val="Arial"/>
      <family val="2"/>
    </font>
    <font>
      <b/>
      <sz val="7"/>
      <name val="Arial"/>
      <family val="2"/>
    </font>
    <font>
      <u/>
      <sz val="1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gradientFill degree="90">
        <stop position="0">
          <color theme="4" tint="0.59996337778862885"/>
        </stop>
        <stop position="1">
          <color theme="4" tint="0.79998168889431442"/>
        </stop>
      </gradient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3" fillId="0" borderId="0"/>
    <xf numFmtId="0" fontId="34" fillId="0" borderId="0"/>
    <xf numFmtId="0" fontId="2" fillId="0" borderId="0"/>
    <xf numFmtId="0" fontId="1" fillId="0" borderId="0"/>
    <xf numFmtId="0" fontId="1" fillId="0" borderId="0"/>
  </cellStyleXfs>
  <cellXfs count="265">
    <xf numFmtId="0" fontId="0" fillId="0" borderId="0" xfId="0"/>
    <xf numFmtId="0" fontId="4" fillId="0" borderId="0" xfId="0" applyFont="1" applyAlignme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2" fontId="4" fillId="0" borderId="0" xfId="0" applyNumberFormat="1" applyFont="1" applyAlignment="1">
      <alignment horizontal="center" vertical="center" wrapText="1"/>
    </xf>
    <xf numFmtId="2" fontId="4" fillId="0" borderId="0"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 fontId="4" fillId="0" borderId="0" xfId="0" applyNumberFormat="1" applyFont="1" applyAlignment="1">
      <alignment vertical="center" wrapText="1"/>
    </xf>
    <xf numFmtId="1" fontId="4" fillId="0" borderId="1" xfId="0" applyNumberFormat="1" applyFont="1" applyBorder="1" applyAlignment="1">
      <alignment vertical="center" wrapText="1"/>
    </xf>
    <xf numFmtId="1" fontId="4" fillId="2" borderId="1" xfId="0" applyNumberFormat="1" applyFont="1" applyFill="1" applyBorder="1" applyAlignment="1">
      <alignment vertical="center" wrapText="1"/>
    </xf>
    <xf numFmtId="1" fontId="4" fillId="0" borderId="0" xfId="0" applyNumberFormat="1" applyFont="1" applyBorder="1" applyAlignment="1">
      <alignment vertical="center" wrapText="1"/>
    </xf>
    <xf numFmtId="1" fontId="4" fillId="0" borderId="1" xfId="0" applyNumberFormat="1" applyFont="1" applyFill="1" applyBorder="1" applyAlignment="1">
      <alignment vertical="center" wrapText="1"/>
    </xf>
    <xf numFmtId="0" fontId="4" fillId="0" borderId="1" xfId="0" applyFont="1" applyBorder="1" applyAlignment="1">
      <alignment horizontal="left" vertical="center" wrapText="1" indent="2"/>
    </xf>
    <xf numFmtId="0" fontId="4" fillId="0" borderId="1" xfId="0" applyFont="1" applyBorder="1" applyAlignment="1">
      <alignment horizontal="left" vertical="center" wrapText="1" indent="4"/>
    </xf>
    <xf numFmtId="0" fontId="4" fillId="0" borderId="1" xfId="0" applyFont="1" applyBorder="1" applyAlignment="1">
      <alignment horizontal="left" vertical="center" wrapText="1" indent="6"/>
    </xf>
    <xf numFmtId="0" fontId="4" fillId="0" borderId="1" xfId="0" applyFont="1" applyBorder="1" applyAlignment="1">
      <alignment horizontal="left" vertical="center" wrapText="1"/>
    </xf>
    <xf numFmtId="0" fontId="4" fillId="0" borderId="1" xfId="0" applyFont="1" applyBorder="1" applyAlignment="1">
      <alignment horizontal="left" vertical="center" wrapText="1" indent="8"/>
    </xf>
    <xf numFmtId="0" fontId="6" fillId="0" borderId="0" xfId="0" applyFont="1" applyAlignment="1">
      <alignment vertical="center"/>
    </xf>
    <xf numFmtId="0" fontId="6" fillId="0" borderId="0" xfId="0" applyFont="1" applyAlignment="1">
      <alignment horizontal="center" vertical="center" wrapText="1"/>
    </xf>
    <xf numFmtId="1" fontId="6" fillId="0" borderId="0" xfId="0" applyNumberFormat="1" applyFont="1" applyAlignment="1">
      <alignment vertical="center" wrapText="1"/>
    </xf>
    <xf numFmtId="2" fontId="6" fillId="0" borderId="0" xfId="0" applyNumberFormat="1" applyFont="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wrapText="1"/>
    </xf>
    <xf numFmtId="1" fontId="7" fillId="0" borderId="0" xfId="0" applyNumberFormat="1" applyFont="1" applyAlignment="1">
      <alignment vertical="center" wrapText="1"/>
    </xf>
    <xf numFmtId="2" fontId="7" fillId="0" borderId="0" xfId="0" applyNumberFormat="1" applyFont="1" applyAlignment="1">
      <alignment horizontal="center" vertical="center" wrapText="1"/>
    </xf>
    <xf numFmtId="0" fontId="6" fillId="0" borderId="0" xfId="0" applyFont="1" applyBorder="1" applyAlignment="1">
      <alignment vertical="center"/>
    </xf>
    <xf numFmtId="0" fontId="6" fillId="0" borderId="0" xfId="0" applyFont="1" applyBorder="1" applyAlignment="1">
      <alignment horizontal="center" vertical="center" wrapText="1"/>
    </xf>
    <xf numFmtId="1" fontId="6" fillId="0" borderId="0" xfId="0" applyNumberFormat="1" applyFont="1" applyBorder="1" applyAlignment="1">
      <alignment vertical="center" wrapText="1"/>
    </xf>
    <xf numFmtId="2" fontId="6" fillId="0" borderId="0" xfId="0" applyNumberFormat="1"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2" fontId="4" fillId="0" borderId="1" xfId="0" applyNumberFormat="1" applyFont="1" applyFill="1" applyBorder="1" applyAlignment="1">
      <alignment horizontal="center" vertical="center" wrapText="1"/>
    </xf>
    <xf numFmtId="0" fontId="4" fillId="0" borderId="0" xfId="0" applyFont="1" applyBorder="1" applyAlignment="1">
      <alignment vertical="center"/>
    </xf>
    <xf numFmtId="2" fontId="13" fillId="0" borderId="1" xfId="0" applyNumberFormat="1" applyFont="1" applyFill="1" applyBorder="1" applyAlignment="1">
      <alignment horizontal="center" vertical="center" wrapText="1"/>
    </xf>
    <xf numFmtId="1" fontId="14" fillId="0" borderId="1" xfId="0" applyNumberFormat="1" applyFont="1" applyFill="1" applyBorder="1" applyAlignment="1">
      <alignment vertical="center" wrapText="1"/>
    </xf>
    <xf numFmtId="2" fontId="13" fillId="2"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1" fontId="10" fillId="0" borderId="0" xfId="0" applyNumberFormat="1" applyFont="1" applyFill="1" applyAlignment="1">
      <alignment vertical="center" wrapText="1"/>
    </xf>
    <xf numFmtId="0" fontId="5" fillId="0" borderId="0" xfId="0" applyFont="1" applyFill="1" applyAlignment="1">
      <alignment horizontal="center" vertical="center" wrapText="1"/>
    </xf>
    <xf numFmtId="1" fontId="4" fillId="0" borderId="0" xfId="0" applyNumberFormat="1" applyFont="1" applyFill="1" applyAlignment="1">
      <alignment vertical="center" wrapText="1"/>
    </xf>
    <xf numFmtId="2" fontId="4"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1" fontId="8" fillId="0" borderId="0" xfId="0" applyNumberFormat="1" applyFont="1" applyFill="1" applyAlignment="1">
      <alignment vertical="center" wrapText="1"/>
    </xf>
    <xf numFmtId="0" fontId="7" fillId="0" borderId="0" xfId="0" applyFont="1" applyFill="1" applyAlignment="1">
      <alignment horizontal="center" vertical="center" wrapText="1"/>
    </xf>
    <xf numFmtId="1" fontId="7" fillId="0" borderId="0" xfId="0" applyNumberFormat="1" applyFont="1" applyFill="1" applyAlignment="1">
      <alignment vertical="center" wrapText="1"/>
    </xf>
    <xf numFmtId="2" fontId="7" fillId="0" borderId="0" xfId="0" applyNumberFormat="1" applyFont="1" applyFill="1" applyAlignment="1">
      <alignment horizontal="center" vertical="center" wrapText="1"/>
    </xf>
    <xf numFmtId="2" fontId="15" fillId="0" borderId="1" xfId="0" applyNumberFormat="1" applyFont="1" applyFill="1" applyBorder="1" applyAlignment="1">
      <alignment horizontal="center" vertical="center" wrapText="1"/>
    </xf>
    <xf numFmtId="1" fontId="14" fillId="3" borderId="1" xfId="0" applyNumberFormat="1" applyFont="1" applyFill="1" applyBorder="1" applyAlignment="1">
      <alignment vertical="center" wrapText="1"/>
    </xf>
    <xf numFmtId="1" fontId="16" fillId="0" borderId="1" xfId="0" applyNumberFormat="1" applyFont="1" applyFill="1" applyBorder="1" applyAlignment="1">
      <alignment vertical="center" wrapText="1"/>
    </xf>
    <xf numFmtId="0" fontId="4" fillId="0" borderId="0" xfId="0" applyFont="1" applyFill="1" applyBorder="1" applyAlignment="1">
      <alignment vertical="center" wrapText="1"/>
    </xf>
    <xf numFmtId="0" fontId="9" fillId="0" borderId="0" xfId="0" applyFont="1" applyFill="1" applyBorder="1" applyAlignment="1">
      <alignment horizontal="center" vertical="center" wrapText="1"/>
    </xf>
    <xf numFmtId="1" fontId="10" fillId="0" borderId="0" xfId="0" applyNumberFormat="1" applyFont="1" applyFill="1" applyBorder="1" applyAlignment="1">
      <alignment vertical="center" wrapText="1"/>
    </xf>
    <xf numFmtId="0" fontId="5" fillId="0" borderId="0" xfId="0" applyFont="1" applyFill="1" applyBorder="1" applyAlignment="1">
      <alignment horizontal="center" vertical="center" wrapText="1"/>
    </xf>
    <xf numFmtId="1" fontId="4" fillId="0" borderId="0" xfId="0" applyNumberFormat="1" applyFont="1" applyFill="1" applyBorder="1" applyAlignment="1">
      <alignment vertical="center" wrapText="1"/>
    </xf>
    <xf numFmtId="2" fontId="4"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1" fontId="11" fillId="0" borderId="0" xfId="0" applyNumberFormat="1" applyFont="1" applyFill="1" applyBorder="1" applyAlignment="1">
      <alignment vertical="center" wrapText="1"/>
    </xf>
    <xf numFmtId="0" fontId="6" fillId="0" borderId="0" xfId="0" applyFont="1" applyFill="1" applyBorder="1" applyAlignment="1">
      <alignment horizontal="center" vertical="center" wrapText="1"/>
    </xf>
    <xf numFmtId="1" fontId="6" fillId="0" borderId="0" xfId="0" applyNumberFormat="1" applyFont="1" applyFill="1" applyBorder="1" applyAlignment="1">
      <alignment vertical="center" wrapText="1"/>
    </xf>
    <xf numFmtId="2" fontId="6" fillId="0" borderId="0" xfId="0" applyNumberFormat="1"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Border="1" applyAlignment="1">
      <alignment vertical="center" wrapText="1"/>
    </xf>
    <xf numFmtId="0" fontId="6" fillId="0" borderId="0" xfId="0" applyFont="1" applyBorder="1" applyAlignment="1">
      <alignment vertical="center" wrapText="1"/>
    </xf>
    <xf numFmtId="0" fontId="19" fillId="0"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 fontId="17" fillId="0" borderId="1" xfId="0" applyNumberFormat="1" applyFont="1" applyFill="1" applyBorder="1" applyAlignment="1">
      <alignment vertical="center" wrapText="1"/>
    </xf>
    <xf numFmtId="1" fontId="10" fillId="0" borderId="1" xfId="0" applyNumberFormat="1" applyFont="1" applyFill="1" applyBorder="1" applyAlignment="1">
      <alignment vertical="center" wrapText="1"/>
    </xf>
    <xf numFmtId="1" fontId="17" fillId="2" borderId="1" xfId="0" applyNumberFormat="1" applyFont="1" applyFill="1" applyBorder="1" applyAlignment="1">
      <alignment vertical="center" wrapText="1"/>
    </xf>
    <xf numFmtId="0" fontId="18" fillId="0" borderId="1" xfId="0" applyFont="1" applyBorder="1" applyAlignment="1">
      <alignment horizontal="center" vertical="center" wrapText="1"/>
    </xf>
    <xf numFmtId="1" fontId="19" fillId="0" borderId="0" xfId="0" applyNumberFormat="1" applyFont="1" applyFill="1" applyAlignment="1">
      <alignment vertical="center" wrapText="1"/>
    </xf>
    <xf numFmtId="2" fontId="19" fillId="0" borderId="0" xfId="0" applyNumberFormat="1" applyFont="1" applyFill="1" applyAlignment="1">
      <alignment horizontal="center" vertical="center" wrapText="1"/>
    </xf>
    <xf numFmtId="0" fontId="19" fillId="0" borderId="0" xfId="0" applyFont="1" applyAlignment="1">
      <alignment horizontal="center" vertical="center" wrapText="1"/>
    </xf>
    <xf numFmtId="1" fontId="19" fillId="0" borderId="0" xfId="0" applyNumberFormat="1" applyFont="1" applyAlignment="1">
      <alignment vertical="center" wrapText="1"/>
    </xf>
    <xf numFmtId="1" fontId="15" fillId="0" borderId="1" xfId="0" applyNumberFormat="1" applyFont="1" applyFill="1" applyBorder="1" applyAlignment="1">
      <alignment vertical="center" wrapText="1"/>
    </xf>
    <xf numFmtId="1" fontId="12" fillId="0" borderId="1" xfId="0" applyNumberFormat="1" applyFont="1" applyFill="1" applyBorder="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4" fillId="0" borderId="1" xfId="0" applyFont="1" applyFill="1" applyBorder="1" applyAlignment="1">
      <alignment horizontal="left" vertical="center" wrapText="1" indent="4"/>
    </xf>
    <xf numFmtId="0" fontId="4" fillId="0" borderId="1" xfId="0" applyFont="1" applyFill="1" applyBorder="1" applyAlignment="1">
      <alignment horizontal="left" vertical="center" wrapText="1" indent="2"/>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indent="6"/>
    </xf>
    <xf numFmtId="0" fontId="4" fillId="0" borderId="1" xfId="0" applyFont="1" applyFill="1" applyBorder="1" applyAlignment="1" applyProtection="1">
      <alignment horizontal="left" vertical="center" wrapText="1" indent="1"/>
    </xf>
    <xf numFmtId="0" fontId="4" fillId="0" borderId="0" xfId="0" quotePrefix="1" applyFont="1" applyFill="1" applyAlignment="1">
      <alignment vertical="center"/>
    </xf>
    <xf numFmtId="0" fontId="17" fillId="0" borderId="1" xfId="0" applyFont="1" applyFill="1" applyBorder="1" applyAlignment="1">
      <alignment horizontal="left" vertical="center" wrapText="1" indent="2"/>
    </xf>
    <xf numFmtId="0" fontId="4" fillId="0" borderId="1" xfId="0" applyFont="1" applyFill="1" applyBorder="1" applyAlignment="1">
      <alignment horizontal="left" vertical="center" wrapText="1"/>
    </xf>
    <xf numFmtId="0" fontId="4" fillId="0" borderId="0" xfId="0" applyFont="1" applyFill="1" applyAlignment="1">
      <alignment vertical="center"/>
    </xf>
    <xf numFmtId="0" fontId="4" fillId="0" borderId="1" xfId="0" applyFont="1" applyFill="1" applyBorder="1" applyAlignment="1" applyProtection="1">
      <alignment vertical="center" wrapText="1"/>
    </xf>
    <xf numFmtId="0" fontId="4"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4" fillId="0" borderId="1" xfId="0" applyFont="1" applyFill="1" applyBorder="1" applyAlignment="1" applyProtection="1">
      <alignment horizontal="left" vertical="center" wrapText="1" indent="2"/>
    </xf>
    <xf numFmtId="0" fontId="4" fillId="0" borderId="1" xfId="0" applyFont="1" applyFill="1" applyBorder="1" applyAlignment="1" applyProtection="1">
      <alignment horizontal="left" vertical="center" wrapText="1" indent="4"/>
    </xf>
    <xf numFmtId="0" fontId="17" fillId="0" borderId="1" xfId="0" applyFont="1" applyFill="1" applyBorder="1" applyAlignment="1">
      <alignment vertical="center" wrapText="1"/>
    </xf>
    <xf numFmtId="0" fontId="18" fillId="2" borderId="1" xfId="0" applyFont="1" applyFill="1" applyBorder="1" applyAlignment="1">
      <alignment horizontal="center" vertical="center" wrapText="1"/>
    </xf>
    <xf numFmtId="2" fontId="17" fillId="2"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indent="4"/>
    </xf>
    <xf numFmtId="1" fontId="17" fillId="3" borderId="1" xfId="0" applyNumberFormat="1" applyFont="1" applyFill="1" applyBorder="1" applyAlignment="1">
      <alignment vertical="center" wrapText="1"/>
    </xf>
    <xf numFmtId="1" fontId="15" fillId="2" borderId="1" xfId="0" applyNumberFormat="1" applyFont="1" applyFill="1" applyBorder="1" applyAlignment="1">
      <alignment vertical="center" wrapText="1"/>
    </xf>
    <xf numFmtId="2" fontId="15" fillId="2" borderId="1" xfId="0" applyNumberFormat="1" applyFont="1" applyFill="1" applyBorder="1" applyAlignment="1">
      <alignment horizontal="center" vertical="center" wrapText="1"/>
    </xf>
    <xf numFmtId="0" fontId="17" fillId="0" borderId="1" xfId="0" applyFont="1" applyFill="1" applyBorder="1" applyAlignment="1" applyProtection="1">
      <alignment horizontal="left" vertical="center" wrapText="1" indent="2"/>
    </xf>
    <xf numFmtId="1" fontId="18" fillId="0" borderId="1" xfId="0" applyNumberFormat="1" applyFont="1" applyFill="1" applyBorder="1" applyAlignment="1">
      <alignment vertical="center" wrapText="1"/>
    </xf>
    <xf numFmtId="0" fontId="19" fillId="0" borderId="0" xfId="0" applyFont="1" applyBorder="1" applyAlignment="1">
      <alignment vertical="center" wrapText="1"/>
    </xf>
    <xf numFmtId="1" fontId="14" fillId="0" borderId="3" xfId="0" applyNumberFormat="1" applyFont="1" applyFill="1" applyBorder="1" applyAlignment="1">
      <alignment vertical="center" wrapText="1"/>
    </xf>
    <xf numFmtId="2" fontId="1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0" fillId="3" borderId="0" xfId="0" applyFill="1" applyAlignment="1">
      <alignment horizontal="center" vertical="top" wrapText="1"/>
    </xf>
    <xf numFmtId="0" fontId="0" fillId="3" borderId="0" xfId="0" applyFill="1" applyAlignment="1">
      <alignment horizontal="center" vertical="center"/>
    </xf>
    <xf numFmtId="0" fontId="0" fillId="3" borderId="0" xfId="0" applyFill="1" applyAlignment="1">
      <alignment horizontal="left" wrapText="1"/>
    </xf>
    <xf numFmtId="0" fontId="0" fillId="3" borderId="0" xfId="0" applyFill="1" applyAlignment="1">
      <alignment horizontal="left" vertical="top" wrapText="1"/>
    </xf>
    <xf numFmtId="0" fontId="0" fillId="3" borderId="0" xfId="0" applyFill="1" applyAlignment="1">
      <alignment horizontal="center" vertical="center" wrapText="1"/>
    </xf>
    <xf numFmtId="0" fontId="20" fillId="3" borderId="0" xfId="0" applyFont="1" applyFill="1" applyAlignment="1">
      <alignment horizontal="left" vertical="top"/>
    </xf>
    <xf numFmtId="0" fontId="20" fillId="3" borderId="0" xfId="0" applyFont="1" applyFill="1" applyAlignment="1">
      <alignment horizontal="center" vertical="center"/>
    </xf>
    <xf numFmtId="0" fontId="0" fillId="0" borderId="0" xfId="0" applyFill="1"/>
    <xf numFmtId="0" fontId="6" fillId="0" borderId="1" xfId="0" applyFont="1" applyBorder="1" applyAlignment="1">
      <alignment horizontal="center" vertical="top"/>
    </xf>
    <xf numFmtId="0" fontId="0" fillId="0" borderId="1" xfId="0" applyBorder="1" applyAlignment="1">
      <alignment horizontal="center" vertical="center"/>
    </xf>
    <xf numFmtId="0" fontId="6" fillId="0" borderId="1" xfId="0" applyFont="1" applyFill="1" applyBorder="1" applyAlignment="1">
      <alignment vertical="center" wrapText="1"/>
    </xf>
    <xf numFmtId="0" fontId="0" fillId="0" borderId="1" xfId="0" applyBorder="1" applyAlignment="1">
      <alignment horizontal="left" vertical="top" wrapText="1"/>
    </xf>
    <xf numFmtId="0" fontId="0" fillId="0" borderId="1" xfId="0" applyFill="1" applyBorder="1" applyAlignment="1">
      <alignment horizontal="center" vertical="center" wrapText="1"/>
    </xf>
    <xf numFmtId="0" fontId="22" fillId="0" borderId="1" xfId="0" applyFont="1" applyFill="1" applyBorder="1" applyAlignment="1">
      <alignment horizontal="center" vertical="center"/>
    </xf>
    <xf numFmtId="0" fontId="0" fillId="0" borderId="1" xfId="0" applyFill="1" applyBorder="1" applyAlignment="1">
      <alignment horizontal="left" vertical="top"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left" vertical="top" wrapText="1"/>
    </xf>
    <xf numFmtId="0" fontId="0" fillId="0" borderId="1" xfId="0" applyFill="1" applyBorder="1" applyAlignment="1">
      <alignment horizontal="center" vertical="center"/>
    </xf>
    <xf numFmtId="0" fontId="22" fillId="0" borderId="1" xfId="0" applyFont="1" applyFill="1" applyBorder="1" applyAlignment="1">
      <alignment horizontal="center" vertical="top"/>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0" fillId="0" borderId="1" xfId="0" applyFill="1" applyBorder="1" applyAlignment="1"/>
    <xf numFmtId="2" fontId="2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indent="4"/>
    </xf>
    <xf numFmtId="0" fontId="22" fillId="0" borderId="1" xfId="0" applyFont="1" applyFill="1" applyBorder="1" applyAlignment="1">
      <alignment horizontal="center"/>
    </xf>
    <xf numFmtId="0" fontId="4" fillId="0" borderId="1" xfId="0" applyFont="1" applyFill="1" applyBorder="1" applyAlignment="1">
      <alignment horizontal="left" vertical="top" wrapText="1" indent="2"/>
    </xf>
    <xf numFmtId="0" fontId="22" fillId="0" borderId="1" xfId="0" applyFont="1" applyFill="1" applyBorder="1" applyAlignment="1">
      <alignment vertical="center"/>
    </xf>
    <xf numFmtId="0" fontId="0" fillId="0" borderId="0" xfId="0" applyAlignment="1">
      <alignment horizontal="center" vertical="top"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center" vertical="center" wrapText="1"/>
    </xf>
    <xf numFmtId="0" fontId="0" fillId="0" borderId="1" xfId="0" applyBorder="1" applyAlignment="1">
      <alignment horizontal="left" vertical="center" wrapText="1"/>
    </xf>
    <xf numFmtId="0" fontId="21" fillId="5" borderId="1" xfId="0" applyFont="1" applyFill="1" applyBorder="1" applyAlignment="1">
      <alignment horizontal="center" vertical="top" wrapText="1"/>
    </xf>
    <xf numFmtId="0" fontId="21" fillId="4"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7" fillId="0" borderId="0" xfId="0" quotePrefix="1" applyFont="1" applyFill="1" applyAlignment="1">
      <alignment vertical="center"/>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0" fillId="3" borderId="0" xfId="0" applyFill="1"/>
    <xf numFmtId="49" fontId="31" fillId="3" borderId="0" xfId="0" applyNumberFormat="1" applyFont="1" applyFill="1" applyAlignment="1">
      <alignment horizontal="center" vertical="center" wrapText="1"/>
    </xf>
    <xf numFmtId="0" fontId="32" fillId="3" borderId="1" xfId="1" applyFont="1" applyFill="1" applyBorder="1" applyAlignment="1">
      <alignment horizontal="center" wrapText="1"/>
    </xf>
    <xf numFmtId="49" fontId="32" fillId="3" borderId="1" xfId="1" applyNumberFormat="1" applyFont="1" applyFill="1" applyBorder="1" applyAlignment="1">
      <alignment horizontal="center" wrapText="1"/>
    </xf>
    <xf numFmtId="0" fontId="32" fillId="3" borderId="1" xfId="1" applyFont="1" applyFill="1" applyBorder="1" applyAlignment="1">
      <alignment horizontal="center"/>
    </xf>
    <xf numFmtId="0" fontId="0" fillId="0" borderId="1" xfId="0" applyBorder="1"/>
    <xf numFmtId="0" fontId="0" fillId="0" borderId="1" xfId="0" applyBorder="1" applyAlignment="1">
      <alignment horizontal="center"/>
    </xf>
    <xf numFmtId="0" fontId="0" fillId="0" borderId="1" xfId="0" applyBorder="1" applyAlignment="1">
      <alignment horizontal="center" vertical="top"/>
    </xf>
    <xf numFmtId="0" fontId="0" fillId="0" borderId="1" xfId="0" applyBorder="1" applyAlignment="1">
      <alignment wrapText="1"/>
    </xf>
    <xf numFmtId="0" fontId="17" fillId="0" borderId="0" xfId="2" applyFont="1"/>
    <xf numFmtId="0" fontId="35" fillId="0" borderId="0" xfId="2" applyFont="1"/>
    <xf numFmtId="0" fontId="15" fillId="0" borderId="0" xfId="2" applyFont="1"/>
    <xf numFmtId="2" fontId="4"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indent="2"/>
    </xf>
    <xf numFmtId="0" fontId="30" fillId="0" borderId="2" xfId="0" applyFont="1" applyFill="1" applyBorder="1" applyAlignment="1">
      <alignment horizontal="left" vertical="center" wrapText="1" indent="2"/>
    </xf>
    <xf numFmtId="0" fontId="29" fillId="0" borderId="0" xfId="0" applyFont="1" applyFill="1"/>
    <xf numFmtId="0" fontId="13" fillId="0" borderId="0" xfId="0" applyFont="1" applyFill="1" applyAlignment="1">
      <alignment horizontal="left" vertical="top"/>
    </xf>
    <xf numFmtId="0" fontId="13" fillId="0" borderId="0" xfId="0" applyFont="1" applyFill="1" applyAlignment="1">
      <alignment horizontal="left" vertical="top" wrapText="1"/>
    </xf>
    <xf numFmtId="0" fontId="0" fillId="0" borderId="1" xfId="0" applyFill="1" applyBorder="1"/>
    <xf numFmtId="0" fontId="15" fillId="0" borderId="0" xfId="0" applyFont="1" applyFill="1" applyAlignment="1">
      <alignment horizontal="left" vertical="top"/>
    </xf>
    <xf numFmtId="0" fontId="23" fillId="0" borderId="0" xfId="0" applyFont="1" applyFill="1"/>
    <xf numFmtId="0" fontId="17" fillId="0" borderId="0" xfId="2" applyFont="1" applyAlignment="1">
      <alignment horizontal="left" wrapText="1"/>
    </xf>
    <xf numFmtId="0" fontId="17" fillId="0" borderId="0" xfId="2" applyFont="1" applyAlignment="1">
      <alignment horizontal="left" vertical="top" wrapText="1"/>
    </xf>
    <xf numFmtId="49" fontId="17" fillId="0" borderId="0" xfId="2" applyNumberFormat="1" applyFont="1"/>
    <xf numFmtId="49" fontId="19" fillId="0" borderId="0" xfId="2" applyNumberFormat="1" applyFont="1"/>
    <xf numFmtId="49" fontId="35" fillId="0" borderId="0" xfId="2" applyNumberFormat="1" applyFont="1" applyAlignment="1">
      <alignment horizontal="right" vertical="center" wrapText="1"/>
    </xf>
    <xf numFmtId="49" fontId="37" fillId="0" borderId="0" xfId="2" applyNumberFormat="1" applyFont="1"/>
    <xf numFmtId="49" fontId="19" fillId="0" borderId="0" xfId="2" quotePrefix="1" applyNumberFormat="1" applyFont="1" applyAlignment="1">
      <alignment horizontal="left"/>
    </xf>
    <xf numFmtId="49" fontId="17" fillId="0" borderId="7" xfId="2" applyNumberFormat="1" applyFont="1" applyBorder="1" applyAlignment="1">
      <alignment horizontal="center"/>
    </xf>
    <xf numFmtId="49" fontId="38" fillId="0" borderId="0" xfId="3" applyNumberFormat="1" applyFont="1"/>
    <xf numFmtId="49" fontId="17" fillId="0" borderId="0" xfId="3" applyNumberFormat="1" applyFont="1" applyAlignment="1">
      <alignment wrapText="1"/>
    </xf>
    <xf numFmtId="49" fontId="17" fillId="0" borderId="0" xfId="3" applyNumberFormat="1" applyFont="1" applyAlignment="1">
      <alignment horizontal="left" vertical="top" wrapText="1"/>
    </xf>
    <xf numFmtId="49" fontId="17" fillId="0" borderId="0" xfId="3" applyNumberFormat="1" applyFont="1" applyAlignment="1">
      <alignment horizontal="left" wrapText="1"/>
    </xf>
    <xf numFmtId="49" fontId="17" fillId="0" borderId="1" xfId="3" applyNumberFormat="1" applyFont="1" applyBorder="1" applyAlignment="1">
      <alignment horizontal="left" wrapText="1"/>
    </xf>
    <xf numFmtId="0" fontId="17" fillId="0" borderId="0" xfId="0" applyFont="1" applyAlignment="1">
      <alignment wrapText="1"/>
    </xf>
    <xf numFmtId="0" fontId="17" fillId="0" borderId="1" xfId="0" applyFont="1" applyBorder="1" applyAlignment="1">
      <alignment horizontal="left" wrapText="1"/>
    </xf>
    <xf numFmtId="49" fontId="35" fillId="0" borderId="0" xfId="2" applyNumberFormat="1" applyFont="1"/>
    <xf numFmtId="49" fontId="15" fillId="0" borderId="0" xfId="2" applyNumberFormat="1" applyFont="1"/>
    <xf numFmtId="49" fontId="15" fillId="0" borderId="0" xfId="2" applyNumberFormat="1" applyFont="1" applyAlignment="1">
      <alignment horizontal="center"/>
    </xf>
    <xf numFmtId="49" fontId="42" fillId="0" borderId="0" xfId="2" applyNumberFormat="1" applyFont="1" applyAlignment="1">
      <alignment horizontal="left" vertical="top" wrapText="1"/>
    </xf>
    <xf numFmtId="49" fontId="17" fillId="0" borderId="0" xfId="2" applyNumberFormat="1" applyFont="1" applyAlignment="1">
      <alignment horizontal="left" vertical="top" wrapText="1"/>
    </xf>
    <xf numFmtId="49" fontId="15" fillId="0" borderId="0" xfId="2" quotePrefix="1" applyNumberFormat="1" applyFont="1" applyAlignment="1">
      <alignment horizontal="left"/>
    </xf>
    <xf numFmtId="49" fontId="17" fillId="0" borderId="0" xfId="2" applyNumberFormat="1" applyFont="1" applyAlignment="1">
      <alignment horizontal="left" wrapText="1"/>
    </xf>
    <xf numFmtId="49" fontId="17" fillId="0" borderId="0" xfId="2" applyNumberFormat="1" applyFont="1" applyAlignment="1">
      <alignment horizontal="left"/>
    </xf>
    <xf numFmtId="49" fontId="15" fillId="0" borderId="0" xfId="2" applyNumberFormat="1" applyFont="1" applyAlignment="1">
      <alignment horizontal="right"/>
    </xf>
    <xf numFmtId="0" fontId="38" fillId="0" borderId="0" xfId="0" applyFont="1"/>
    <xf numFmtId="0" fontId="17" fillId="0" borderId="0" xfId="2" applyFont="1" applyAlignment="1">
      <alignment horizontal="left" vertical="top"/>
    </xf>
    <xf numFmtId="0" fontId="17" fillId="0" borderId="0" xfId="0" applyFont="1" applyAlignment="1">
      <alignment horizontal="left" vertical="top" wrapText="1"/>
    </xf>
    <xf numFmtId="49" fontId="17" fillId="0" borderId="9" xfId="2" applyNumberFormat="1" applyFont="1" applyBorder="1" applyAlignment="1">
      <alignment horizontal="left" wrapText="1"/>
    </xf>
    <xf numFmtId="49" fontId="17" fillId="0" borderId="10" xfId="2" applyNumberFormat="1" applyFont="1" applyBorder="1" applyAlignment="1">
      <alignment horizontal="left" wrapText="1"/>
    </xf>
    <xf numFmtId="49" fontId="17" fillId="0" borderId="11" xfId="2" applyNumberFormat="1" applyFont="1" applyBorder="1" applyAlignment="1">
      <alignment horizontal="left" wrapText="1"/>
    </xf>
    <xf numFmtId="49" fontId="17" fillId="0" borderId="12" xfId="2" applyNumberFormat="1" applyFont="1" applyBorder="1" applyAlignment="1">
      <alignment horizontal="left" wrapText="1"/>
    </xf>
    <xf numFmtId="49" fontId="17" fillId="0" borderId="0" xfId="2" applyNumberFormat="1" applyFont="1" applyAlignment="1">
      <alignment horizontal="left" wrapText="1"/>
    </xf>
    <xf numFmtId="49" fontId="17" fillId="0" borderId="13" xfId="2" applyNumberFormat="1" applyFont="1" applyBorder="1" applyAlignment="1">
      <alignment horizontal="left" wrapText="1"/>
    </xf>
    <xf numFmtId="49" fontId="17" fillId="0" borderId="14" xfId="2" applyNumberFormat="1" applyFont="1" applyBorder="1" applyAlignment="1">
      <alignment horizontal="left" wrapText="1"/>
    </xf>
    <xf numFmtId="49" fontId="17" fillId="0" borderId="7" xfId="2" applyNumberFormat="1" applyFont="1" applyBorder="1" applyAlignment="1">
      <alignment horizontal="left" wrapText="1"/>
    </xf>
    <xf numFmtId="49" fontId="17" fillId="0" borderId="15" xfId="2" applyNumberFormat="1" applyFont="1" applyBorder="1" applyAlignment="1">
      <alignment horizontal="left" wrapText="1"/>
    </xf>
    <xf numFmtId="49" fontId="40" fillId="0" borderId="0" xfId="3" applyNumberFormat="1" applyFont="1" applyAlignment="1">
      <alignment horizontal="left" vertical="top"/>
    </xf>
    <xf numFmtId="0" fontId="17" fillId="0" borderId="7" xfId="0" applyFont="1" applyBorder="1" applyAlignment="1">
      <alignment horizontal="left" vertical="top" wrapText="1"/>
    </xf>
    <xf numFmtId="0" fontId="17" fillId="0" borderId="12" xfId="0" applyFont="1" applyBorder="1" applyAlignment="1">
      <alignment horizontal="left" vertical="top" wrapText="1"/>
    </xf>
    <xf numFmtId="0" fontId="17" fillId="0" borderId="0" xfId="0" applyFont="1" applyAlignment="1">
      <alignment horizontal="left" vertical="top" wrapText="1"/>
    </xf>
    <xf numFmtId="0" fontId="17" fillId="0" borderId="7" xfId="2" applyFont="1" applyBorder="1" applyAlignment="1">
      <alignment horizontal="center"/>
    </xf>
    <xf numFmtId="49" fontId="15" fillId="0" borderId="8" xfId="2" applyNumberFormat="1" applyFont="1" applyBorder="1" applyAlignment="1">
      <alignment horizontal="center"/>
    </xf>
    <xf numFmtId="0" fontId="15" fillId="0" borderId="10" xfId="2" applyFont="1" applyBorder="1" applyAlignment="1">
      <alignment horizontal="center"/>
    </xf>
    <xf numFmtId="49" fontId="15" fillId="0" borderId="0" xfId="2" applyNumberFormat="1" applyFont="1" applyAlignment="1">
      <alignment horizontal="center"/>
    </xf>
    <xf numFmtId="0" fontId="19" fillId="0" borderId="0" xfId="0" applyFont="1" applyAlignment="1">
      <alignment horizontal="left"/>
    </xf>
    <xf numFmtId="0" fontId="17" fillId="0" borderId="0" xfId="2" applyFont="1" applyAlignment="1">
      <alignment horizontal="left" vertical="top" wrapText="1"/>
    </xf>
    <xf numFmtId="49" fontId="17" fillId="0" borderId="0" xfId="3" applyNumberFormat="1" applyFont="1" applyAlignment="1">
      <alignment horizontal="left" vertical="top" wrapText="1"/>
    </xf>
    <xf numFmtId="49" fontId="17" fillId="0" borderId="7" xfId="3" applyNumberFormat="1" applyFont="1" applyBorder="1" applyAlignment="1">
      <alignment horizontal="left" vertical="top" wrapText="1"/>
    </xf>
    <xf numFmtId="49" fontId="17" fillId="0" borderId="7" xfId="2" applyNumberFormat="1" applyFont="1" applyBorder="1" applyAlignment="1">
      <alignment horizontal="center"/>
    </xf>
    <xf numFmtId="49" fontId="19" fillId="0" borderId="0" xfId="3" applyNumberFormat="1" applyFont="1" applyAlignment="1">
      <alignment horizontal="left"/>
    </xf>
    <xf numFmtId="49" fontId="17" fillId="0" borderId="0" xfId="2" applyNumberFormat="1" applyFont="1" applyAlignment="1">
      <alignment horizontal="left" vertical="top" wrapText="1"/>
    </xf>
    <xf numFmtId="0" fontId="38" fillId="0" borderId="0" xfId="0" applyFont="1" applyAlignment="1">
      <alignment horizontal="left" vertical="top" wrapText="1"/>
    </xf>
    <xf numFmtId="0" fontId="23" fillId="0" borderId="0" xfId="0" applyFont="1" applyAlignment="1">
      <alignment horizontal="left" vertical="top" wrapText="1"/>
    </xf>
    <xf numFmtId="0" fontId="23" fillId="0" borderId="0" xfId="0" applyFont="1" applyAlignment="1">
      <alignment wrapText="1"/>
    </xf>
    <xf numFmtId="49" fontId="17" fillId="0" borderId="0" xfId="2" applyNumberFormat="1" applyFont="1" applyAlignment="1">
      <alignment horizontal="left"/>
    </xf>
    <xf numFmtId="49" fontId="19" fillId="0" borderId="0" xfId="2" applyNumberFormat="1" applyFont="1" applyAlignment="1">
      <alignment horizontal="left"/>
    </xf>
    <xf numFmtId="49" fontId="36" fillId="0" borderId="0" xfId="2" applyNumberFormat="1" applyFont="1" applyAlignment="1">
      <alignment horizont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1"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5" xfId="0" applyBorder="1" applyAlignment="1">
      <alignment horizontal="center" vertical="top"/>
    </xf>
    <xf numFmtId="0" fontId="0" fillId="0" borderId="16" xfId="0" applyBorder="1" applyAlignment="1">
      <alignment horizontal="center" vertical="top"/>
    </xf>
    <xf numFmtId="0" fontId="0" fillId="0" borderId="6" xfId="0" applyBorder="1" applyAlignment="1">
      <alignment horizontal="center" vertical="top"/>
    </xf>
    <xf numFmtId="49" fontId="0" fillId="0" borderId="5" xfId="0" applyNumberFormat="1" applyFill="1" applyBorder="1" applyAlignment="1">
      <alignment horizontal="center" vertical="top"/>
    </xf>
    <xf numFmtId="49" fontId="0" fillId="0" borderId="6" xfId="0" applyNumberFormat="1" applyFill="1" applyBorder="1" applyAlignment="1">
      <alignment horizontal="center" vertical="top"/>
    </xf>
    <xf numFmtId="0" fontId="0" fillId="0" borderId="5" xfId="0" applyFill="1" applyBorder="1" applyAlignment="1">
      <alignment horizontal="center" vertical="top"/>
    </xf>
    <xf numFmtId="0" fontId="0" fillId="0" borderId="6" xfId="0" applyFill="1" applyBorder="1" applyAlignment="1">
      <alignment horizontal="center" vertical="top"/>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2" fontId="4" fillId="0" borderId="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0" fontId="4" fillId="0" borderId="0" xfId="0" applyFont="1" applyBorder="1" applyAlignment="1">
      <alignment vertical="center"/>
    </xf>
  </cellXfs>
  <cellStyles count="6">
    <cellStyle name="Normal" xfId="0" builtinId="0"/>
    <cellStyle name="Normal 2" xfId="3" xr:uid="{82973A0E-D415-4787-97B9-A8752FBE8642}"/>
    <cellStyle name="Normal 2 2" xfId="5" xr:uid="{14A38057-2EB8-48C1-9EE3-4087EF911725}"/>
    <cellStyle name="Normal 4" xfId="1" xr:uid="{BA66B46C-DC9D-46E3-BECA-3C46F0B4E651}"/>
    <cellStyle name="Normal 4 2" xfId="4" xr:uid="{9789E220-1359-4EEE-A0DF-69D6FD711C48}"/>
    <cellStyle name="Normal_CCOVER" xfId="2" xr:uid="{A4AAFA10-C447-4348-8EDB-F7B85D20F2E2}"/>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286250" cy="342053"/>
    <xdr:pic>
      <xdr:nvPicPr>
        <xdr:cNvPr id="2" name="Picture 9">
          <a:extLst>
            <a:ext uri="{FF2B5EF4-FFF2-40B4-BE49-F238E27FC236}">
              <a16:creationId xmlns:a16="http://schemas.microsoft.com/office/drawing/2014/main" id="{0340C2E2-FC90-48E9-BE80-CA111BD656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3496" b="-846"/>
        <a:stretch/>
      </xdr:blipFill>
      <xdr:spPr>
        <a:xfrm>
          <a:off x="0" y="0"/>
          <a:ext cx="4286250" cy="34205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3" name="Text Box 38">
          <a:extLst>
            <a:ext uri="{FF2B5EF4-FFF2-40B4-BE49-F238E27FC236}">
              <a16:creationId xmlns:a16="http://schemas.microsoft.com/office/drawing/2014/main" id="{00000000-0008-0000-0300-000003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5" name="Text Box 38">
          <a:extLst>
            <a:ext uri="{FF2B5EF4-FFF2-40B4-BE49-F238E27FC236}">
              <a16:creationId xmlns:a16="http://schemas.microsoft.com/office/drawing/2014/main" id="{00000000-0008-0000-0300-000005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7" name="Text Box 38">
          <a:extLst>
            <a:ext uri="{FF2B5EF4-FFF2-40B4-BE49-F238E27FC236}">
              <a16:creationId xmlns:a16="http://schemas.microsoft.com/office/drawing/2014/main" id="{00000000-0008-0000-0300-000007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9" name="Text Box 38">
          <a:extLst>
            <a:ext uri="{FF2B5EF4-FFF2-40B4-BE49-F238E27FC236}">
              <a16:creationId xmlns:a16="http://schemas.microsoft.com/office/drawing/2014/main" id="{00000000-0008-0000-0300-000009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49" name="Object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1" name="Text Box 38">
          <a:extLst>
            <a:ext uri="{FF2B5EF4-FFF2-40B4-BE49-F238E27FC236}">
              <a16:creationId xmlns:a16="http://schemas.microsoft.com/office/drawing/2014/main" id="{00000000-0008-0000-0300-00000B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0" name="Object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3" name="Text Box 38">
          <a:extLst>
            <a:ext uri="{FF2B5EF4-FFF2-40B4-BE49-F238E27FC236}">
              <a16:creationId xmlns:a16="http://schemas.microsoft.com/office/drawing/2014/main" id="{00000000-0008-0000-0300-00000D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1" name="Object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5" name="Text Box 38">
          <a:extLst>
            <a:ext uri="{FF2B5EF4-FFF2-40B4-BE49-F238E27FC236}">
              <a16:creationId xmlns:a16="http://schemas.microsoft.com/office/drawing/2014/main" id="{00000000-0008-0000-0300-00000F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2" name="Object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7" name="Text Box 38">
          <a:extLst>
            <a:ext uri="{FF2B5EF4-FFF2-40B4-BE49-F238E27FC236}">
              <a16:creationId xmlns:a16="http://schemas.microsoft.com/office/drawing/2014/main" id="{00000000-0008-0000-0300-000011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3" name="Object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19" name="Text Box 38">
          <a:extLst>
            <a:ext uri="{FF2B5EF4-FFF2-40B4-BE49-F238E27FC236}">
              <a16:creationId xmlns:a16="http://schemas.microsoft.com/office/drawing/2014/main" id="{00000000-0008-0000-0300-000013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4" name="Object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21" name="Text Box 38">
          <a:extLst>
            <a:ext uri="{FF2B5EF4-FFF2-40B4-BE49-F238E27FC236}">
              <a16:creationId xmlns:a16="http://schemas.microsoft.com/office/drawing/2014/main" id="{00000000-0008-0000-0300-000015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5" name="Object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23" name="Text Box 38">
          <a:extLst>
            <a:ext uri="{FF2B5EF4-FFF2-40B4-BE49-F238E27FC236}">
              <a16:creationId xmlns:a16="http://schemas.microsoft.com/office/drawing/2014/main" id="{00000000-0008-0000-0300-000017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6" name="Object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25" name="Text Box 38">
          <a:extLst>
            <a:ext uri="{FF2B5EF4-FFF2-40B4-BE49-F238E27FC236}">
              <a16:creationId xmlns:a16="http://schemas.microsoft.com/office/drawing/2014/main" id="{00000000-0008-0000-0300-000019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7" name="Object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27" name="Text Box 38">
          <a:extLst>
            <a:ext uri="{FF2B5EF4-FFF2-40B4-BE49-F238E27FC236}">
              <a16:creationId xmlns:a16="http://schemas.microsoft.com/office/drawing/2014/main" id="{00000000-0008-0000-0300-00001B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8" name="Object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29" name="Text Box 38">
          <a:extLst>
            <a:ext uri="{FF2B5EF4-FFF2-40B4-BE49-F238E27FC236}">
              <a16:creationId xmlns:a16="http://schemas.microsoft.com/office/drawing/2014/main" id="{00000000-0008-0000-0300-00001D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59" name="Object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31" name="Text Box 38">
          <a:extLst>
            <a:ext uri="{FF2B5EF4-FFF2-40B4-BE49-F238E27FC236}">
              <a16:creationId xmlns:a16="http://schemas.microsoft.com/office/drawing/2014/main" id="{00000000-0008-0000-0300-00001F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4</xdr:col>
          <xdr:colOff>365760</xdr:colOff>
          <xdr:row>1</xdr:row>
          <xdr:rowOff>114300</xdr:rowOff>
        </xdr:to>
        <xdr:sp macro="" textlink="">
          <xdr:nvSpPr>
            <xdr:cNvPr id="6160" name="Object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4</xdr:col>
      <xdr:colOff>5972174</xdr:colOff>
      <xdr:row>1</xdr:row>
      <xdr:rowOff>1</xdr:rowOff>
    </xdr:from>
    <xdr:to>
      <xdr:col>6</xdr:col>
      <xdr:colOff>0</xdr:colOff>
      <xdr:row>2</xdr:row>
      <xdr:rowOff>85726</xdr:rowOff>
    </xdr:to>
    <xdr:sp macro="" textlink="">
      <xdr:nvSpPr>
        <xdr:cNvPr id="33" name="Text Box 38">
          <a:extLst>
            <a:ext uri="{FF2B5EF4-FFF2-40B4-BE49-F238E27FC236}">
              <a16:creationId xmlns:a16="http://schemas.microsoft.com/office/drawing/2014/main" id="{00000000-0008-0000-0300-000021000000}"/>
            </a:ext>
          </a:extLst>
        </xdr:cNvPr>
        <xdr:cNvSpPr txBox="1">
          <a:spLocks noChangeArrowheads="1"/>
        </xdr:cNvSpPr>
      </xdr:nvSpPr>
      <xdr:spPr bwMode="auto">
        <a:xfrm>
          <a:off x="10627994" y="175261"/>
          <a:ext cx="2188846" cy="260985"/>
        </a:xfrm>
        <a:prstGeom prst="rect">
          <a:avLst/>
        </a:prstGeom>
        <a:solidFill>
          <a:srgbClr val="FFFFFF"/>
        </a:solidFill>
        <a:ln w="9525">
          <a:noFill/>
          <a:miter lim="800000"/>
        </a:ln>
        <a:effectLst/>
      </xdr:spPr>
      <xdr:txBody>
        <a:bodyPr vertOverflow="clip" wrap="square" lIns="27432" tIns="22860" rIns="0" bIns="0" anchor="t" upright="1"/>
        <a:lstStyle/>
        <a:p>
          <a:pPr algn="l" rtl="0">
            <a:defRPr lang="en-CA" sz="1000" b="0" i="0" u="none" baseline="0">
              <a:solidFill>
                <a:srgbClr val="000000"/>
              </a:solidFill>
              <a:latin typeface="Arial"/>
              <a:cs typeface="Arial"/>
            </a:defRPr>
          </a:pPr>
          <a:r>
            <a:rPr lang="en-CA" sz="1000" b="0" i="0" u="none" baseline="0">
              <a:solidFill>
                <a:srgbClr val="000000"/>
              </a:solidFill>
              <a:latin typeface="Arial"/>
              <a:cs typeface="Arial"/>
            </a:rPr>
            <a:t>NON CLASSIFIÉ</a:t>
          </a:r>
        </a:p>
      </xdr:txBody>
    </xdr:sp>
    <xdr:clientData/>
  </xdr:twoCellAnchor>
  <xdr:twoCellAnchor>
    <xdr:from>
      <xdr:col>1</xdr:col>
      <xdr:colOff>590550</xdr:colOff>
      <xdr:row>0</xdr:row>
      <xdr:rowOff>1583</xdr:rowOff>
    </xdr:from>
    <xdr:to>
      <xdr:col>4</xdr:col>
      <xdr:colOff>504824</xdr:colOff>
      <xdr:row>2</xdr:row>
      <xdr:rowOff>85724</xdr:rowOff>
    </xdr:to>
    <xdr:pic>
      <xdr:nvPicPr>
        <xdr:cNvPr id="34" name="Picture 33">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80" t="3720" r="38879" b="88080"/>
        <a:stretch>
          <a:fillRect/>
        </a:stretch>
      </xdr:blipFill>
      <xdr:spPr bwMode="auto">
        <a:xfrm>
          <a:off x="1200150" y="1583"/>
          <a:ext cx="3960494" cy="43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0</xdr:row>
          <xdr:rowOff>38100</xdr:rowOff>
        </xdr:from>
        <xdr:to>
          <xdr:col>2</xdr:col>
          <xdr:colOff>1783080</xdr:colOff>
          <xdr:row>1</xdr:row>
          <xdr:rowOff>121920</xdr:rowOff>
        </xdr:to>
        <xdr:sp macro="" textlink="">
          <xdr:nvSpPr>
            <xdr:cNvPr id="8194" name="Object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0</xdr:col>
      <xdr:colOff>552450</xdr:colOff>
      <xdr:row>0</xdr:row>
      <xdr:rowOff>0</xdr:rowOff>
    </xdr:from>
    <xdr:to>
      <xdr:col>2</xdr:col>
      <xdr:colOff>1841499</xdr:colOff>
      <xdr:row>2</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80" t="3720" r="38879" b="88080"/>
        <a:stretch>
          <a:fillRect/>
        </a:stretch>
      </xdr:blipFill>
      <xdr:spPr bwMode="auto">
        <a:xfrm>
          <a:off x="552450" y="0"/>
          <a:ext cx="3670299"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4.bin"/><Relationship Id="rId13" Type="http://schemas.openxmlformats.org/officeDocument/2006/relationships/oleObject" Target="../embeddings/oleObject9.bin"/><Relationship Id="rId18" Type="http://schemas.openxmlformats.org/officeDocument/2006/relationships/oleObject" Target="../embeddings/oleObject14.bin"/><Relationship Id="rId3" Type="http://schemas.openxmlformats.org/officeDocument/2006/relationships/vmlDrawing" Target="../drawings/vmlDrawing1.vml"/><Relationship Id="rId7" Type="http://schemas.openxmlformats.org/officeDocument/2006/relationships/oleObject" Target="../embeddings/oleObject3.bin"/><Relationship Id="rId12" Type="http://schemas.openxmlformats.org/officeDocument/2006/relationships/oleObject" Target="../embeddings/oleObject8.bin"/><Relationship Id="rId17" Type="http://schemas.openxmlformats.org/officeDocument/2006/relationships/oleObject" Target="../embeddings/oleObject13.bin"/><Relationship Id="rId2" Type="http://schemas.openxmlformats.org/officeDocument/2006/relationships/drawing" Target="../drawings/drawing2.xml"/><Relationship Id="rId16" Type="http://schemas.openxmlformats.org/officeDocument/2006/relationships/oleObject" Target="../embeddings/oleObject12.bin"/><Relationship Id="rId20" Type="http://schemas.openxmlformats.org/officeDocument/2006/relationships/oleObject" Target="../embeddings/oleObject16.bin"/><Relationship Id="rId1" Type="http://schemas.openxmlformats.org/officeDocument/2006/relationships/printerSettings" Target="../printerSettings/printerSettings3.bin"/><Relationship Id="rId6" Type="http://schemas.openxmlformats.org/officeDocument/2006/relationships/oleObject" Target="../embeddings/oleObject2.bin"/><Relationship Id="rId11" Type="http://schemas.openxmlformats.org/officeDocument/2006/relationships/oleObject" Target="../embeddings/oleObject7.bin"/><Relationship Id="rId5" Type="http://schemas.openxmlformats.org/officeDocument/2006/relationships/image" Target="../media/image2.emf"/><Relationship Id="rId15" Type="http://schemas.openxmlformats.org/officeDocument/2006/relationships/oleObject" Target="../embeddings/oleObject11.bin"/><Relationship Id="rId10" Type="http://schemas.openxmlformats.org/officeDocument/2006/relationships/oleObject" Target="../embeddings/oleObject6.bin"/><Relationship Id="rId19" Type="http://schemas.openxmlformats.org/officeDocument/2006/relationships/oleObject" Target="../embeddings/oleObject15.bin"/><Relationship Id="rId4" Type="http://schemas.openxmlformats.org/officeDocument/2006/relationships/oleObject" Target="../embeddings/oleObject1.bin"/><Relationship Id="rId9" Type="http://schemas.openxmlformats.org/officeDocument/2006/relationships/oleObject" Target="../embeddings/oleObject5.bin"/><Relationship Id="rId14" Type="http://schemas.openxmlformats.org/officeDocument/2006/relationships/oleObject" Target="../embeddings/oleObject10.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1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5DCD5-C973-4CF6-9FFC-4C97AE0F171F}">
  <dimension ref="A1:I81"/>
  <sheetViews>
    <sheetView tabSelected="1" workbookViewId="0">
      <selection activeCell="A82" sqref="A82"/>
    </sheetView>
  </sheetViews>
  <sheetFormatPr defaultColWidth="10.44140625" defaultRowHeight="13.2" x14ac:dyDescent="0.25"/>
  <cols>
    <col min="1" max="1" width="19.77734375" style="178" customWidth="1"/>
    <col min="2" max="2" width="17.5546875" style="178" bestFit="1" customWidth="1"/>
    <col min="3" max="3" width="16.21875" style="178" customWidth="1"/>
    <col min="4" max="5" width="18.77734375" style="178" customWidth="1"/>
    <col min="6" max="6" width="19" style="178" customWidth="1"/>
    <col min="7" max="7" width="17.5546875" style="178" customWidth="1"/>
    <col min="8" max="16384" width="10.44140625" style="178"/>
  </cols>
  <sheetData>
    <row r="1" spans="1:6" ht="23.55" customHeight="1" x14ac:dyDescent="0.3">
      <c r="B1" s="179"/>
      <c r="F1" s="180" t="s">
        <v>3023</v>
      </c>
    </row>
    <row r="2" spans="1:6" ht="15" customHeight="1" x14ac:dyDescent="0.3">
      <c r="B2" s="179"/>
      <c r="F2" s="180"/>
    </row>
    <row r="3" spans="1:6" ht="37.35" customHeight="1" x14ac:dyDescent="0.4">
      <c r="A3" s="232" t="s">
        <v>3024</v>
      </c>
      <c r="B3" s="232"/>
      <c r="C3" s="232"/>
      <c r="D3" s="232"/>
      <c r="E3" s="232"/>
      <c r="F3" s="232"/>
    </row>
    <row r="4" spans="1:6" ht="26.1" customHeight="1" x14ac:dyDescent="0.4">
      <c r="A4" s="232" t="s">
        <v>3047</v>
      </c>
      <c r="B4" s="232"/>
      <c r="C4" s="232"/>
      <c r="D4" s="232"/>
      <c r="E4" s="232"/>
      <c r="F4" s="232"/>
    </row>
    <row r="5" spans="1:6" ht="14.1" customHeight="1" x14ac:dyDescent="0.25"/>
    <row r="6" spans="1:6" ht="17.55" customHeight="1" x14ac:dyDescent="0.3">
      <c r="A6" s="179" t="s">
        <v>3025</v>
      </c>
    </row>
    <row r="7" spans="1:6" ht="24" customHeight="1" x14ac:dyDescent="0.25">
      <c r="A7" s="230" t="s">
        <v>3048</v>
      </c>
      <c r="B7" s="230"/>
      <c r="C7" s="224"/>
      <c r="D7" s="224"/>
      <c r="E7" s="224"/>
      <c r="F7" s="224"/>
    </row>
    <row r="8" spans="1:6" ht="24" customHeight="1" x14ac:dyDescent="0.25">
      <c r="A8" s="230" t="s">
        <v>3049</v>
      </c>
      <c r="B8" s="230"/>
      <c r="C8" s="224"/>
      <c r="D8" s="224"/>
      <c r="E8" s="224"/>
      <c r="F8" s="224"/>
    </row>
    <row r="9" spans="1:6" ht="24" customHeight="1" x14ac:dyDescent="0.25">
      <c r="A9" s="230" t="s">
        <v>3026</v>
      </c>
      <c r="B9" s="230" t="s">
        <v>276</v>
      </c>
      <c r="C9" s="224"/>
      <c r="D9" s="224"/>
      <c r="E9" s="224"/>
      <c r="F9" s="224"/>
    </row>
    <row r="10" spans="1:6" ht="14.1" customHeight="1" x14ac:dyDescent="0.25">
      <c r="A10" s="181"/>
      <c r="B10" s="181"/>
      <c r="C10" s="181"/>
      <c r="D10" s="181"/>
      <c r="E10" s="181"/>
      <c r="F10" s="181"/>
    </row>
    <row r="11" spans="1:6" ht="14.1" customHeight="1" x14ac:dyDescent="0.25">
      <c r="A11" s="181"/>
      <c r="B11" s="181"/>
      <c r="C11" s="181"/>
      <c r="D11" s="181"/>
      <c r="E11" s="181"/>
      <c r="F11" s="181"/>
    </row>
    <row r="12" spans="1:6" ht="15" customHeight="1" x14ac:dyDescent="0.3">
      <c r="A12" s="182" t="s">
        <v>3027</v>
      </c>
    </row>
    <row r="13" spans="1:6" ht="24" customHeight="1" x14ac:dyDescent="0.25">
      <c r="A13" s="230" t="s">
        <v>3028</v>
      </c>
      <c r="B13" s="230"/>
      <c r="C13" s="224"/>
      <c r="D13" s="224"/>
      <c r="E13" s="224"/>
      <c r="F13" s="224"/>
    </row>
    <row r="14" spans="1:6" ht="24" customHeight="1" x14ac:dyDescent="0.25">
      <c r="A14" s="230" t="s">
        <v>3029</v>
      </c>
      <c r="B14" s="230"/>
      <c r="C14" s="183"/>
      <c r="D14" s="183"/>
      <c r="E14" s="183"/>
      <c r="F14" s="183"/>
    </row>
    <row r="15" spans="1:6" ht="24" customHeight="1" x14ac:dyDescent="0.25">
      <c r="A15" s="230" t="s">
        <v>3030</v>
      </c>
      <c r="B15" s="230"/>
      <c r="C15" s="224"/>
      <c r="D15" s="224"/>
      <c r="E15" s="224"/>
      <c r="F15" s="224"/>
    </row>
    <row r="16" spans="1:6" ht="24" customHeight="1" x14ac:dyDescent="0.25">
      <c r="A16" s="230" t="s">
        <v>3031</v>
      </c>
      <c r="B16" s="230"/>
      <c r="C16" s="224"/>
      <c r="D16" s="224"/>
      <c r="E16" s="224"/>
      <c r="F16" s="224"/>
    </row>
    <row r="17" spans="1:9" ht="15" x14ac:dyDescent="0.25">
      <c r="A17" s="181"/>
      <c r="B17" s="181"/>
      <c r="C17" s="181"/>
      <c r="D17" s="181"/>
      <c r="E17" s="181"/>
      <c r="F17" s="181"/>
    </row>
    <row r="18" spans="1:9" ht="14.4" x14ac:dyDescent="0.3">
      <c r="A18" s="184"/>
      <c r="B18" s="184"/>
      <c r="C18" s="184"/>
      <c r="D18" s="184"/>
      <c r="E18" s="184"/>
      <c r="F18" s="184"/>
    </row>
    <row r="19" spans="1:9" ht="14.1" customHeight="1" x14ac:dyDescent="0.3">
      <c r="A19" s="231" t="s">
        <v>3058</v>
      </c>
      <c r="B19" s="231"/>
      <c r="C19" s="231"/>
      <c r="D19" s="231"/>
      <c r="E19" s="231"/>
      <c r="F19" s="231"/>
    </row>
    <row r="20" spans="1:9" ht="44.25" customHeight="1" x14ac:dyDescent="0.25">
      <c r="A20" s="185"/>
      <c r="B20" s="222" t="s">
        <v>3059</v>
      </c>
      <c r="C20" s="222"/>
      <c r="D20" s="222"/>
      <c r="E20" s="222"/>
      <c r="F20" s="222"/>
    </row>
    <row r="21" spans="1:9" ht="4.8" customHeight="1" x14ac:dyDescent="0.25">
      <c r="A21" s="185"/>
      <c r="B21" s="186"/>
      <c r="C21" s="186"/>
      <c r="D21" s="186"/>
      <c r="E21" s="186"/>
      <c r="F21" s="186"/>
    </row>
    <row r="22" spans="1:9" ht="30" customHeight="1" x14ac:dyDescent="0.25">
      <c r="A22" s="185"/>
      <c r="B22" s="222" t="s">
        <v>3050</v>
      </c>
      <c r="C22" s="222"/>
      <c r="D22" s="222"/>
      <c r="E22" s="222"/>
      <c r="F22" s="222"/>
    </row>
    <row r="23" spans="1:9" ht="9.75" customHeight="1" x14ac:dyDescent="0.25">
      <c r="A23" s="185"/>
      <c r="B23" s="186"/>
      <c r="C23" s="186"/>
      <c r="D23" s="186"/>
      <c r="E23" s="186"/>
      <c r="F23" s="186"/>
    </row>
    <row r="24" spans="1:9" ht="9" customHeight="1" x14ac:dyDescent="0.25">
      <c r="A24" s="185"/>
      <c r="B24" s="187"/>
      <c r="C24" s="187"/>
      <c r="D24" s="187"/>
      <c r="E24" s="187"/>
      <c r="F24" s="187"/>
    </row>
    <row r="25" spans="1:9" ht="33" customHeight="1" x14ac:dyDescent="0.25">
      <c r="A25" s="185"/>
      <c r="B25" s="188"/>
      <c r="C25" s="222" t="s">
        <v>3060</v>
      </c>
      <c r="D25" s="222"/>
      <c r="E25" s="222"/>
      <c r="F25" s="222"/>
    </row>
    <row r="26" spans="1:9" ht="9" customHeight="1" x14ac:dyDescent="0.25">
      <c r="A26" s="185"/>
      <c r="B26" s="185"/>
      <c r="C26" s="186"/>
      <c r="D26" s="186"/>
      <c r="E26" s="186"/>
      <c r="F26" s="186"/>
    </row>
    <row r="27" spans="1:9" ht="34.200000000000003" customHeight="1" x14ac:dyDescent="0.25">
      <c r="A27" s="185"/>
      <c r="B27" s="188"/>
      <c r="C27" s="222" t="s">
        <v>3061</v>
      </c>
      <c r="D27" s="222"/>
      <c r="E27" s="222"/>
      <c r="F27" s="222"/>
    </row>
    <row r="28" spans="1:9" x14ac:dyDescent="0.25">
      <c r="A28" s="185"/>
      <c r="B28" s="186"/>
      <c r="C28" s="212" t="s">
        <v>3051</v>
      </c>
      <c r="D28" s="212"/>
      <c r="E28" s="212"/>
      <c r="F28" s="212"/>
    </row>
    <row r="29" spans="1:9" ht="16.5" customHeight="1" x14ac:dyDescent="0.25">
      <c r="A29" s="185"/>
      <c r="B29" s="186"/>
      <c r="C29" s="223"/>
      <c r="D29" s="223"/>
      <c r="E29" s="223"/>
      <c r="F29" s="223"/>
    </row>
    <row r="30" spans="1:9" ht="15" customHeight="1" x14ac:dyDescent="0.25">
      <c r="A30" s="185"/>
      <c r="B30" s="186"/>
      <c r="C30" s="186"/>
      <c r="D30" s="186"/>
      <c r="E30" s="186"/>
      <c r="F30" s="186"/>
    </row>
    <row r="31" spans="1:9" s="164" customFormat="1" ht="30" customHeight="1" x14ac:dyDescent="0.3">
      <c r="A31" s="189"/>
      <c r="B31" s="190"/>
      <c r="C31" s="214" t="s">
        <v>3052</v>
      </c>
      <c r="D31" s="227"/>
      <c r="E31" s="227"/>
      <c r="F31" s="227"/>
      <c r="G31" s="228"/>
      <c r="H31" s="229"/>
      <c r="I31" s="229"/>
    </row>
    <row r="32" spans="1:9" ht="15" customHeight="1" x14ac:dyDescent="0.25">
      <c r="A32" s="185"/>
      <c r="B32" s="186"/>
      <c r="C32" s="186"/>
      <c r="D32" s="186"/>
      <c r="E32" s="186"/>
      <c r="F32" s="186"/>
    </row>
    <row r="33" spans="1:7" ht="15" customHeight="1" x14ac:dyDescent="0.25">
      <c r="A33" s="185"/>
      <c r="B33" s="186"/>
      <c r="C33" s="186"/>
      <c r="D33" s="186"/>
      <c r="E33" s="186"/>
      <c r="F33" s="186"/>
    </row>
    <row r="34" spans="1:7" ht="15" customHeight="1" x14ac:dyDescent="0.25">
      <c r="A34" s="185"/>
      <c r="B34" s="186"/>
      <c r="C34" s="186"/>
      <c r="D34" s="186"/>
      <c r="E34" s="186"/>
      <c r="F34" s="186"/>
    </row>
    <row r="35" spans="1:7" ht="19.5" customHeight="1" x14ac:dyDescent="0.25">
      <c r="B35" s="224"/>
      <c r="C35" s="224"/>
      <c r="E35" s="224"/>
      <c r="F35" s="224"/>
    </row>
    <row r="36" spans="1:7" ht="14.1" customHeight="1" x14ac:dyDescent="0.3">
      <c r="A36" s="184"/>
      <c r="B36" s="217" t="s">
        <v>3032</v>
      </c>
      <c r="C36" s="217"/>
      <c r="E36" s="219" t="s">
        <v>3033</v>
      </c>
      <c r="F36" s="219"/>
    </row>
    <row r="37" spans="1:7" ht="14.1" customHeight="1" x14ac:dyDescent="0.3">
      <c r="A37" s="191"/>
      <c r="B37" s="191"/>
      <c r="C37" s="191"/>
      <c r="D37" s="191"/>
      <c r="E37" s="191"/>
      <c r="F37" s="184"/>
      <c r="G37" s="192"/>
    </row>
    <row r="39" spans="1:7" ht="14.1" customHeight="1" x14ac:dyDescent="0.3">
      <c r="A39" s="184"/>
      <c r="B39" s="193"/>
      <c r="C39" s="193"/>
      <c r="E39" s="193"/>
      <c r="F39" s="193"/>
    </row>
    <row r="40" spans="1:7" ht="15.6" customHeight="1" x14ac:dyDescent="0.3">
      <c r="A40" s="225" t="s">
        <v>3062</v>
      </c>
      <c r="B40" s="225"/>
      <c r="C40" s="225"/>
      <c r="D40" s="225"/>
      <c r="E40" s="225"/>
      <c r="F40" s="225"/>
    </row>
    <row r="41" spans="1:7" ht="44.25" customHeight="1" x14ac:dyDescent="0.3">
      <c r="A41" s="184"/>
      <c r="B41" s="226" t="s">
        <v>3063</v>
      </c>
      <c r="C41" s="226"/>
      <c r="D41" s="226"/>
      <c r="E41" s="226"/>
      <c r="F41" s="226"/>
    </row>
    <row r="42" spans="1:7" ht="9.75" customHeight="1" x14ac:dyDescent="0.3">
      <c r="A42" s="184"/>
      <c r="B42" s="194"/>
      <c r="C42" s="195"/>
      <c r="D42" s="195"/>
      <c r="E42" s="195"/>
      <c r="F42" s="195"/>
    </row>
    <row r="43" spans="1:7" ht="26.25" customHeight="1" x14ac:dyDescent="0.3">
      <c r="A43" s="184"/>
      <c r="B43" s="222" t="s">
        <v>3050</v>
      </c>
      <c r="C43" s="222"/>
      <c r="D43" s="222"/>
      <c r="E43" s="222"/>
      <c r="F43" s="222"/>
    </row>
    <row r="44" spans="1:7" ht="9" customHeight="1" x14ac:dyDescent="0.3">
      <c r="A44" s="184"/>
      <c r="B44" s="186"/>
      <c r="C44" s="186"/>
      <c r="D44" s="186"/>
      <c r="E44" s="186"/>
      <c r="F44" s="186"/>
    </row>
    <row r="45" spans="1:7" ht="30" customHeight="1" x14ac:dyDescent="0.25">
      <c r="A45" s="185"/>
      <c r="B45" s="188"/>
      <c r="C45" s="222" t="s">
        <v>3053</v>
      </c>
      <c r="D45" s="222"/>
      <c r="E45" s="222"/>
      <c r="F45" s="222"/>
    </row>
    <row r="46" spans="1:7" ht="9" customHeight="1" x14ac:dyDescent="0.25">
      <c r="A46" s="185"/>
      <c r="B46" s="185"/>
      <c r="C46" s="186"/>
      <c r="D46" s="186"/>
      <c r="E46" s="186"/>
      <c r="F46" s="186"/>
    </row>
    <row r="47" spans="1:7" ht="31.5" customHeight="1" x14ac:dyDescent="0.25">
      <c r="A47" s="185"/>
      <c r="B47" s="188"/>
      <c r="C47" s="222" t="s">
        <v>3054</v>
      </c>
      <c r="D47" s="222"/>
      <c r="E47" s="222"/>
      <c r="F47" s="222"/>
    </row>
    <row r="48" spans="1:7" x14ac:dyDescent="0.25">
      <c r="A48" s="185"/>
      <c r="B48" s="186"/>
      <c r="C48" s="212" t="s">
        <v>3051</v>
      </c>
      <c r="D48" s="212"/>
      <c r="E48" s="212"/>
      <c r="F48" s="212"/>
    </row>
    <row r="49" spans="1:8" ht="31.5" customHeight="1" x14ac:dyDescent="0.25">
      <c r="A49" s="185"/>
      <c r="B49" s="186"/>
      <c r="C49" s="223"/>
      <c r="D49" s="223"/>
      <c r="E49" s="223"/>
      <c r="F49" s="223"/>
    </row>
    <row r="50" spans="1:8" ht="12.75" customHeight="1" x14ac:dyDescent="0.25">
      <c r="A50" s="185"/>
      <c r="B50" s="186"/>
      <c r="C50" s="186"/>
      <c r="D50" s="186"/>
      <c r="E50" s="186"/>
      <c r="F50" s="186"/>
    </row>
    <row r="51" spans="1:8" s="164" customFormat="1" ht="27" customHeight="1" x14ac:dyDescent="0.25">
      <c r="A51" s="189"/>
      <c r="B51" s="190"/>
      <c r="C51" s="214" t="s">
        <v>3055</v>
      </c>
      <c r="D51" s="215"/>
      <c r="E51" s="215"/>
      <c r="F51" s="215"/>
      <c r="G51" s="215"/>
      <c r="H51" s="215"/>
    </row>
    <row r="52" spans="1:8" ht="14.25" customHeight="1" x14ac:dyDescent="0.25">
      <c r="A52" s="185"/>
      <c r="B52" s="186"/>
      <c r="C52" s="186"/>
      <c r="D52" s="186"/>
      <c r="E52" s="186"/>
      <c r="F52" s="186"/>
    </row>
    <row r="53" spans="1:8" ht="14.25" customHeight="1" x14ac:dyDescent="0.25">
      <c r="A53" s="185"/>
      <c r="B53" s="186"/>
      <c r="C53" s="186"/>
      <c r="D53" s="186"/>
      <c r="E53" s="186"/>
      <c r="F53" s="186"/>
    </row>
    <row r="54" spans="1:8" ht="22.2" customHeight="1" x14ac:dyDescent="0.3">
      <c r="A54" s="184"/>
      <c r="B54" s="224"/>
      <c r="C54" s="224"/>
      <c r="E54" s="224"/>
      <c r="F54" s="224"/>
    </row>
    <row r="55" spans="1:8" ht="14.1" customHeight="1" x14ac:dyDescent="0.3">
      <c r="A55" s="184"/>
      <c r="B55" s="217" t="s">
        <v>3032</v>
      </c>
      <c r="C55" s="217"/>
      <c r="E55" s="219" t="s">
        <v>3033</v>
      </c>
      <c r="F55" s="219"/>
    </row>
    <row r="56" spans="1:8" ht="14.1" customHeight="1" x14ac:dyDescent="0.3">
      <c r="A56" s="191"/>
      <c r="B56" s="191"/>
      <c r="C56" s="191"/>
      <c r="D56" s="191"/>
      <c r="E56" s="191"/>
      <c r="F56" s="184"/>
      <c r="G56" s="192"/>
    </row>
    <row r="57" spans="1:8" s="164" customFormat="1" ht="14.1" customHeight="1" x14ac:dyDescent="0.3">
      <c r="A57" s="220" t="s">
        <v>3056</v>
      </c>
      <c r="B57" s="220"/>
      <c r="C57" s="220"/>
      <c r="D57" s="220"/>
      <c r="E57" s="220"/>
      <c r="F57" s="220"/>
      <c r="G57" s="166"/>
    </row>
    <row r="58" spans="1:8" s="164" customFormat="1" ht="45" customHeight="1" x14ac:dyDescent="0.3">
      <c r="A58" s="200"/>
      <c r="B58" s="221" t="s">
        <v>3064</v>
      </c>
      <c r="C58" s="221"/>
      <c r="D58" s="221"/>
      <c r="E58" s="221"/>
      <c r="F58" s="221"/>
      <c r="G58" s="166"/>
    </row>
    <row r="59" spans="1:8" s="164" customFormat="1" ht="8.4" customHeight="1" x14ac:dyDescent="0.3">
      <c r="A59" s="200"/>
      <c r="B59" s="177"/>
      <c r="C59" s="177"/>
      <c r="D59" s="177"/>
      <c r="E59" s="177"/>
      <c r="F59" s="177"/>
      <c r="G59" s="166"/>
    </row>
    <row r="60" spans="1:8" s="164" customFormat="1" ht="13.8" customHeight="1" x14ac:dyDescent="0.3">
      <c r="A60" s="200"/>
      <c r="B60" s="201" t="s">
        <v>3050</v>
      </c>
      <c r="C60" s="177"/>
      <c r="D60" s="177"/>
      <c r="E60" s="177"/>
      <c r="F60" s="177"/>
      <c r="G60" s="166"/>
    </row>
    <row r="61" spans="1:8" s="164" customFormat="1" ht="14.1" customHeight="1" x14ac:dyDescent="0.3">
      <c r="A61" s="200"/>
      <c r="B61" s="176"/>
      <c r="C61" s="176"/>
      <c r="D61" s="176"/>
      <c r="E61" s="176"/>
      <c r="F61" s="176"/>
    </row>
    <row r="62" spans="1:8" s="164" customFormat="1" ht="31.2" customHeight="1" x14ac:dyDescent="0.25">
      <c r="A62" s="189"/>
      <c r="B62" s="190"/>
      <c r="C62" s="214" t="s">
        <v>3065</v>
      </c>
      <c r="D62" s="215"/>
      <c r="E62" s="215"/>
      <c r="F62" s="215"/>
    </row>
    <row r="63" spans="1:8" s="164" customFormat="1" ht="14.1" customHeight="1" x14ac:dyDescent="0.25">
      <c r="A63" s="189"/>
      <c r="B63" s="189"/>
      <c r="C63" s="202"/>
      <c r="D63" s="202"/>
      <c r="E63" s="202"/>
      <c r="F63" s="202"/>
    </row>
    <row r="64" spans="1:8" s="164" customFormat="1" ht="30.6" customHeight="1" x14ac:dyDescent="0.25">
      <c r="A64" s="189"/>
      <c r="B64" s="190"/>
      <c r="C64" s="214" t="s">
        <v>3066</v>
      </c>
      <c r="D64" s="215"/>
      <c r="E64" s="215"/>
      <c r="F64" s="215"/>
    </row>
    <row r="65" spans="1:8" s="164" customFormat="1" ht="14.1" customHeight="1" x14ac:dyDescent="0.25">
      <c r="A65" s="189"/>
      <c r="B65" s="202"/>
      <c r="C65" s="212" t="s">
        <v>3051</v>
      </c>
      <c r="D65" s="212"/>
      <c r="E65" s="212"/>
      <c r="F65" s="212"/>
    </row>
    <row r="66" spans="1:8" s="164" customFormat="1" ht="14.1" customHeight="1" x14ac:dyDescent="0.25">
      <c r="A66" s="189"/>
      <c r="B66" s="202"/>
      <c r="C66" s="213"/>
      <c r="D66" s="213"/>
      <c r="E66" s="213"/>
      <c r="F66" s="213"/>
    </row>
    <row r="67" spans="1:8" s="164" customFormat="1" ht="14.1" customHeight="1" x14ac:dyDescent="0.25">
      <c r="A67" s="189"/>
      <c r="B67" s="202"/>
      <c r="C67" s="202"/>
      <c r="D67" s="202"/>
      <c r="E67" s="202"/>
      <c r="F67" s="202"/>
      <c r="G67" s="202"/>
    </row>
    <row r="68" spans="1:8" s="164" customFormat="1" ht="30" customHeight="1" x14ac:dyDescent="0.25">
      <c r="A68" s="189"/>
      <c r="B68" s="190"/>
      <c r="C68" s="214" t="s">
        <v>3067</v>
      </c>
      <c r="D68" s="215"/>
      <c r="E68" s="215"/>
      <c r="F68" s="215"/>
      <c r="G68" s="215"/>
      <c r="H68" s="215"/>
    </row>
    <row r="69" spans="1:8" s="164" customFormat="1" ht="14.1" customHeight="1" x14ac:dyDescent="0.25">
      <c r="A69" s="189"/>
      <c r="B69" s="202"/>
      <c r="D69" s="202"/>
      <c r="E69" s="202"/>
      <c r="F69" s="202"/>
    </row>
    <row r="70" spans="1:8" s="164" customFormat="1" ht="14.1" customHeight="1" x14ac:dyDescent="0.25">
      <c r="A70" s="189"/>
      <c r="B70" s="202"/>
      <c r="C70" s="202"/>
      <c r="D70" s="202"/>
      <c r="E70" s="202"/>
      <c r="F70" s="202"/>
    </row>
    <row r="71" spans="1:8" s="164" customFormat="1" ht="19.8" customHeight="1" x14ac:dyDescent="0.3">
      <c r="A71" s="200"/>
      <c r="B71" s="216"/>
      <c r="C71" s="216"/>
      <c r="E71" s="216"/>
      <c r="F71" s="216"/>
    </row>
    <row r="72" spans="1:8" s="164" customFormat="1" ht="14.1" customHeight="1" x14ac:dyDescent="0.25">
      <c r="A72" s="165"/>
      <c r="B72" s="217" t="s">
        <v>3032</v>
      </c>
      <c r="C72" s="217"/>
      <c r="E72" s="218" t="s">
        <v>3033</v>
      </c>
      <c r="F72" s="218"/>
    </row>
    <row r="73" spans="1:8" ht="14.1" customHeight="1" x14ac:dyDescent="0.3">
      <c r="A73" s="191"/>
      <c r="B73" s="191"/>
      <c r="C73" s="191"/>
      <c r="D73" s="191"/>
      <c r="E73" s="191"/>
      <c r="F73" s="184"/>
      <c r="G73" s="192"/>
    </row>
    <row r="74" spans="1:8" ht="32.25" customHeight="1" x14ac:dyDescent="0.25">
      <c r="A74" s="203" t="s">
        <v>3068</v>
      </c>
      <c r="B74" s="204"/>
      <c r="C74" s="204"/>
      <c r="D74" s="204"/>
      <c r="E74" s="204"/>
      <c r="F74" s="205"/>
      <c r="G74" s="192"/>
    </row>
    <row r="75" spans="1:8" ht="30.6" customHeight="1" x14ac:dyDescent="0.25">
      <c r="A75" s="206" t="s">
        <v>3057</v>
      </c>
      <c r="B75" s="207"/>
      <c r="C75" s="207"/>
      <c r="D75" s="207"/>
      <c r="E75" s="207"/>
      <c r="F75" s="208"/>
    </row>
    <row r="76" spans="1:8" ht="23.1" customHeight="1" x14ac:dyDescent="0.25">
      <c r="A76" s="209" t="s">
        <v>3034</v>
      </c>
      <c r="B76" s="210"/>
      <c r="C76" s="210"/>
      <c r="D76" s="210"/>
      <c r="E76" s="210"/>
      <c r="F76" s="211"/>
    </row>
    <row r="77" spans="1:8" ht="18.600000000000001" customHeight="1" x14ac:dyDescent="0.25">
      <c r="A77" s="196"/>
      <c r="B77" s="197"/>
      <c r="C77" s="197"/>
      <c r="D77" s="197"/>
      <c r="E77" s="197"/>
      <c r="F77" s="197"/>
    </row>
    <row r="78" spans="1:8" ht="15" customHeight="1" x14ac:dyDescent="0.25">
      <c r="A78" s="196" t="s">
        <v>3035</v>
      </c>
      <c r="B78" s="197"/>
      <c r="C78" s="197"/>
      <c r="D78" s="197"/>
      <c r="E78" s="197"/>
      <c r="F78" s="197"/>
    </row>
    <row r="79" spans="1:8" ht="15" customHeight="1" x14ac:dyDescent="0.25">
      <c r="A79" s="196"/>
      <c r="B79" s="197"/>
      <c r="C79" s="197"/>
      <c r="D79" s="197"/>
      <c r="E79" s="197"/>
      <c r="F79" s="197"/>
    </row>
    <row r="80" spans="1:8" ht="13.35" customHeight="1" x14ac:dyDescent="0.25">
      <c r="A80" s="198"/>
      <c r="F80" s="199"/>
    </row>
    <row r="81" spans="1:1" ht="14.1" customHeight="1" x14ac:dyDescent="0.25">
      <c r="A81" s="198"/>
    </row>
  </sheetData>
  <mergeCells count="53">
    <mergeCell ref="A3:F3"/>
    <mergeCell ref="A4:F4"/>
    <mergeCell ref="A7:B7"/>
    <mergeCell ref="C7:F7"/>
    <mergeCell ref="A8:B8"/>
    <mergeCell ref="C8:F8"/>
    <mergeCell ref="C25:F25"/>
    <mergeCell ref="A9:B9"/>
    <mergeCell ref="C9:F9"/>
    <mergeCell ref="A13:B13"/>
    <mergeCell ref="C13:F13"/>
    <mergeCell ref="A14:B14"/>
    <mergeCell ref="A15:B15"/>
    <mergeCell ref="C15:F15"/>
    <mergeCell ref="A16:B16"/>
    <mergeCell ref="C16:F16"/>
    <mergeCell ref="A19:F19"/>
    <mergeCell ref="B20:F20"/>
    <mergeCell ref="B22:F22"/>
    <mergeCell ref="C45:F45"/>
    <mergeCell ref="C27:F27"/>
    <mergeCell ref="C28:F28"/>
    <mergeCell ref="C29:F29"/>
    <mergeCell ref="C31:I31"/>
    <mergeCell ref="B35:C35"/>
    <mergeCell ref="E35:F35"/>
    <mergeCell ref="B36:C36"/>
    <mergeCell ref="E36:F36"/>
    <mergeCell ref="A40:F40"/>
    <mergeCell ref="B41:F41"/>
    <mergeCell ref="B43:F43"/>
    <mergeCell ref="C64:F64"/>
    <mergeCell ref="C47:F47"/>
    <mergeCell ref="C48:F48"/>
    <mergeCell ref="C49:F49"/>
    <mergeCell ref="C51:H51"/>
    <mergeCell ref="B54:C54"/>
    <mergeCell ref="E54:F54"/>
    <mergeCell ref="B55:C55"/>
    <mergeCell ref="E55:F55"/>
    <mergeCell ref="A57:F57"/>
    <mergeCell ref="B58:F58"/>
    <mergeCell ref="C62:F62"/>
    <mergeCell ref="A74:F74"/>
    <mergeCell ref="A75:F75"/>
    <mergeCell ref="A76:F76"/>
    <mergeCell ref="C65:F65"/>
    <mergeCell ref="C66:F66"/>
    <mergeCell ref="C68:H68"/>
    <mergeCell ref="B71:C71"/>
    <mergeCell ref="E71:F71"/>
    <mergeCell ref="B72:C72"/>
    <mergeCell ref="E72:F7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46"/>
  <sheetViews>
    <sheetView zoomScale="110" zoomScaleNormal="110" workbookViewId="0">
      <selection activeCell="N35" sqref="N35"/>
    </sheetView>
  </sheetViews>
  <sheetFormatPr defaultColWidth="9.109375" defaultRowHeight="13.2" x14ac:dyDescent="0.3"/>
  <cols>
    <col min="1" max="1" width="7.88671875" style="1" customWidth="1"/>
    <col min="2" max="2" width="63.88671875" style="68" customWidth="1"/>
    <col min="3" max="3" width="7.6640625" style="44" customWidth="1"/>
    <col min="4" max="4" width="7.6640625" style="45" customWidth="1"/>
    <col min="5" max="5" width="7.6640625" style="46" customWidth="1"/>
    <col min="6" max="6" width="7.6640625" style="47" customWidth="1"/>
    <col min="7" max="7" width="7.6640625" style="46" customWidth="1"/>
    <col min="8" max="8" width="7.6640625" style="47" customWidth="1"/>
    <col min="9" max="9" width="7.6640625" style="46" customWidth="1"/>
    <col min="10" max="10" width="7.6640625" style="47" customWidth="1"/>
    <col min="11" max="11" width="7.6640625" style="46" customWidth="1"/>
    <col min="12" max="12" width="7.6640625" style="48" customWidth="1"/>
    <col min="13" max="13" width="7.6640625" style="46" customWidth="1"/>
    <col min="14" max="14" width="7.6640625" style="48" customWidth="1"/>
    <col min="15" max="15" width="7.6640625" style="46" customWidth="1"/>
    <col min="16" max="16" width="7.6640625" style="48" customWidth="1"/>
    <col min="17" max="17" width="7.6640625" style="46" customWidth="1"/>
    <col min="18" max="18" width="7.6640625" style="48" customWidth="1"/>
    <col min="19" max="19" width="7.6640625" style="46" customWidth="1"/>
    <col min="20" max="20" width="7.6640625" style="47" customWidth="1"/>
    <col min="21" max="21" width="7.6640625" style="46" customWidth="1"/>
    <col min="22" max="22" width="7.6640625" style="14" customWidth="1"/>
    <col min="23" max="23" width="7.6640625" style="6" customWidth="1"/>
    <col min="24" max="24" width="7.6640625" style="14" customWidth="1"/>
    <col min="25" max="25" width="7.6640625" style="6" customWidth="1"/>
    <col min="26" max="26" width="7.6640625" style="14" customWidth="1"/>
    <col min="27" max="27" width="8.5546875" style="6" customWidth="1"/>
    <col min="28" max="28" width="9.33203125" style="14" customWidth="1"/>
    <col min="29" max="29" width="22.6640625" style="1" customWidth="1"/>
    <col min="30" max="30" width="9.109375" style="1" customWidth="1"/>
    <col min="31" max="31" width="22.6640625" style="1" customWidth="1"/>
    <col min="32" max="32" width="9.109375" style="1" customWidth="1"/>
    <col min="33" max="33" width="22.6640625" style="1" customWidth="1"/>
    <col min="34" max="34" width="9.109375" style="1" customWidth="1"/>
    <col min="35" max="35" width="22.6640625" style="1" customWidth="1"/>
    <col min="36" max="39" width="9.109375" style="1" customWidth="1"/>
    <col min="40" max="40" width="22.6640625" style="1" customWidth="1"/>
    <col min="41" max="41" width="9.109375" style="1" customWidth="1"/>
    <col min="42" max="42" width="22.6640625" style="1" customWidth="1"/>
    <col min="43" max="16384" width="9.109375" style="1"/>
  </cols>
  <sheetData>
    <row r="1" spans="1:28" s="28" customFormat="1" ht="17.399999999999999" x14ac:dyDescent="0.3">
      <c r="B1" s="84" t="s">
        <v>2642</v>
      </c>
      <c r="C1" s="49"/>
      <c r="D1" s="50"/>
      <c r="E1" s="51"/>
      <c r="F1" s="52"/>
      <c r="G1" s="51"/>
      <c r="H1" s="52"/>
      <c r="I1" s="51"/>
      <c r="J1" s="52"/>
      <c r="K1" s="51"/>
      <c r="L1" s="53"/>
      <c r="M1" s="51"/>
      <c r="N1" s="53"/>
      <c r="O1" s="51"/>
      <c r="P1" s="53"/>
      <c r="Q1" s="51"/>
      <c r="R1" s="53"/>
      <c r="S1" s="51"/>
      <c r="T1" s="52"/>
      <c r="U1" s="29"/>
      <c r="V1" s="30"/>
      <c r="W1" s="29"/>
      <c r="X1" s="30"/>
      <c r="Y1" s="29"/>
      <c r="Z1" s="30"/>
      <c r="AA1" s="29"/>
      <c r="AB1" s="30"/>
    </row>
    <row r="2" spans="1:28" x14ac:dyDescent="0.3">
      <c r="B2" s="2"/>
      <c r="V2" s="47"/>
    </row>
    <row r="3" spans="1:28" s="24" customFormat="1" ht="15.6" x14ac:dyDescent="0.3">
      <c r="B3" s="85" t="s">
        <v>143</v>
      </c>
      <c r="C3" s="71">
        <v>11</v>
      </c>
      <c r="D3" s="78"/>
      <c r="E3" s="71">
        <v>13</v>
      </c>
      <c r="F3" s="78"/>
      <c r="G3" s="71">
        <v>15</v>
      </c>
      <c r="H3" s="78"/>
      <c r="I3" s="71">
        <v>17</v>
      </c>
      <c r="J3" s="78"/>
      <c r="K3" s="71">
        <v>71</v>
      </c>
      <c r="L3" s="79"/>
      <c r="M3" s="71">
        <v>73</v>
      </c>
      <c r="N3" s="79"/>
      <c r="O3" s="71">
        <v>75</v>
      </c>
      <c r="P3" s="79"/>
      <c r="Q3" s="71">
        <v>77</v>
      </c>
      <c r="R3" s="79"/>
      <c r="S3" s="71">
        <v>81</v>
      </c>
      <c r="T3" s="78"/>
      <c r="U3" s="71">
        <v>83</v>
      </c>
      <c r="V3" s="78"/>
      <c r="W3" s="80">
        <v>85</v>
      </c>
      <c r="X3" s="81"/>
      <c r="Y3" s="80">
        <v>87</v>
      </c>
      <c r="Z3" s="81"/>
      <c r="AA3" s="80">
        <v>91</v>
      </c>
      <c r="AB3" s="81"/>
    </row>
    <row r="4" spans="1:28" x14ac:dyDescent="0.3">
      <c r="B4" s="3"/>
      <c r="C4" s="233" t="s">
        <v>136</v>
      </c>
      <c r="D4" s="235"/>
      <c r="E4" s="235"/>
      <c r="F4" s="235"/>
      <c r="G4" s="235"/>
      <c r="H4" s="235"/>
      <c r="I4" s="235"/>
      <c r="J4" s="234"/>
      <c r="K4" s="233" t="s">
        <v>2630</v>
      </c>
      <c r="L4" s="235"/>
      <c r="M4" s="235"/>
      <c r="N4" s="235"/>
      <c r="O4" s="235"/>
      <c r="P4" s="235"/>
      <c r="Q4" s="235"/>
      <c r="R4" s="234"/>
      <c r="S4" s="233" t="s">
        <v>141</v>
      </c>
      <c r="T4" s="235"/>
      <c r="U4" s="235"/>
      <c r="V4" s="235"/>
      <c r="W4" s="235"/>
      <c r="X4" s="235"/>
      <c r="Y4" s="235"/>
      <c r="Z4" s="235"/>
      <c r="AA4" s="235"/>
      <c r="AB4" s="234"/>
    </row>
    <row r="5" spans="1:28" s="2" customFormat="1" ht="27" customHeight="1" x14ac:dyDescent="0.3">
      <c r="B5" s="3"/>
      <c r="C5" s="236" t="s">
        <v>2631</v>
      </c>
      <c r="D5" s="236"/>
      <c r="E5" s="233" t="s">
        <v>137</v>
      </c>
      <c r="F5" s="234"/>
      <c r="G5" s="233" t="s">
        <v>138</v>
      </c>
      <c r="H5" s="234"/>
      <c r="I5" s="233" t="s">
        <v>139</v>
      </c>
      <c r="J5" s="234"/>
      <c r="K5" s="236" t="s">
        <v>2631</v>
      </c>
      <c r="L5" s="236"/>
      <c r="M5" s="233" t="s">
        <v>137</v>
      </c>
      <c r="N5" s="234"/>
      <c r="O5" s="233" t="s">
        <v>138</v>
      </c>
      <c r="P5" s="234"/>
      <c r="Q5" s="233" t="s">
        <v>139</v>
      </c>
      <c r="R5" s="234"/>
      <c r="S5" s="236" t="s">
        <v>2631</v>
      </c>
      <c r="T5" s="236"/>
      <c r="U5" s="233" t="s">
        <v>137</v>
      </c>
      <c r="V5" s="234"/>
      <c r="W5" s="233" t="s">
        <v>138</v>
      </c>
      <c r="X5" s="234"/>
      <c r="Y5" s="233" t="s">
        <v>139</v>
      </c>
      <c r="Z5" s="234"/>
      <c r="AA5" s="233" t="s">
        <v>142</v>
      </c>
      <c r="AB5" s="234"/>
    </row>
    <row r="6" spans="1:28" ht="39.6" x14ac:dyDescent="0.3">
      <c r="A6" s="91">
        <v>1010</v>
      </c>
      <c r="B6" s="88" t="s">
        <v>2622</v>
      </c>
      <c r="C6" s="77" t="s">
        <v>1429</v>
      </c>
      <c r="D6" s="74"/>
      <c r="E6" s="102"/>
      <c r="F6" s="76"/>
      <c r="G6" s="102"/>
      <c r="H6" s="76"/>
      <c r="I6" s="77" t="s">
        <v>1430</v>
      </c>
      <c r="J6" s="54"/>
      <c r="K6" s="77" t="s">
        <v>1431</v>
      </c>
      <c r="L6" s="54">
        <v>1</v>
      </c>
      <c r="M6" s="102"/>
      <c r="N6" s="103"/>
      <c r="O6" s="102"/>
      <c r="P6" s="103"/>
      <c r="Q6" s="77" t="s">
        <v>1432</v>
      </c>
      <c r="R6" s="54">
        <v>1</v>
      </c>
      <c r="S6" s="77" t="s">
        <v>1433</v>
      </c>
      <c r="T6" s="74"/>
      <c r="U6" s="102"/>
      <c r="V6" s="76"/>
      <c r="W6" s="102"/>
      <c r="X6" s="76"/>
      <c r="Y6" s="77" t="s">
        <v>1434</v>
      </c>
      <c r="Z6" s="74"/>
      <c r="AA6" s="77" t="s">
        <v>1435</v>
      </c>
      <c r="AB6" s="74"/>
    </row>
    <row r="7" spans="1:28" ht="26.4" x14ac:dyDescent="0.3">
      <c r="A7" s="91">
        <f>A6+10</f>
        <v>1020</v>
      </c>
      <c r="B7" s="88" t="s">
        <v>2623</v>
      </c>
      <c r="C7" s="102"/>
      <c r="D7" s="102"/>
      <c r="E7" s="102"/>
      <c r="F7" s="76"/>
      <c r="G7" s="102"/>
      <c r="H7" s="76"/>
      <c r="I7" s="77" t="s">
        <v>1436</v>
      </c>
      <c r="J7" s="54"/>
      <c r="K7" s="77" t="s">
        <v>1437</v>
      </c>
      <c r="L7" s="54">
        <v>1</v>
      </c>
      <c r="M7" s="102"/>
      <c r="N7" s="103"/>
      <c r="O7" s="102"/>
      <c r="P7" s="103"/>
      <c r="Q7" s="73" t="s">
        <v>1438</v>
      </c>
      <c r="R7" s="54">
        <v>1</v>
      </c>
      <c r="S7" s="73" t="s">
        <v>1439</v>
      </c>
      <c r="T7" s="74"/>
      <c r="U7" s="102"/>
      <c r="V7" s="76"/>
      <c r="W7" s="102"/>
      <c r="X7" s="76"/>
      <c r="Y7" s="73" t="s">
        <v>1440</v>
      </c>
      <c r="Z7" s="74"/>
      <c r="AA7" s="73" t="s">
        <v>1441</v>
      </c>
      <c r="AB7" s="74"/>
    </row>
    <row r="8" spans="1:28" ht="26.4" x14ac:dyDescent="0.3">
      <c r="A8" s="91">
        <f t="shared" ref="A8:A63" si="0">A7+10</f>
        <v>1030</v>
      </c>
      <c r="B8" s="88" t="s">
        <v>2624</v>
      </c>
      <c r="C8" s="77" t="s">
        <v>1442</v>
      </c>
      <c r="D8" s="74"/>
      <c r="E8" s="77" t="s">
        <v>1443</v>
      </c>
      <c r="F8" s="74"/>
      <c r="G8" s="77" t="s">
        <v>1444</v>
      </c>
      <c r="H8" s="74"/>
      <c r="I8" s="77" t="s">
        <v>1445</v>
      </c>
      <c r="J8" s="54"/>
      <c r="K8" s="77" t="s">
        <v>1446</v>
      </c>
      <c r="L8" s="54">
        <v>0.95</v>
      </c>
      <c r="M8" s="77" t="s">
        <v>1447</v>
      </c>
      <c r="N8" s="54">
        <v>0.95</v>
      </c>
      <c r="O8" s="77" t="s">
        <v>1448</v>
      </c>
      <c r="P8" s="54">
        <v>0.95</v>
      </c>
      <c r="Q8" s="73" t="s">
        <v>1449</v>
      </c>
      <c r="R8" s="54">
        <v>1</v>
      </c>
      <c r="S8" s="73" t="s">
        <v>1450</v>
      </c>
      <c r="T8" s="74"/>
      <c r="U8" s="77" t="s">
        <v>1451</v>
      </c>
      <c r="V8" s="74"/>
      <c r="W8" s="77" t="s">
        <v>1452</v>
      </c>
      <c r="X8" s="74"/>
      <c r="Y8" s="73" t="s">
        <v>1453</v>
      </c>
      <c r="Z8" s="74"/>
      <c r="AA8" s="73" t="s">
        <v>1454</v>
      </c>
      <c r="AB8" s="74"/>
    </row>
    <row r="9" spans="1:28" ht="26.4" x14ac:dyDescent="0.3">
      <c r="A9" s="91">
        <f t="shared" si="0"/>
        <v>1040</v>
      </c>
      <c r="B9" s="88" t="s">
        <v>2625</v>
      </c>
      <c r="C9" s="77" t="s">
        <v>1455</v>
      </c>
      <c r="D9" s="74"/>
      <c r="E9" s="77" t="s">
        <v>1456</v>
      </c>
      <c r="F9" s="74"/>
      <c r="G9" s="77" t="s">
        <v>1457</v>
      </c>
      <c r="H9" s="74"/>
      <c r="I9" s="77" t="s">
        <v>1458</v>
      </c>
      <c r="J9" s="54"/>
      <c r="K9" s="102"/>
      <c r="L9" s="102"/>
      <c r="M9" s="102"/>
      <c r="N9" s="102"/>
      <c r="O9" s="102"/>
      <c r="P9" s="102"/>
      <c r="Q9" s="102"/>
      <c r="R9" s="102"/>
      <c r="S9" s="102"/>
      <c r="T9" s="102"/>
      <c r="U9" s="102"/>
      <c r="V9" s="102"/>
      <c r="W9" s="102"/>
      <c r="X9" s="102"/>
      <c r="Y9" s="102"/>
      <c r="Z9" s="102"/>
      <c r="AA9" s="102"/>
      <c r="AB9" s="102"/>
    </row>
    <row r="10" spans="1:28" ht="26.4" x14ac:dyDescent="0.3">
      <c r="A10" s="91">
        <f t="shared" si="0"/>
        <v>1050</v>
      </c>
      <c r="B10" s="92" t="s">
        <v>2626</v>
      </c>
      <c r="C10" s="77" t="s">
        <v>1459</v>
      </c>
      <c r="D10" s="74"/>
      <c r="E10" s="77" t="s">
        <v>1460</v>
      </c>
      <c r="F10" s="74"/>
      <c r="G10" s="77" t="s">
        <v>1461</v>
      </c>
      <c r="H10" s="74"/>
      <c r="I10" s="77" t="s">
        <v>1462</v>
      </c>
      <c r="J10" s="109"/>
      <c r="K10" s="73" t="s">
        <v>1463</v>
      </c>
      <c r="L10" s="54">
        <v>0.9</v>
      </c>
      <c r="M10" s="73" t="s">
        <v>1464</v>
      </c>
      <c r="N10" s="54">
        <v>0.9</v>
      </c>
      <c r="O10" s="73" t="s">
        <v>1465</v>
      </c>
      <c r="P10" s="54">
        <v>0.9</v>
      </c>
      <c r="Q10" s="73" t="s">
        <v>1466</v>
      </c>
      <c r="R10" s="54">
        <v>1</v>
      </c>
      <c r="S10" s="73" t="s">
        <v>1467</v>
      </c>
      <c r="T10" s="74"/>
      <c r="U10" s="73" t="s">
        <v>1468</v>
      </c>
      <c r="V10" s="74"/>
      <c r="W10" s="73" t="s">
        <v>1469</v>
      </c>
      <c r="X10" s="74"/>
      <c r="Y10" s="73" t="s">
        <v>1470</v>
      </c>
      <c r="Z10" s="74"/>
      <c r="AA10" s="73" t="s">
        <v>1471</v>
      </c>
      <c r="AB10" s="74"/>
    </row>
    <row r="11" spans="1:28" ht="26.4" x14ac:dyDescent="0.3">
      <c r="A11" s="91">
        <f t="shared" si="0"/>
        <v>1060</v>
      </c>
      <c r="B11" s="92" t="s">
        <v>2627</v>
      </c>
      <c r="C11" s="77" t="s">
        <v>1472</v>
      </c>
      <c r="D11" s="74"/>
      <c r="E11" s="77" t="s">
        <v>1473</v>
      </c>
      <c r="F11" s="74"/>
      <c r="G11" s="77" t="s">
        <v>1474</v>
      </c>
      <c r="H11" s="74"/>
      <c r="I11" s="77" t="s">
        <v>284</v>
      </c>
      <c r="J11" s="109"/>
      <c r="K11" s="73" t="s">
        <v>1475</v>
      </c>
      <c r="L11" s="54">
        <v>0.9</v>
      </c>
      <c r="M11" s="73" t="s">
        <v>1476</v>
      </c>
      <c r="N11" s="54">
        <v>0.9</v>
      </c>
      <c r="O11" s="73" t="s">
        <v>1477</v>
      </c>
      <c r="P11" s="54">
        <v>0.9</v>
      </c>
      <c r="Q11" s="73" t="s">
        <v>1478</v>
      </c>
      <c r="R11" s="54">
        <v>1</v>
      </c>
      <c r="S11" s="73" t="s">
        <v>1479</v>
      </c>
      <c r="T11" s="74"/>
      <c r="U11" s="73" t="s">
        <v>1480</v>
      </c>
      <c r="V11" s="74"/>
      <c r="W11" s="73" t="s">
        <v>1481</v>
      </c>
      <c r="X11" s="74"/>
      <c r="Y11" s="73" t="s">
        <v>1482</v>
      </c>
      <c r="Z11" s="74"/>
      <c r="AA11" s="73" t="s">
        <v>1483</v>
      </c>
      <c r="AB11" s="74"/>
    </row>
    <row r="12" spans="1:28" x14ac:dyDescent="0.3">
      <c r="A12" s="91">
        <f t="shared" si="0"/>
        <v>1070</v>
      </c>
      <c r="B12" s="92" t="s">
        <v>2628</v>
      </c>
      <c r="C12" s="77" t="s">
        <v>285</v>
      </c>
      <c r="D12" s="74"/>
      <c r="E12" s="77" t="s">
        <v>1484</v>
      </c>
      <c r="F12" s="74"/>
      <c r="G12" s="77" t="s">
        <v>1485</v>
      </c>
      <c r="H12" s="74"/>
      <c r="I12" s="77" t="s">
        <v>286</v>
      </c>
      <c r="J12" s="109"/>
      <c r="K12" s="73" t="s">
        <v>1486</v>
      </c>
      <c r="L12" s="54">
        <v>0.9</v>
      </c>
      <c r="M12" s="73" t="s">
        <v>1487</v>
      </c>
      <c r="N12" s="54">
        <v>0.9</v>
      </c>
      <c r="O12" s="73" t="s">
        <v>1488</v>
      </c>
      <c r="P12" s="54">
        <v>0.9</v>
      </c>
      <c r="Q12" s="73" t="s">
        <v>1489</v>
      </c>
      <c r="R12" s="54">
        <v>1</v>
      </c>
      <c r="S12" s="73" t="s">
        <v>1490</v>
      </c>
      <c r="T12" s="74"/>
      <c r="U12" s="73" t="s">
        <v>1491</v>
      </c>
      <c r="V12" s="74"/>
      <c r="W12" s="73" t="s">
        <v>1492</v>
      </c>
      <c r="X12" s="74"/>
      <c r="Y12" s="73" t="s">
        <v>1493</v>
      </c>
      <c r="Z12" s="74"/>
      <c r="AA12" s="73" t="s">
        <v>1494</v>
      </c>
      <c r="AB12" s="74"/>
    </row>
    <row r="13" spans="1:28" x14ac:dyDescent="0.3">
      <c r="A13" s="91">
        <f t="shared" si="0"/>
        <v>1080</v>
      </c>
      <c r="B13" s="92" t="s">
        <v>2629</v>
      </c>
      <c r="C13" s="77" t="s">
        <v>1495</v>
      </c>
      <c r="D13" s="74"/>
      <c r="E13" s="73" t="s">
        <v>1496</v>
      </c>
      <c r="F13" s="74"/>
      <c r="G13" s="73" t="s">
        <v>1497</v>
      </c>
      <c r="H13" s="74"/>
      <c r="I13" s="77" t="s">
        <v>287</v>
      </c>
      <c r="J13" s="109">
        <v>1</v>
      </c>
      <c r="K13" s="77" t="s">
        <v>1498</v>
      </c>
      <c r="L13" s="54">
        <v>0.9</v>
      </c>
      <c r="M13" s="73" t="s">
        <v>1499</v>
      </c>
      <c r="N13" s="54">
        <v>0.9</v>
      </c>
      <c r="O13" s="73" t="s">
        <v>1500</v>
      </c>
      <c r="P13" s="54">
        <v>0.9</v>
      </c>
      <c r="Q13" s="73" t="s">
        <v>1501</v>
      </c>
      <c r="R13" s="54">
        <v>1</v>
      </c>
      <c r="S13" s="73" t="s">
        <v>1502</v>
      </c>
      <c r="T13" s="74"/>
      <c r="U13" s="73" t="s">
        <v>1503</v>
      </c>
      <c r="V13" s="74"/>
      <c r="W13" s="73" t="s">
        <v>1504</v>
      </c>
      <c r="X13" s="74"/>
      <c r="Y13" s="73" t="s">
        <v>1505</v>
      </c>
      <c r="Z13" s="74"/>
      <c r="AA13" s="73" t="s">
        <v>1506</v>
      </c>
      <c r="AB13" s="74"/>
    </row>
    <row r="14" spans="1:28" ht="26.4" x14ac:dyDescent="0.3">
      <c r="A14" s="151">
        <f t="shared" si="0"/>
        <v>1090</v>
      </c>
      <c r="B14" s="92" t="s">
        <v>2935</v>
      </c>
      <c r="C14" s="77" t="s">
        <v>1507</v>
      </c>
      <c r="D14" s="74"/>
      <c r="E14" s="102"/>
      <c r="F14" s="76"/>
      <c r="G14" s="102"/>
      <c r="H14" s="76"/>
      <c r="I14" s="76"/>
      <c r="J14" s="76"/>
      <c r="K14" s="77" t="s">
        <v>1508</v>
      </c>
      <c r="L14" s="54">
        <v>0.9</v>
      </c>
      <c r="M14" s="102"/>
      <c r="N14" s="76"/>
      <c r="O14" s="102"/>
      <c r="P14" s="76"/>
      <c r="Q14" s="76"/>
      <c r="R14" s="76"/>
      <c r="S14" s="73" t="s">
        <v>1509</v>
      </c>
      <c r="T14" s="74"/>
      <c r="U14" s="102"/>
      <c r="V14" s="76"/>
      <c r="W14" s="102"/>
      <c r="X14" s="76"/>
      <c r="Y14" s="76"/>
      <c r="Z14" s="76"/>
      <c r="AA14" s="73" t="s">
        <v>1510</v>
      </c>
      <c r="AB14" s="74"/>
    </row>
    <row r="15" spans="1:28" ht="26.4" x14ac:dyDescent="0.3">
      <c r="A15" s="151">
        <f t="shared" si="0"/>
        <v>1100</v>
      </c>
      <c r="B15" s="92" t="s">
        <v>2936</v>
      </c>
      <c r="C15" s="73" t="s">
        <v>1511</v>
      </c>
      <c r="D15" s="74"/>
      <c r="E15" s="76"/>
      <c r="F15" s="76"/>
      <c r="G15" s="76"/>
      <c r="H15" s="76"/>
      <c r="I15" s="76"/>
      <c r="J15" s="76"/>
      <c r="K15" s="73" t="s">
        <v>1512</v>
      </c>
      <c r="L15" s="54">
        <v>0.8</v>
      </c>
      <c r="M15" s="76"/>
      <c r="N15" s="76"/>
      <c r="O15" s="76"/>
      <c r="P15" s="76"/>
      <c r="Q15" s="76"/>
      <c r="R15" s="76"/>
      <c r="S15" s="73" t="s">
        <v>1513</v>
      </c>
      <c r="T15" s="74"/>
      <c r="U15" s="76"/>
      <c r="V15" s="76"/>
      <c r="W15" s="76"/>
      <c r="X15" s="76"/>
      <c r="Y15" s="76"/>
      <c r="Z15" s="76"/>
      <c r="AA15" s="73" t="s">
        <v>1514</v>
      </c>
      <c r="AB15" s="74"/>
    </row>
    <row r="16" spans="1:28" ht="26.4" x14ac:dyDescent="0.3">
      <c r="A16" s="151">
        <f t="shared" si="0"/>
        <v>1110</v>
      </c>
      <c r="B16" s="92" t="s">
        <v>2937</v>
      </c>
      <c r="C16" s="102"/>
      <c r="D16" s="102"/>
      <c r="E16" s="73" t="s">
        <v>1515</v>
      </c>
      <c r="F16" s="74"/>
      <c r="G16" s="102"/>
      <c r="H16" s="76"/>
      <c r="I16" s="76"/>
      <c r="J16" s="76"/>
      <c r="K16" s="76"/>
      <c r="L16" s="76"/>
      <c r="M16" s="73" t="s">
        <v>1516</v>
      </c>
      <c r="N16" s="54">
        <v>0.7</v>
      </c>
      <c r="O16" s="102"/>
      <c r="P16" s="76"/>
      <c r="Q16" s="76"/>
      <c r="R16" s="76"/>
      <c r="S16" s="76"/>
      <c r="T16" s="76"/>
      <c r="U16" s="73" t="s">
        <v>1517</v>
      </c>
      <c r="V16" s="74"/>
      <c r="W16" s="102"/>
      <c r="X16" s="76"/>
      <c r="Y16" s="76"/>
      <c r="Z16" s="76"/>
      <c r="AA16" s="73" t="s">
        <v>1518</v>
      </c>
      <c r="AB16" s="74"/>
    </row>
    <row r="17" spans="1:28" x14ac:dyDescent="0.3">
      <c r="A17" s="151">
        <f t="shared" si="0"/>
        <v>1120</v>
      </c>
      <c r="B17" s="92" t="s">
        <v>2938</v>
      </c>
      <c r="C17" s="7" t="s">
        <v>1519</v>
      </c>
      <c r="D17" s="74"/>
      <c r="E17" s="11"/>
      <c r="F17" s="16"/>
      <c r="G17" s="11"/>
      <c r="H17" s="16"/>
      <c r="I17" s="16"/>
      <c r="J17" s="16"/>
      <c r="K17" s="77" t="s">
        <v>1520</v>
      </c>
      <c r="L17" s="54">
        <v>0.6</v>
      </c>
      <c r="M17" s="11"/>
      <c r="N17" s="16"/>
      <c r="O17" s="11"/>
      <c r="P17" s="16"/>
      <c r="Q17" s="16"/>
      <c r="R17" s="16"/>
      <c r="S17" s="73" t="s">
        <v>1521</v>
      </c>
      <c r="T17" s="74"/>
      <c r="U17" s="11"/>
      <c r="V17" s="16"/>
      <c r="W17" s="11"/>
      <c r="X17" s="16"/>
      <c r="Y17" s="16"/>
      <c r="Z17" s="16"/>
      <c r="AA17" s="73" t="s">
        <v>1522</v>
      </c>
      <c r="AB17" s="42"/>
    </row>
    <row r="18" spans="1:28" x14ac:dyDescent="0.3">
      <c r="A18" s="151">
        <v>1125</v>
      </c>
      <c r="B18" s="92" t="s">
        <v>2687</v>
      </c>
      <c r="C18" s="73">
        <v>111125</v>
      </c>
      <c r="D18" s="74"/>
      <c r="E18" s="73">
        <v>131125</v>
      </c>
      <c r="F18" s="74"/>
      <c r="G18" s="73">
        <v>151125</v>
      </c>
      <c r="H18" s="74"/>
      <c r="I18" s="73">
        <v>171125</v>
      </c>
      <c r="J18" s="74"/>
      <c r="K18" s="102"/>
      <c r="L18" s="76"/>
      <c r="M18" s="102"/>
      <c r="N18" s="76"/>
      <c r="O18" s="102"/>
      <c r="P18" s="76"/>
      <c r="Q18" s="76"/>
      <c r="R18" s="76"/>
      <c r="S18" s="73">
        <v>811125</v>
      </c>
      <c r="T18" s="74"/>
      <c r="U18" s="73">
        <v>831125</v>
      </c>
      <c r="V18" s="74"/>
      <c r="W18" s="73">
        <v>851125</v>
      </c>
      <c r="X18" s="74"/>
      <c r="Y18" s="73">
        <v>871125</v>
      </c>
      <c r="Z18" s="74"/>
      <c r="AA18" s="73">
        <v>911125</v>
      </c>
      <c r="AB18" s="74"/>
    </row>
    <row r="19" spans="1:28" x14ac:dyDescent="0.3">
      <c r="A19" s="91">
        <f>A17+10</f>
        <v>1130</v>
      </c>
      <c r="B19" s="93" t="s">
        <v>148</v>
      </c>
      <c r="C19" s="7" t="s">
        <v>1523</v>
      </c>
      <c r="D19" s="74"/>
      <c r="E19" s="7" t="s">
        <v>1524</v>
      </c>
      <c r="F19" s="42"/>
      <c r="G19" s="7" t="s">
        <v>1525</v>
      </c>
      <c r="H19" s="42"/>
      <c r="I19" s="7" t="s">
        <v>1526</v>
      </c>
      <c r="J19" s="42">
        <v>1</v>
      </c>
      <c r="K19" s="11"/>
      <c r="L19" s="12"/>
      <c r="M19" s="11"/>
      <c r="N19" s="12"/>
      <c r="O19" s="11"/>
      <c r="P19" s="12"/>
      <c r="Q19" s="11"/>
      <c r="R19" s="12"/>
      <c r="S19" s="11"/>
      <c r="T19" s="16"/>
      <c r="U19" s="11"/>
      <c r="V19" s="16"/>
      <c r="W19" s="11"/>
      <c r="X19" s="16"/>
      <c r="Y19" s="11"/>
      <c r="Z19" s="11"/>
      <c r="AA19" s="11"/>
      <c r="AB19" s="16"/>
    </row>
    <row r="20" spans="1:28" x14ac:dyDescent="0.3">
      <c r="A20" s="91">
        <f t="shared" si="0"/>
        <v>1140</v>
      </c>
      <c r="B20" s="87" t="s">
        <v>149</v>
      </c>
      <c r="C20" s="7" t="s">
        <v>1527</v>
      </c>
      <c r="D20" s="74"/>
      <c r="E20" s="7" t="s">
        <v>1528</v>
      </c>
      <c r="F20" s="42"/>
      <c r="G20" s="7" t="s">
        <v>1529</v>
      </c>
      <c r="H20" s="42"/>
      <c r="I20" s="7" t="s">
        <v>1530</v>
      </c>
      <c r="J20" s="42">
        <v>1</v>
      </c>
      <c r="K20" s="77" t="s">
        <v>1531</v>
      </c>
      <c r="L20" s="54">
        <v>0.5</v>
      </c>
      <c r="M20" s="77" t="s">
        <v>1532</v>
      </c>
      <c r="N20" s="54">
        <v>0.5</v>
      </c>
      <c r="O20" s="77" t="s">
        <v>1533</v>
      </c>
      <c r="P20" s="54">
        <v>0.5</v>
      </c>
      <c r="Q20" s="73" t="s">
        <v>1534</v>
      </c>
      <c r="R20" s="54">
        <v>1</v>
      </c>
      <c r="S20" s="73" t="s">
        <v>1535</v>
      </c>
      <c r="T20" s="74"/>
      <c r="U20" s="73" t="s">
        <v>1536</v>
      </c>
      <c r="V20" s="42"/>
      <c r="W20" s="73" t="s">
        <v>1537</v>
      </c>
      <c r="X20" s="42"/>
      <c r="Y20" s="73" t="s">
        <v>1538</v>
      </c>
      <c r="Z20" s="42"/>
      <c r="AA20" s="73" t="s">
        <v>1539</v>
      </c>
      <c r="AB20" s="42"/>
    </row>
    <row r="21" spans="1:28" x14ac:dyDescent="0.3">
      <c r="A21" s="91">
        <f t="shared" si="0"/>
        <v>1150</v>
      </c>
      <c r="B21" s="87" t="s">
        <v>150</v>
      </c>
      <c r="C21" s="7" t="s">
        <v>1540</v>
      </c>
      <c r="D21" s="74"/>
      <c r="E21" s="7" t="s">
        <v>1541</v>
      </c>
      <c r="F21" s="42"/>
      <c r="G21" s="7" t="s">
        <v>1542</v>
      </c>
      <c r="H21" s="42"/>
      <c r="I21" s="7" t="s">
        <v>1543</v>
      </c>
      <c r="J21" s="42">
        <v>1</v>
      </c>
      <c r="K21" s="77" t="s">
        <v>1544</v>
      </c>
      <c r="L21" s="54">
        <v>0.5</v>
      </c>
      <c r="M21" s="77" t="s">
        <v>1545</v>
      </c>
      <c r="N21" s="54">
        <v>0.5</v>
      </c>
      <c r="O21" s="77" t="s">
        <v>1546</v>
      </c>
      <c r="P21" s="54">
        <v>0.5</v>
      </c>
      <c r="Q21" s="73" t="s">
        <v>1547</v>
      </c>
      <c r="R21" s="54">
        <v>1</v>
      </c>
      <c r="S21" s="73" t="s">
        <v>1548</v>
      </c>
      <c r="T21" s="74"/>
      <c r="U21" s="73" t="s">
        <v>1549</v>
      </c>
      <c r="V21" s="42"/>
      <c r="W21" s="73" t="s">
        <v>1550</v>
      </c>
      <c r="X21" s="42"/>
      <c r="Y21" s="73" t="s">
        <v>1551</v>
      </c>
      <c r="Z21" s="42"/>
      <c r="AA21" s="73" t="s">
        <v>1552</v>
      </c>
      <c r="AB21" s="42"/>
    </row>
    <row r="22" spans="1:28" x14ac:dyDescent="0.3">
      <c r="A22" s="91">
        <f t="shared" si="0"/>
        <v>1160</v>
      </c>
      <c r="B22" s="87" t="s">
        <v>151</v>
      </c>
      <c r="C22" s="7" t="s">
        <v>1553</v>
      </c>
      <c r="D22" s="74"/>
      <c r="E22" s="7" t="s">
        <v>1554</v>
      </c>
      <c r="F22" s="42"/>
      <c r="G22" s="7" t="s">
        <v>1555</v>
      </c>
      <c r="H22" s="42"/>
      <c r="I22" s="7" t="s">
        <v>1556</v>
      </c>
      <c r="J22" s="42">
        <v>1</v>
      </c>
      <c r="K22" s="77" t="s">
        <v>1557</v>
      </c>
      <c r="L22" s="54">
        <v>0.5</v>
      </c>
      <c r="M22" s="77" t="s">
        <v>1558</v>
      </c>
      <c r="N22" s="54">
        <v>0.5</v>
      </c>
      <c r="O22" s="77" t="s">
        <v>1559</v>
      </c>
      <c r="P22" s="54">
        <v>0.5</v>
      </c>
      <c r="Q22" s="73" t="s">
        <v>1560</v>
      </c>
      <c r="R22" s="54">
        <v>1</v>
      </c>
      <c r="S22" s="73" t="s">
        <v>1561</v>
      </c>
      <c r="T22" s="74"/>
      <c r="U22" s="73" t="s">
        <v>1562</v>
      </c>
      <c r="V22" s="42"/>
      <c r="W22" s="73" t="s">
        <v>1563</v>
      </c>
      <c r="X22" s="42"/>
      <c r="Y22" s="73" t="s">
        <v>1564</v>
      </c>
      <c r="Z22" s="42"/>
      <c r="AA22" s="73" t="s">
        <v>1565</v>
      </c>
      <c r="AB22" s="42"/>
    </row>
    <row r="23" spans="1:28" x14ac:dyDescent="0.3">
      <c r="A23" s="91">
        <f t="shared" si="0"/>
        <v>1170</v>
      </c>
      <c r="B23" s="88" t="s">
        <v>152</v>
      </c>
      <c r="C23" s="7" t="s">
        <v>1566</v>
      </c>
      <c r="D23" s="74"/>
      <c r="E23" s="7" t="s">
        <v>1567</v>
      </c>
      <c r="F23" s="42"/>
      <c r="G23" s="7" t="s">
        <v>1568</v>
      </c>
      <c r="H23" s="42"/>
      <c r="I23" s="7" t="s">
        <v>1569</v>
      </c>
      <c r="J23" s="42">
        <v>1</v>
      </c>
      <c r="K23" s="11"/>
      <c r="L23" s="43"/>
      <c r="M23" s="11"/>
      <c r="N23" s="43"/>
      <c r="O23" s="11"/>
      <c r="P23" s="43"/>
      <c r="Q23" s="11"/>
      <c r="R23" s="43"/>
      <c r="S23" s="11"/>
      <c r="T23" s="16"/>
      <c r="U23" s="11"/>
      <c r="V23" s="16"/>
      <c r="W23" s="11"/>
      <c r="X23" s="16"/>
      <c r="Y23" s="11"/>
      <c r="Z23" s="16"/>
      <c r="AA23" s="11"/>
      <c r="AB23" s="16"/>
    </row>
    <row r="24" spans="1:28" x14ac:dyDescent="0.3">
      <c r="A24" s="91">
        <f t="shared" si="0"/>
        <v>1180</v>
      </c>
      <c r="B24" s="87" t="s">
        <v>149</v>
      </c>
      <c r="C24" s="7" t="s">
        <v>1570</v>
      </c>
      <c r="D24" s="74"/>
      <c r="E24" s="7" t="s">
        <v>1571</v>
      </c>
      <c r="F24" s="42"/>
      <c r="G24" s="7" t="s">
        <v>1572</v>
      </c>
      <c r="H24" s="42"/>
      <c r="I24" s="7" t="s">
        <v>1573</v>
      </c>
      <c r="J24" s="42">
        <v>1</v>
      </c>
      <c r="K24" s="77" t="s">
        <v>1574</v>
      </c>
      <c r="L24" s="54">
        <v>0.5</v>
      </c>
      <c r="M24" s="77" t="s">
        <v>1575</v>
      </c>
      <c r="N24" s="54">
        <v>0.5</v>
      </c>
      <c r="O24" s="77" t="s">
        <v>1576</v>
      </c>
      <c r="P24" s="54">
        <v>0.5</v>
      </c>
      <c r="Q24" s="73" t="s">
        <v>1577</v>
      </c>
      <c r="R24" s="54">
        <v>1</v>
      </c>
      <c r="S24" s="73" t="s">
        <v>1578</v>
      </c>
      <c r="T24" s="74"/>
      <c r="U24" s="73" t="s">
        <v>1579</v>
      </c>
      <c r="V24" s="42"/>
      <c r="W24" s="73" t="s">
        <v>1580</v>
      </c>
      <c r="X24" s="42"/>
      <c r="Y24" s="73" t="s">
        <v>1581</v>
      </c>
      <c r="Z24" s="42"/>
      <c r="AA24" s="73" t="s">
        <v>1582</v>
      </c>
      <c r="AB24" s="42"/>
    </row>
    <row r="25" spans="1:28" x14ac:dyDescent="0.3">
      <c r="A25" s="91">
        <f t="shared" si="0"/>
        <v>1190</v>
      </c>
      <c r="B25" s="87" t="s">
        <v>150</v>
      </c>
      <c r="C25" s="7" t="s">
        <v>1583</v>
      </c>
      <c r="D25" s="74"/>
      <c r="E25" s="7" t="s">
        <v>1584</v>
      </c>
      <c r="F25" s="42"/>
      <c r="G25" s="7" t="s">
        <v>1585</v>
      </c>
      <c r="H25" s="42"/>
      <c r="I25" s="7" t="s">
        <v>1586</v>
      </c>
      <c r="J25" s="42">
        <v>1</v>
      </c>
      <c r="K25" s="77" t="s">
        <v>1587</v>
      </c>
      <c r="L25" s="54">
        <v>0</v>
      </c>
      <c r="M25" s="77" t="s">
        <v>1588</v>
      </c>
      <c r="N25" s="54">
        <v>0</v>
      </c>
      <c r="O25" s="77" t="s">
        <v>1589</v>
      </c>
      <c r="P25" s="54">
        <v>0.5</v>
      </c>
      <c r="Q25" s="73" t="s">
        <v>1590</v>
      </c>
      <c r="R25" s="54">
        <v>1</v>
      </c>
      <c r="S25" s="73" t="s">
        <v>1591</v>
      </c>
      <c r="T25" s="74"/>
      <c r="U25" s="73" t="s">
        <v>1592</v>
      </c>
      <c r="V25" s="42"/>
      <c r="W25" s="73" t="s">
        <v>1593</v>
      </c>
      <c r="X25" s="42"/>
      <c r="Y25" s="73" t="s">
        <v>1594</v>
      </c>
      <c r="Z25" s="42"/>
      <c r="AA25" s="73" t="s">
        <v>1595</v>
      </c>
      <c r="AB25" s="42"/>
    </row>
    <row r="26" spans="1:28" x14ac:dyDescent="0.3">
      <c r="A26" s="91">
        <f t="shared" si="0"/>
        <v>1200</v>
      </c>
      <c r="B26" s="87" t="s">
        <v>151</v>
      </c>
      <c r="C26" s="7" t="s">
        <v>1596</v>
      </c>
      <c r="D26" s="74"/>
      <c r="E26" s="7" t="s">
        <v>1597</v>
      </c>
      <c r="F26" s="42"/>
      <c r="G26" s="7" t="s">
        <v>1598</v>
      </c>
      <c r="H26" s="42"/>
      <c r="I26" s="7" t="s">
        <v>1599</v>
      </c>
      <c r="J26" s="42">
        <v>1</v>
      </c>
      <c r="K26" s="77" t="s">
        <v>1600</v>
      </c>
      <c r="L26" s="54">
        <v>0</v>
      </c>
      <c r="M26" s="77" t="s">
        <v>1601</v>
      </c>
      <c r="N26" s="54">
        <v>0</v>
      </c>
      <c r="O26" s="77" t="s">
        <v>1602</v>
      </c>
      <c r="P26" s="54">
        <v>0.5</v>
      </c>
      <c r="Q26" s="73" t="s">
        <v>1603</v>
      </c>
      <c r="R26" s="54">
        <v>1</v>
      </c>
      <c r="S26" s="73" t="s">
        <v>1604</v>
      </c>
      <c r="T26" s="74"/>
      <c r="U26" s="73" t="s">
        <v>1605</v>
      </c>
      <c r="V26" s="42"/>
      <c r="W26" s="73" t="s">
        <v>1606</v>
      </c>
      <c r="X26" s="42"/>
      <c r="Y26" s="73" t="s">
        <v>1607</v>
      </c>
      <c r="Z26" s="42"/>
      <c r="AA26" s="73" t="s">
        <v>1608</v>
      </c>
      <c r="AB26" s="42"/>
    </row>
    <row r="27" spans="1:28" x14ac:dyDescent="0.3">
      <c r="A27" s="91">
        <f t="shared" si="0"/>
        <v>1210</v>
      </c>
      <c r="B27" s="88" t="s">
        <v>153</v>
      </c>
      <c r="C27" s="7" t="s">
        <v>1609</v>
      </c>
      <c r="D27" s="74"/>
      <c r="E27" s="7" t="s">
        <v>1610</v>
      </c>
      <c r="F27" s="42"/>
      <c r="G27" s="7" t="s">
        <v>1611</v>
      </c>
      <c r="H27" s="42"/>
      <c r="I27" s="7" t="s">
        <v>1612</v>
      </c>
      <c r="J27" s="42">
        <v>1</v>
      </c>
      <c r="K27" s="11"/>
      <c r="L27" s="43"/>
      <c r="M27" s="11"/>
      <c r="N27" s="43"/>
      <c r="O27" s="11"/>
      <c r="P27" s="43"/>
      <c r="Q27" s="11"/>
      <c r="R27" s="43"/>
      <c r="S27" s="11"/>
      <c r="T27" s="16"/>
      <c r="U27" s="11"/>
      <c r="V27" s="16"/>
      <c r="W27" s="11"/>
      <c r="X27" s="16"/>
      <c r="Y27" s="11"/>
      <c r="Z27" s="16"/>
      <c r="AA27" s="11"/>
      <c r="AB27" s="16"/>
    </row>
    <row r="28" spans="1:28" x14ac:dyDescent="0.3">
      <c r="A28" s="91">
        <f t="shared" si="0"/>
        <v>1220</v>
      </c>
      <c r="B28" s="87" t="s">
        <v>149</v>
      </c>
      <c r="C28" s="7" t="s">
        <v>1613</v>
      </c>
      <c r="D28" s="74"/>
      <c r="E28" s="7" t="s">
        <v>1614</v>
      </c>
      <c r="F28" s="42"/>
      <c r="G28" s="7" t="s">
        <v>1615</v>
      </c>
      <c r="H28" s="42"/>
      <c r="I28" s="7" t="s">
        <v>1616</v>
      </c>
      <c r="J28" s="42">
        <v>1</v>
      </c>
      <c r="K28" s="77" t="s">
        <v>1617</v>
      </c>
      <c r="L28" s="54">
        <v>0.5</v>
      </c>
      <c r="M28" s="77" t="s">
        <v>1618</v>
      </c>
      <c r="N28" s="54">
        <v>0.5</v>
      </c>
      <c r="O28" s="77" t="s">
        <v>1619</v>
      </c>
      <c r="P28" s="54">
        <v>0.5</v>
      </c>
      <c r="Q28" s="77" t="s">
        <v>1620</v>
      </c>
      <c r="R28" s="54">
        <v>1</v>
      </c>
      <c r="S28" s="73" t="s">
        <v>1621</v>
      </c>
      <c r="T28" s="74"/>
      <c r="U28" s="73" t="s">
        <v>1622</v>
      </c>
      <c r="V28" s="42"/>
      <c r="W28" s="73" t="s">
        <v>1623</v>
      </c>
      <c r="X28" s="42"/>
      <c r="Y28" s="73" t="s">
        <v>1624</v>
      </c>
      <c r="Z28" s="42"/>
      <c r="AA28" s="73" t="s">
        <v>1625</v>
      </c>
      <c r="AB28" s="42"/>
    </row>
    <row r="29" spans="1:28" x14ac:dyDescent="0.3">
      <c r="A29" s="91">
        <f t="shared" si="0"/>
        <v>1230</v>
      </c>
      <c r="B29" s="87" t="s">
        <v>150</v>
      </c>
      <c r="C29" s="7" t="s">
        <v>1626</v>
      </c>
      <c r="D29" s="74"/>
      <c r="E29" s="7" t="s">
        <v>1627</v>
      </c>
      <c r="F29" s="42"/>
      <c r="G29" s="7" t="s">
        <v>1628</v>
      </c>
      <c r="H29" s="42"/>
      <c r="I29" s="7" t="s">
        <v>1629</v>
      </c>
      <c r="J29" s="42">
        <v>1</v>
      </c>
      <c r="K29" s="77" t="s">
        <v>1630</v>
      </c>
      <c r="L29" s="54">
        <v>0.5</v>
      </c>
      <c r="M29" s="77" t="s">
        <v>1631</v>
      </c>
      <c r="N29" s="54">
        <v>0.5</v>
      </c>
      <c r="O29" s="77" t="s">
        <v>1632</v>
      </c>
      <c r="P29" s="54">
        <v>0.5</v>
      </c>
      <c r="Q29" s="77" t="s">
        <v>1633</v>
      </c>
      <c r="R29" s="54">
        <v>1</v>
      </c>
      <c r="S29" s="73" t="s">
        <v>1634</v>
      </c>
      <c r="T29" s="74"/>
      <c r="U29" s="73" t="s">
        <v>1635</v>
      </c>
      <c r="V29" s="42"/>
      <c r="W29" s="73" t="s">
        <v>1636</v>
      </c>
      <c r="X29" s="42"/>
      <c r="Y29" s="73" t="s">
        <v>1637</v>
      </c>
      <c r="Z29" s="42"/>
      <c r="AA29" s="73" t="s">
        <v>1638</v>
      </c>
      <c r="AB29" s="42"/>
    </row>
    <row r="30" spans="1:28" x14ac:dyDescent="0.3">
      <c r="A30" s="91">
        <f t="shared" si="0"/>
        <v>1240</v>
      </c>
      <c r="B30" s="87" t="s">
        <v>151</v>
      </c>
      <c r="C30" s="7" t="s">
        <v>1639</v>
      </c>
      <c r="D30" s="74"/>
      <c r="E30" s="7" t="s">
        <v>1640</v>
      </c>
      <c r="F30" s="42"/>
      <c r="G30" s="7" t="s">
        <v>1641</v>
      </c>
      <c r="H30" s="42"/>
      <c r="I30" s="7" t="s">
        <v>1642</v>
      </c>
      <c r="J30" s="42">
        <v>1</v>
      </c>
      <c r="K30" s="77" t="s">
        <v>1643</v>
      </c>
      <c r="L30" s="54">
        <v>0.5</v>
      </c>
      <c r="M30" s="77" t="s">
        <v>1644</v>
      </c>
      <c r="N30" s="54">
        <v>0.5</v>
      </c>
      <c r="O30" s="77" t="s">
        <v>1645</v>
      </c>
      <c r="P30" s="54">
        <v>0.5</v>
      </c>
      <c r="Q30" s="77" t="s">
        <v>1646</v>
      </c>
      <c r="R30" s="54">
        <v>1</v>
      </c>
      <c r="S30" s="73" t="s">
        <v>1647</v>
      </c>
      <c r="T30" s="74"/>
      <c r="U30" s="73" t="s">
        <v>1648</v>
      </c>
      <c r="V30" s="42"/>
      <c r="W30" s="73" t="s">
        <v>1649</v>
      </c>
      <c r="X30" s="42"/>
      <c r="Y30" s="73" t="s">
        <v>1650</v>
      </c>
      <c r="Z30" s="42"/>
      <c r="AA30" s="73" t="s">
        <v>1651</v>
      </c>
      <c r="AB30" s="42"/>
    </row>
    <row r="31" spans="1:28" ht="26.4" x14ac:dyDescent="0.3">
      <c r="A31" s="91">
        <f t="shared" si="0"/>
        <v>1250</v>
      </c>
      <c r="B31" s="88" t="s">
        <v>154</v>
      </c>
      <c r="C31" s="7" t="s">
        <v>288</v>
      </c>
      <c r="D31" s="74"/>
      <c r="E31" s="7" t="s">
        <v>1652</v>
      </c>
      <c r="F31" s="42"/>
      <c r="G31" s="7" t="s">
        <v>1653</v>
      </c>
      <c r="H31" s="42"/>
      <c r="I31" s="7" t="s">
        <v>1654</v>
      </c>
      <c r="J31" s="42">
        <v>1</v>
      </c>
      <c r="K31" s="11"/>
      <c r="L31" s="43"/>
      <c r="M31" s="11"/>
      <c r="N31" s="43"/>
      <c r="O31" s="11"/>
      <c r="P31" s="43"/>
      <c r="Q31" s="11"/>
      <c r="R31" s="43"/>
      <c r="S31" s="11"/>
      <c r="T31" s="16"/>
      <c r="U31" s="11"/>
      <c r="V31" s="16"/>
      <c r="W31" s="11"/>
      <c r="X31" s="16"/>
      <c r="Y31" s="11"/>
      <c r="Z31" s="16"/>
      <c r="AA31" s="11"/>
      <c r="AB31" s="16"/>
    </row>
    <row r="32" spans="1:28" x14ac:dyDescent="0.3">
      <c r="A32" s="91">
        <f t="shared" si="0"/>
        <v>1260</v>
      </c>
      <c r="B32" s="87" t="s">
        <v>149</v>
      </c>
      <c r="C32" s="7" t="s">
        <v>1655</v>
      </c>
      <c r="D32" s="74"/>
      <c r="E32" s="7" t="s">
        <v>1656</v>
      </c>
      <c r="F32" s="42"/>
      <c r="G32" s="7" t="s">
        <v>1657</v>
      </c>
      <c r="H32" s="42"/>
      <c r="I32" s="7" t="s">
        <v>1658</v>
      </c>
      <c r="J32" s="42">
        <v>1</v>
      </c>
      <c r="K32" s="77" t="s">
        <v>1659</v>
      </c>
      <c r="L32" s="54">
        <v>0.5</v>
      </c>
      <c r="M32" s="77" t="s">
        <v>1660</v>
      </c>
      <c r="N32" s="41">
        <v>0.5</v>
      </c>
      <c r="O32" s="77" t="s">
        <v>1661</v>
      </c>
      <c r="P32" s="41">
        <v>0.5</v>
      </c>
      <c r="Q32" s="73" t="s">
        <v>1662</v>
      </c>
      <c r="R32" s="41">
        <v>1</v>
      </c>
      <c r="S32" s="73" t="s">
        <v>1663</v>
      </c>
      <c r="T32" s="42"/>
      <c r="U32" s="73" t="s">
        <v>1664</v>
      </c>
      <c r="V32" s="42"/>
      <c r="W32" s="73" t="s">
        <v>1665</v>
      </c>
      <c r="X32" s="42"/>
      <c r="Y32" s="73" t="s">
        <v>1666</v>
      </c>
      <c r="Z32" s="42"/>
      <c r="AA32" s="73" t="s">
        <v>1667</v>
      </c>
      <c r="AB32" s="42"/>
    </row>
    <row r="33" spans="1:28" x14ac:dyDescent="0.3">
      <c r="A33" s="91">
        <f t="shared" si="0"/>
        <v>1270</v>
      </c>
      <c r="B33" s="87" t="s">
        <v>150</v>
      </c>
      <c r="C33" s="7" t="s">
        <v>1668</v>
      </c>
      <c r="D33" s="74"/>
      <c r="E33" s="7" t="s">
        <v>1669</v>
      </c>
      <c r="F33" s="42"/>
      <c r="G33" s="7" t="s">
        <v>1670</v>
      </c>
      <c r="H33" s="42"/>
      <c r="I33" s="7" t="s">
        <v>1671</v>
      </c>
      <c r="J33" s="42">
        <v>1</v>
      </c>
      <c r="K33" s="77" t="s">
        <v>1672</v>
      </c>
      <c r="L33" s="54">
        <v>0</v>
      </c>
      <c r="M33" s="77" t="s">
        <v>1673</v>
      </c>
      <c r="N33" s="41">
        <v>0</v>
      </c>
      <c r="O33" s="77" t="s">
        <v>1674</v>
      </c>
      <c r="P33" s="41">
        <v>0.5</v>
      </c>
      <c r="Q33" s="73" t="s">
        <v>1675</v>
      </c>
      <c r="R33" s="41">
        <v>1</v>
      </c>
      <c r="S33" s="73" t="s">
        <v>1676</v>
      </c>
      <c r="T33" s="42"/>
      <c r="U33" s="73" t="s">
        <v>1677</v>
      </c>
      <c r="V33" s="42"/>
      <c r="W33" s="73" t="s">
        <v>1678</v>
      </c>
      <c r="X33" s="42"/>
      <c r="Y33" s="73" t="s">
        <v>1679</v>
      </c>
      <c r="Z33" s="42"/>
      <c r="AA33" s="73" t="s">
        <v>1680</v>
      </c>
      <c r="AB33" s="42"/>
    </row>
    <row r="34" spans="1:28" x14ac:dyDescent="0.3">
      <c r="A34" s="91">
        <f t="shared" si="0"/>
        <v>1280</v>
      </c>
      <c r="B34" s="87" t="s">
        <v>151</v>
      </c>
      <c r="C34" s="7" t="s">
        <v>1681</v>
      </c>
      <c r="D34" s="74"/>
      <c r="E34" s="7" t="s">
        <v>1682</v>
      </c>
      <c r="F34" s="42"/>
      <c r="G34" s="7" t="s">
        <v>1683</v>
      </c>
      <c r="H34" s="42"/>
      <c r="I34" s="7" t="s">
        <v>1684</v>
      </c>
      <c r="J34" s="42">
        <v>1</v>
      </c>
      <c r="K34" s="77" t="s">
        <v>1685</v>
      </c>
      <c r="L34" s="54">
        <v>0</v>
      </c>
      <c r="M34" s="77" t="s">
        <v>1686</v>
      </c>
      <c r="N34" s="41">
        <v>0</v>
      </c>
      <c r="O34" s="77" t="s">
        <v>1687</v>
      </c>
      <c r="P34" s="41">
        <v>0.5</v>
      </c>
      <c r="Q34" s="73" t="s">
        <v>1688</v>
      </c>
      <c r="R34" s="41">
        <v>1</v>
      </c>
      <c r="S34" s="73" t="s">
        <v>1689</v>
      </c>
      <c r="T34" s="42"/>
      <c r="U34" s="73" t="s">
        <v>1690</v>
      </c>
      <c r="V34" s="42"/>
      <c r="W34" s="73" t="s">
        <v>1691</v>
      </c>
      <c r="X34" s="42"/>
      <c r="Y34" s="73" t="s">
        <v>1692</v>
      </c>
      <c r="Z34" s="42"/>
      <c r="AA34" s="73" t="s">
        <v>1693</v>
      </c>
      <c r="AB34" s="42"/>
    </row>
    <row r="35" spans="1:28" x14ac:dyDescent="0.3">
      <c r="A35" s="91">
        <f t="shared" si="0"/>
        <v>1290</v>
      </c>
      <c r="B35" s="93" t="s">
        <v>2632</v>
      </c>
      <c r="C35" s="11"/>
      <c r="D35" s="11"/>
      <c r="E35" s="7" t="s">
        <v>1694</v>
      </c>
      <c r="G35" s="7" t="s">
        <v>1695</v>
      </c>
      <c r="H35" s="42"/>
      <c r="I35" s="7" t="s">
        <v>1696</v>
      </c>
      <c r="J35" s="42">
        <v>1</v>
      </c>
      <c r="K35" s="11"/>
      <c r="L35" s="11"/>
      <c r="M35" s="77" t="s">
        <v>1697</v>
      </c>
      <c r="N35" s="41">
        <v>0</v>
      </c>
      <c r="O35" s="77" t="s">
        <v>1698</v>
      </c>
      <c r="P35" s="54">
        <v>0.5</v>
      </c>
      <c r="Q35" s="73" t="s">
        <v>1699</v>
      </c>
      <c r="R35" s="54">
        <v>1</v>
      </c>
      <c r="S35" s="11"/>
      <c r="T35" s="11"/>
      <c r="U35" s="73" t="s">
        <v>1700</v>
      </c>
      <c r="V35" s="74"/>
      <c r="W35" s="73" t="s">
        <v>1701</v>
      </c>
      <c r="X35" s="74"/>
      <c r="Y35" s="73" t="s">
        <v>1702</v>
      </c>
      <c r="Z35" s="74"/>
      <c r="AA35" s="73" t="s">
        <v>1703</v>
      </c>
      <c r="AB35" s="74"/>
    </row>
    <row r="36" spans="1:28" ht="26.4" x14ac:dyDescent="0.3">
      <c r="A36" s="91">
        <f t="shared" si="0"/>
        <v>1300</v>
      </c>
      <c r="B36" s="88" t="s">
        <v>157</v>
      </c>
      <c r="C36" s="7" t="s">
        <v>1704</v>
      </c>
      <c r="D36" s="74"/>
      <c r="E36" s="7" t="s">
        <v>1705</v>
      </c>
      <c r="F36" s="42"/>
      <c r="G36" s="7" t="s">
        <v>1706</v>
      </c>
      <c r="H36" s="75"/>
      <c r="I36" s="7" t="s">
        <v>1707</v>
      </c>
      <c r="J36" s="18"/>
      <c r="K36" s="11"/>
      <c r="L36" s="12"/>
      <c r="M36" s="11" t="s">
        <v>276</v>
      </c>
      <c r="N36" s="12"/>
      <c r="O36" s="11" t="s">
        <v>276</v>
      </c>
      <c r="P36" s="12"/>
      <c r="Q36" s="11" t="s">
        <v>276</v>
      </c>
      <c r="R36" s="12"/>
      <c r="S36" s="11"/>
      <c r="T36" s="16"/>
      <c r="U36" s="11" t="s">
        <v>276</v>
      </c>
      <c r="V36" s="16"/>
      <c r="W36" s="11" t="s">
        <v>276</v>
      </c>
      <c r="X36" s="16"/>
      <c r="Y36" s="11" t="s">
        <v>276</v>
      </c>
      <c r="Z36" s="16"/>
      <c r="AA36" s="11" t="s">
        <v>276</v>
      </c>
      <c r="AB36" s="16"/>
    </row>
    <row r="37" spans="1:28" x14ac:dyDescent="0.3">
      <c r="A37" s="91">
        <f t="shared" si="0"/>
        <v>1310</v>
      </c>
      <c r="B37" s="87" t="s">
        <v>2633</v>
      </c>
      <c r="C37" s="7" t="s">
        <v>1708</v>
      </c>
      <c r="D37" s="74"/>
      <c r="E37" s="7" t="s">
        <v>1709</v>
      </c>
      <c r="F37" s="42"/>
      <c r="G37" s="7" t="s">
        <v>1710</v>
      </c>
      <c r="H37" s="42"/>
      <c r="I37" s="7" t="s">
        <v>1711</v>
      </c>
      <c r="J37" s="42">
        <v>1</v>
      </c>
      <c r="K37" s="77" t="s">
        <v>1712</v>
      </c>
      <c r="L37" s="54">
        <v>0</v>
      </c>
      <c r="M37" s="77" t="s">
        <v>1713</v>
      </c>
      <c r="N37" s="41">
        <v>0</v>
      </c>
      <c r="O37" s="77" t="s">
        <v>1714</v>
      </c>
      <c r="P37" s="41">
        <v>0.5</v>
      </c>
      <c r="Q37" s="73" t="s">
        <v>1715</v>
      </c>
      <c r="R37" s="41">
        <v>1</v>
      </c>
      <c r="S37" s="73" t="s">
        <v>1716</v>
      </c>
      <c r="T37" s="56"/>
      <c r="U37" s="73" t="s">
        <v>1717</v>
      </c>
      <c r="V37" s="56"/>
      <c r="W37" s="73" t="s">
        <v>1718</v>
      </c>
      <c r="X37" s="56"/>
      <c r="Y37" s="73" t="s">
        <v>1719</v>
      </c>
      <c r="Z37" s="56"/>
      <c r="AA37" s="73" t="s">
        <v>1720</v>
      </c>
      <c r="AB37" s="56"/>
    </row>
    <row r="38" spans="1:28" x14ac:dyDescent="0.3">
      <c r="A38" s="91">
        <f t="shared" si="0"/>
        <v>1320</v>
      </c>
      <c r="B38" s="87" t="s">
        <v>2634</v>
      </c>
      <c r="C38" s="7" t="s">
        <v>1721</v>
      </c>
      <c r="D38" s="74"/>
      <c r="E38" s="7" t="s">
        <v>1722</v>
      </c>
      <c r="F38" s="42"/>
      <c r="G38" s="7" t="s">
        <v>1723</v>
      </c>
      <c r="H38" s="42"/>
      <c r="I38" s="7" t="s">
        <v>1724</v>
      </c>
      <c r="J38" s="42">
        <v>1</v>
      </c>
      <c r="K38" s="77" t="s">
        <v>1725</v>
      </c>
      <c r="L38" s="54">
        <v>0.5</v>
      </c>
      <c r="M38" s="77" t="s">
        <v>1726</v>
      </c>
      <c r="N38" s="41">
        <v>0.5</v>
      </c>
      <c r="O38" s="77" t="s">
        <v>1727</v>
      </c>
      <c r="P38" s="41">
        <v>0.5</v>
      </c>
      <c r="Q38" s="73" t="s">
        <v>1728</v>
      </c>
      <c r="R38" s="41">
        <v>1</v>
      </c>
      <c r="S38" s="73" t="s">
        <v>1729</v>
      </c>
      <c r="T38" s="56"/>
      <c r="U38" s="73" t="s">
        <v>1730</v>
      </c>
      <c r="V38" s="56"/>
      <c r="W38" s="73" t="s">
        <v>1731</v>
      </c>
      <c r="X38" s="56"/>
      <c r="Y38" s="73" t="s">
        <v>1732</v>
      </c>
      <c r="Z38" s="56"/>
      <c r="AA38" s="73" t="s">
        <v>1733</v>
      </c>
      <c r="AB38" s="56"/>
    </row>
    <row r="39" spans="1:28" x14ac:dyDescent="0.3">
      <c r="A39" s="91">
        <f t="shared" si="0"/>
        <v>1330</v>
      </c>
      <c r="B39" s="87" t="s">
        <v>160</v>
      </c>
      <c r="C39" s="7" t="s">
        <v>1734</v>
      </c>
      <c r="D39" s="74"/>
      <c r="E39" s="7" t="s">
        <v>1735</v>
      </c>
      <c r="F39" s="42"/>
      <c r="G39" s="7" t="s">
        <v>1736</v>
      </c>
      <c r="H39" s="42"/>
      <c r="I39" s="7" t="s">
        <v>1737</v>
      </c>
      <c r="J39" s="42">
        <v>1</v>
      </c>
      <c r="K39" s="77" t="s">
        <v>1738</v>
      </c>
      <c r="L39" s="54">
        <v>0</v>
      </c>
      <c r="M39" s="77" t="s">
        <v>1739</v>
      </c>
      <c r="N39" s="41">
        <v>0</v>
      </c>
      <c r="O39" s="77" t="s">
        <v>1740</v>
      </c>
      <c r="P39" s="41">
        <v>0.5</v>
      </c>
      <c r="Q39" s="73" t="s">
        <v>1741</v>
      </c>
      <c r="R39" s="41">
        <v>1</v>
      </c>
      <c r="S39" s="73" t="s">
        <v>1742</v>
      </c>
      <c r="T39" s="56"/>
      <c r="U39" s="73" t="s">
        <v>1743</v>
      </c>
      <c r="V39" s="56"/>
      <c r="W39" s="73" t="s">
        <v>1744</v>
      </c>
      <c r="X39" s="56"/>
      <c r="Y39" s="73" t="s">
        <v>1745</v>
      </c>
      <c r="Z39" s="56"/>
      <c r="AA39" s="73" t="s">
        <v>1746</v>
      </c>
      <c r="AB39" s="56"/>
    </row>
    <row r="40" spans="1:28" x14ac:dyDescent="0.3">
      <c r="A40" s="91">
        <f t="shared" si="0"/>
        <v>1340</v>
      </c>
      <c r="B40" s="87" t="s">
        <v>161</v>
      </c>
      <c r="C40" s="7" t="s">
        <v>1747</v>
      </c>
      <c r="D40" s="74"/>
      <c r="E40" s="7" t="s">
        <v>1748</v>
      </c>
      <c r="F40" s="42"/>
      <c r="G40" s="7" t="s">
        <v>1749</v>
      </c>
      <c r="H40" s="42"/>
      <c r="I40" s="7" t="s">
        <v>1750</v>
      </c>
      <c r="J40" s="42">
        <v>1</v>
      </c>
      <c r="K40" s="77" t="s">
        <v>1751</v>
      </c>
      <c r="L40" s="54">
        <v>0.5</v>
      </c>
      <c r="M40" s="77" t="s">
        <v>1752</v>
      </c>
      <c r="N40" s="41">
        <v>0.5</v>
      </c>
      <c r="O40" s="77" t="s">
        <v>1753</v>
      </c>
      <c r="P40" s="41">
        <v>0.5</v>
      </c>
      <c r="Q40" s="73" t="s">
        <v>1754</v>
      </c>
      <c r="R40" s="41">
        <v>1</v>
      </c>
      <c r="S40" s="73" t="s">
        <v>1755</v>
      </c>
      <c r="T40" s="56"/>
      <c r="U40" s="73" t="s">
        <v>1756</v>
      </c>
      <c r="V40" s="56"/>
      <c r="W40" s="73" t="s">
        <v>1757</v>
      </c>
      <c r="X40" s="56"/>
      <c r="Y40" s="73" t="s">
        <v>1758</v>
      </c>
      <c r="Z40" s="56"/>
      <c r="AA40" s="73" t="s">
        <v>1759</v>
      </c>
      <c r="AB40" s="56"/>
    </row>
    <row r="41" spans="1:28" ht="26.4" x14ac:dyDescent="0.3">
      <c r="A41" s="91">
        <f t="shared" si="0"/>
        <v>1350</v>
      </c>
      <c r="B41" s="87" t="s">
        <v>162</v>
      </c>
      <c r="C41" s="7" t="s">
        <v>1760</v>
      </c>
      <c r="D41" s="74"/>
      <c r="E41" s="7" t="s">
        <v>1761</v>
      </c>
      <c r="F41" s="42"/>
      <c r="G41" s="7" t="s">
        <v>1762</v>
      </c>
      <c r="H41" s="42"/>
      <c r="I41" s="7" t="s">
        <v>1763</v>
      </c>
      <c r="J41" s="42">
        <v>1</v>
      </c>
      <c r="K41" s="77" t="s">
        <v>1764</v>
      </c>
      <c r="L41" s="54">
        <v>0</v>
      </c>
      <c r="M41" s="77" t="s">
        <v>1765</v>
      </c>
      <c r="N41" s="41">
        <v>0</v>
      </c>
      <c r="O41" s="77" t="s">
        <v>1766</v>
      </c>
      <c r="P41" s="41">
        <v>0.5</v>
      </c>
      <c r="Q41" s="73" t="s">
        <v>1767</v>
      </c>
      <c r="R41" s="41">
        <v>1</v>
      </c>
      <c r="S41" s="73" t="s">
        <v>1768</v>
      </c>
      <c r="T41" s="56"/>
      <c r="U41" s="73" t="s">
        <v>1769</v>
      </c>
      <c r="V41" s="56"/>
      <c r="W41" s="73" t="s">
        <v>1770</v>
      </c>
      <c r="X41" s="56"/>
      <c r="Y41" s="73" t="s">
        <v>1771</v>
      </c>
      <c r="Z41" s="56"/>
      <c r="AA41" s="73" t="s">
        <v>1772</v>
      </c>
      <c r="AB41" s="56"/>
    </row>
    <row r="42" spans="1:28" x14ac:dyDescent="0.3">
      <c r="A42" s="91">
        <f t="shared" si="0"/>
        <v>1360</v>
      </c>
      <c r="B42" s="93" t="s">
        <v>2635</v>
      </c>
      <c r="C42" s="7" t="s">
        <v>1773</v>
      </c>
      <c r="D42" s="74"/>
      <c r="E42" s="7" t="s">
        <v>1774</v>
      </c>
      <c r="F42" s="42"/>
      <c r="G42" s="11"/>
      <c r="H42" s="12"/>
      <c r="I42" s="11"/>
      <c r="J42" s="12"/>
      <c r="K42" s="77" t="s">
        <v>1775</v>
      </c>
      <c r="L42" s="54">
        <v>0</v>
      </c>
      <c r="M42" s="77" t="s">
        <v>1776</v>
      </c>
      <c r="N42" s="54">
        <v>0</v>
      </c>
      <c r="O42" s="11"/>
      <c r="P42" s="12"/>
      <c r="Q42" s="11"/>
      <c r="R42" s="12"/>
      <c r="S42" s="73" t="s">
        <v>1777</v>
      </c>
      <c r="T42" s="56"/>
      <c r="U42" s="73" t="s">
        <v>1778</v>
      </c>
      <c r="V42" s="56"/>
      <c r="W42" s="11"/>
      <c r="X42" s="12"/>
      <c r="Y42" s="11"/>
      <c r="Z42" s="12"/>
      <c r="AA42" s="73" t="s">
        <v>1779</v>
      </c>
      <c r="AB42" s="83"/>
    </row>
    <row r="43" spans="1:28" x14ac:dyDescent="0.3">
      <c r="A43" s="91">
        <f t="shared" si="0"/>
        <v>1370</v>
      </c>
      <c r="B43" s="88" t="s">
        <v>163</v>
      </c>
      <c r="C43" s="11"/>
      <c r="D43" s="76"/>
      <c r="E43" s="11"/>
      <c r="F43" s="16"/>
      <c r="G43" s="11"/>
      <c r="H43" s="16"/>
      <c r="I43" s="11" t="s">
        <v>276</v>
      </c>
      <c r="J43" s="16"/>
      <c r="K43" s="11"/>
      <c r="L43" s="12"/>
      <c r="M43" s="11"/>
      <c r="N43" s="12"/>
      <c r="O43" s="11"/>
      <c r="P43" s="12"/>
      <c r="Q43" s="11"/>
      <c r="R43" s="12"/>
      <c r="S43" s="11"/>
      <c r="T43" s="16"/>
      <c r="U43" s="11"/>
      <c r="V43" s="16"/>
      <c r="W43" s="11"/>
      <c r="X43" s="16"/>
      <c r="Y43" s="11"/>
      <c r="Z43" s="16"/>
      <c r="AA43" s="11"/>
      <c r="AB43" s="16"/>
    </row>
    <row r="44" spans="1:28" x14ac:dyDescent="0.3">
      <c r="A44" s="91">
        <f t="shared" si="0"/>
        <v>1380</v>
      </c>
      <c r="B44" s="87" t="s">
        <v>164</v>
      </c>
      <c r="C44" s="11"/>
      <c r="D44" s="76"/>
      <c r="E44" s="11"/>
      <c r="F44" s="16"/>
      <c r="G44" s="11"/>
      <c r="H44" s="16"/>
      <c r="I44" s="7" t="s">
        <v>1780</v>
      </c>
      <c r="J44" s="56">
        <v>1</v>
      </c>
      <c r="K44" s="11"/>
      <c r="L44" s="12"/>
      <c r="M44" s="11"/>
      <c r="N44" s="12"/>
      <c r="O44" s="11"/>
      <c r="P44" s="12"/>
      <c r="Q44" s="11"/>
      <c r="R44" s="12"/>
      <c r="S44" s="11"/>
      <c r="T44" s="16"/>
      <c r="U44" s="11"/>
      <c r="V44" s="16"/>
      <c r="W44" s="11"/>
      <c r="X44" s="16"/>
      <c r="Y44" s="11"/>
      <c r="Z44" s="16"/>
      <c r="AA44" s="11"/>
      <c r="AB44" s="16"/>
    </row>
    <row r="45" spans="1:28" x14ac:dyDescent="0.3">
      <c r="A45" s="91">
        <f t="shared" si="0"/>
        <v>1390</v>
      </c>
      <c r="B45" s="86" t="s">
        <v>168</v>
      </c>
      <c r="C45" s="11"/>
      <c r="D45" s="76"/>
      <c r="E45" s="11"/>
      <c r="F45" s="16"/>
      <c r="G45" s="11"/>
      <c r="H45" s="16"/>
      <c r="I45" s="7" t="s">
        <v>1781</v>
      </c>
      <c r="J45" s="56">
        <v>1</v>
      </c>
      <c r="K45" s="11"/>
      <c r="L45" s="12"/>
      <c r="M45" s="11"/>
      <c r="N45" s="12"/>
      <c r="O45" s="11"/>
      <c r="P45" s="12"/>
      <c r="Q45" s="11"/>
      <c r="R45" s="12"/>
      <c r="S45" s="11"/>
      <c r="T45" s="16"/>
      <c r="U45" s="11"/>
      <c r="V45" s="16"/>
      <c r="W45" s="11"/>
      <c r="X45" s="16"/>
      <c r="Y45" s="11"/>
      <c r="Z45" s="16"/>
      <c r="AA45" s="11"/>
      <c r="AB45" s="16"/>
    </row>
    <row r="46" spans="1:28" ht="26.4" x14ac:dyDescent="0.3">
      <c r="A46" s="91">
        <f t="shared" si="0"/>
        <v>1400</v>
      </c>
      <c r="B46" s="87" t="s">
        <v>2636</v>
      </c>
      <c r="C46" s="11"/>
      <c r="D46" s="76"/>
      <c r="E46" s="11"/>
      <c r="F46" s="16"/>
      <c r="G46" s="11"/>
      <c r="H46" s="16"/>
      <c r="I46" s="7" t="s">
        <v>1782</v>
      </c>
      <c r="J46" s="56">
        <v>0</v>
      </c>
      <c r="K46" s="11"/>
      <c r="L46" s="12"/>
      <c r="M46" s="11"/>
      <c r="N46" s="12"/>
      <c r="O46" s="11"/>
      <c r="P46" s="12"/>
      <c r="Q46" s="73" t="s">
        <v>1783</v>
      </c>
      <c r="R46" s="41">
        <v>0</v>
      </c>
      <c r="S46" s="11"/>
      <c r="T46" s="16"/>
      <c r="U46" s="11"/>
      <c r="V46" s="16"/>
      <c r="W46" s="11"/>
      <c r="X46" s="16"/>
      <c r="Y46" s="73" t="s">
        <v>1784</v>
      </c>
      <c r="Z46" s="56"/>
      <c r="AA46" s="73" t="s">
        <v>1785</v>
      </c>
      <c r="AB46" s="56"/>
    </row>
    <row r="47" spans="1:28" s="24" customFormat="1" ht="15.6" x14ac:dyDescent="0.3">
      <c r="B47" s="85" t="s">
        <v>2643</v>
      </c>
      <c r="C47" s="71">
        <v>11</v>
      </c>
      <c r="D47" s="78"/>
      <c r="E47" s="71">
        <v>13</v>
      </c>
      <c r="F47" s="78"/>
      <c r="G47" s="71">
        <v>15</v>
      </c>
      <c r="H47" s="78"/>
      <c r="I47" s="71">
        <v>17</v>
      </c>
      <c r="J47" s="78"/>
      <c r="K47" s="71">
        <v>71</v>
      </c>
      <c r="L47" s="79"/>
      <c r="M47" s="71">
        <v>73</v>
      </c>
      <c r="N47" s="79"/>
      <c r="O47" s="71">
        <v>75</v>
      </c>
      <c r="P47" s="79"/>
      <c r="Q47" s="71">
        <v>77</v>
      </c>
      <c r="R47" s="79"/>
      <c r="S47" s="71">
        <v>81</v>
      </c>
      <c r="T47" s="78"/>
      <c r="U47" s="71">
        <v>83</v>
      </c>
      <c r="V47" s="78"/>
      <c r="W47" s="80">
        <v>85</v>
      </c>
      <c r="X47" s="81"/>
      <c r="Y47" s="80">
        <v>87</v>
      </c>
      <c r="Z47" s="81"/>
      <c r="AA47" s="80">
        <v>91</v>
      </c>
      <c r="AB47" s="81"/>
    </row>
    <row r="48" spans="1:28" x14ac:dyDescent="0.3">
      <c r="B48" s="3"/>
      <c r="C48" s="233" t="s">
        <v>136</v>
      </c>
      <c r="D48" s="235"/>
      <c r="E48" s="235"/>
      <c r="F48" s="235"/>
      <c r="G48" s="235"/>
      <c r="H48" s="235"/>
      <c r="I48" s="235"/>
      <c r="J48" s="234"/>
      <c r="K48" s="233" t="s">
        <v>2630</v>
      </c>
      <c r="L48" s="235"/>
      <c r="M48" s="235"/>
      <c r="N48" s="235"/>
      <c r="O48" s="235"/>
      <c r="P48" s="235"/>
      <c r="Q48" s="235"/>
      <c r="R48" s="234"/>
      <c r="S48" s="233" t="s">
        <v>141</v>
      </c>
      <c r="T48" s="235"/>
      <c r="U48" s="235"/>
      <c r="V48" s="235"/>
      <c r="W48" s="235"/>
      <c r="X48" s="235"/>
      <c r="Y48" s="235"/>
      <c r="Z48" s="235"/>
      <c r="AA48" s="235"/>
      <c r="AB48" s="234"/>
    </row>
    <row r="49" spans="1:30" s="2" customFormat="1" ht="27" customHeight="1" x14ac:dyDescent="0.3">
      <c r="B49" s="3"/>
      <c r="C49" s="236" t="s">
        <v>2631</v>
      </c>
      <c r="D49" s="236"/>
      <c r="E49" s="233" t="s">
        <v>137</v>
      </c>
      <c r="F49" s="234"/>
      <c r="G49" s="233" t="s">
        <v>138</v>
      </c>
      <c r="H49" s="234"/>
      <c r="I49" s="233" t="s">
        <v>139</v>
      </c>
      <c r="J49" s="234"/>
      <c r="K49" s="236" t="s">
        <v>2631</v>
      </c>
      <c r="L49" s="236"/>
      <c r="M49" s="233" t="s">
        <v>137</v>
      </c>
      <c r="N49" s="234"/>
      <c r="O49" s="233" t="s">
        <v>138</v>
      </c>
      <c r="P49" s="234"/>
      <c r="Q49" s="233" t="s">
        <v>139</v>
      </c>
      <c r="R49" s="234"/>
      <c r="S49" s="236" t="s">
        <v>2631</v>
      </c>
      <c r="T49" s="236"/>
      <c r="U49" s="233" t="s">
        <v>137</v>
      </c>
      <c r="V49" s="234"/>
      <c r="W49" s="233" t="s">
        <v>138</v>
      </c>
      <c r="X49" s="234"/>
      <c r="Y49" s="233" t="s">
        <v>139</v>
      </c>
      <c r="Z49" s="234"/>
      <c r="AA49" s="233" t="s">
        <v>142</v>
      </c>
      <c r="AB49" s="234"/>
    </row>
    <row r="50" spans="1:30" x14ac:dyDescent="0.3">
      <c r="A50" s="91">
        <f>A46+10</f>
        <v>1410</v>
      </c>
      <c r="B50" s="87" t="s">
        <v>171</v>
      </c>
      <c r="C50" s="11"/>
      <c r="D50" s="76"/>
      <c r="E50" s="11"/>
      <c r="F50" s="16"/>
      <c r="G50" s="11"/>
      <c r="H50" s="16"/>
      <c r="I50" s="7" t="s">
        <v>1786</v>
      </c>
      <c r="J50" s="56">
        <v>1</v>
      </c>
      <c r="K50" s="11"/>
      <c r="L50" s="12"/>
      <c r="M50" s="11"/>
      <c r="N50" s="12"/>
      <c r="O50" s="11"/>
      <c r="P50" s="12"/>
      <c r="Q50" s="11"/>
      <c r="R50" s="12"/>
      <c r="S50" s="11"/>
      <c r="T50" s="16"/>
      <c r="U50" s="11"/>
      <c r="V50" s="16"/>
      <c r="W50" s="11"/>
      <c r="X50" s="16"/>
      <c r="Y50" s="11"/>
      <c r="Z50" s="16"/>
      <c r="AA50" s="11"/>
      <c r="AB50" s="16"/>
    </row>
    <row r="51" spans="1:30" x14ac:dyDescent="0.3">
      <c r="A51" s="91">
        <f t="shared" si="0"/>
        <v>1420</v>
      </c>
      <c r="B51" s="86" t="s">
        <v>172</v>
      </c>
      <c r="C51" s="11"/>
      <c r="D51" s="76"/>
      <c r="E51" s="11"/>
      <c r="F51" s="16"/>
      <c r="G51" s="11"/>
      <c r="H51" s="16"/>
      <c r="I51" s="7" t="s">
        <v>1787</v>
      </c>
      <c r="J51" s="56">
        <v>1</v>
      </c>
      <c r="K51" s="11"/>
      <c r="L51" s="12"/>
      <c r="M51" s="11"/>
      <c r="N51" s="12"/>
      <c r="O51" s="11"/>
      <c r="P51" s="12"/>
      <c r="Q51" s="11"/>
      <c r="R51" s="12"/>
      <c r="S51" s="11"/>
      <c r="T51" s="16"/>
      <c r="U51" s="11"/>
      <c r="V51" s="16"/>
      <c r="W51" s="11"/>
      <c r="X51" s="16"/>
      <c r="Y51" s="11"/>
      <c r="Z51" s="16"/>
      <c r="AA51" s="11"/>
      <c r="AB51" s="16"/>
    </row>
    <row r="52" spans="1:30" x14ac:dyDescent="0.3">
      <c r="A52" s="91">
        <f t="shared" si="0"/>
        <v>1430</v>
      </c>
      <c r="B52" s="86" t="s">
        <v>173</v>
      </c>
      <c r="C52" s="11"/>
      <c r="D52" s="76"/>
      <c r="E52" s="11"/>
      <c r="F52" s="16"/>
      <c r="G52" s="11"/>
      <c r="H52" s="16"/>
      <c r="I52" s="7" t="s">
        <v>1788</v>
      </c>
      <c r="J52" s="56">
        <v>1</v>
      </c>
      <c r="K52" s="11"/>
      <c r="L52" s="12"/>
      <c r="M52" s="11"/>
      <c r="N52" s="12"/>
      <c r="O52" s="11"/>
      <c r="P52" s="12"/>
      <c r="Q52" s="11"/>
      <c r="R52" s="12"/>
      <c r="S52" s="11"/>
      <c r="T52" s="16"/>
      <c r="U52" s="11"/>
      <c r="V52" s="16"/>
      <c r="W52" s="11"/>
      <c r="X52" s="16"/>
      <c r="Y52" s="11"/>
      <c r="Z52" s="16"/>
      <c r="AA52" s="11"/>
      <c r="AB52" s="16"/>
    </row>
    <row r="53" spans="1:30" x14ac:dyDescent="0.3">
      <c r="A53" s="91">
        <f t="shared" si="0"/>
        <v>1440</v>
      </c>
      <c r="B53" s="86" t="s">
        <v>174</v>
      </c>
      <c r="C53" s="11"/>
      <c r="D53" s="76"/>
      <c r="E53" s="11"/>
      <c r="F53" s="16"/>
      <c r="G53" s="11"/>
      <c r="H53" s="16"/>
      <c r="I53" s="7" t="s">
        <v>1789</v>
      </c>
      <c r="J53" s="56">
        <v>1</v>
      </c>
      <c r="K53" s="11"/>
      <c r="L53" s="12"/>
      <c r="M53" s="11"/>
      <c r="N53" s="12"/>
      <c r="O53" s="11"/>
      <c r="P53" s="12"/>
      <c r="Q53" s="11"/>
      <c r="R53" s="12"/>
      <c r="S53" s="11"/>
      <c r="T53" s="16"/>
      <c r="U53" s="11"/>
      <c r="V53" s="16"/>
      <c r="W53" s="11"/>
      <c r="X53" s="16"/>
      <c r="Y53" s="11"/>
      <c r="Z53" s="16"/>
      <c r="AA53" s="11"/>
      <c r="AB53" s="16"/>
    </row>
    <row r="54" spans="1:30" ht="26.4" x14ac:dyDescent="0.3">
      <c r="A54" s="91">
        <f t="shared" si="0"/>
        <v>1450</v>
      </c>
      <c r="B54" s="87" t="s">
        <v>2637</v>
      </c>
      <c r="C54" s="7" t="s">
        <v>289</v>
      </c>
      <c r="D54" s="74"/>
      <c r="E54" s="7" t="s">
        <v>1790</v>
      </c>
      <c r="F54" s="56"/>
      <c r="G54" s="7" t="s">
        <v>1791</v>
      </c>
      <c r="H54" s="56"/>
      <c r="I54" s="7" t="s">
        <v>1792</v>
      </c>
      <c r="J54" s="56">
        <v>1</v>
      </c>
      <c r="K54" s="11"/>
      <c r="L54" s="12"/>
      <c r="M54" s="11"/>
      <c r="N54" s="12"/>
      <c r="O54" s="11"/>
      <c r="P54" s="12"/>
      <c r="Q54" s="11"/>
      <c r="R54" s="12"/>
      <c r="S54" s="11"/>
      <c r="T54" s="16"/>
      <c r="U54" s="11"/>
      <c r="V54" s="16"/>
      <c r="W54" s="11"/>
      <c r="X54" s="16"/>
      <c r="Y54" s="11"/>
      <c r="Z54" s="16"/>
      <c r="AA54" s="11"/>
      <c r="AB54" s="16"/>
    </row>
    <row r="55" spans="1:30" x14ac:dyDescent="0.3">
      <c r="A55" s="91">
        <f t="shared" si="0"/>
        <v>1460</v>
      </c>
      <c r="B55" s="88" t="s">
        <v>177</v>
      </c>
      <c r="C55" s="76"/>
      <c r="D55" s="76"/>
      <c r="E55" s="11"/>
      <c r="F55" s="16"/>
      <c r="G55" s="11" t="s">
        <v>276</v>
      </c>
      <c r="H55" s="16"/>
      <c r="I55" s="11" t="s">
        <v>276</v>
      </c>
      <c r="J55" s="16"/>
      <c r="K55" s="11"/>
      <c r="L55" s="12"/>
      <c r="M55" s="11"/>
      <c r="N55" s="12"/>
      <c r="O55" s="11"/>
      <c r="P55" s="12"/>
      <c r="Q55" s="11"/>
      <c r="R55" s="12"/>
      <c r="S55" s="11"/>
      <c r="T55" s="16"/>
      <c r="U55" s="11"/>
      <c r="V55" s="16"/>
      <c r="W55" s="11"/>
      <c r="X55" s="16"/>
      <c r="Y55" s="11"/>
      <c r="Z55" s="16"/>
      <c r="AA55" s="11"/>
      <c r="AB55" s="16"/>
    </row>
    <row r="56" spans="1:30" x14ac:dyDescent="0.3">
      <c r="A56" s="91">
        <f t="shared" si="0"/>
        <v>1470</v>
      </c>
      <c r="B56" s="87" t="s">
        <v>178</v>
      </c>
      <c r="C56" s="7" t="s">
        <v>290</v>
      </c>
      <c r="D56" s="74"/>
      <c r="E56" s="7" t="s">
        <v>1793</v>
      </c>
      <c r="F56" s="56"/>
      <c r="G56" s="7" t="s">
        <v>1794</v>
      </c>
      <c r="H56" s="56"/>
      <c r="I56" s="7" t="s">
        <v>1795</v>
      </c>
      <c r="J56" s="56">
        <v>1</v>
      </c>
      <c r="K56" s="77" t="s">
        <v>1796</v>
      </c>
      <c r="L56" s="41">
        <v>0</v>
      </c>
      <c r="M56" s="77" t="s">
        <v>1797</v>
      </c>
      <c r="N56" s="41">
        <v>0</v>
      </c>
      <c r="O56" s="77" t="s">
        <v>1798</v>
      </c>
      <c r="P56" s="41">
        <v>0.5</v>
      </c>
      <c r="Q56" s="73" t="s">
        <v>1799</v>
      </c>
      <c r="R56" s="41">
        <v>1</v>
      </c>
      <c r="S56" s="73" t="s">
        <v>1800</v>
      </c>
      <c r="T56" s="82"/>
      <c r="U56" s="73" t="s">
        <v>1801</v>
      </c>
      <c r="V56" s="56"/>
      <c r="W56" s="73" t="s">
        <v>1802</v>
      </c>
      <c r="X56" s="42"/>
      <c r="Y56" s="73" t="s">
        <v>1803</v>
      </c>
      <c r="Z56" s="42"/>
      <c r="AA56" s="73" t="s">
        <v>1804</v>
      </c>
      <c r="AB56" s="42"/>
    </row>
    <row r="57" spans="1:30" x14ac:dyDescent="0.3">
      <c r="A57" s="91">
        <f t="shared" si="0"/>
        <v>1480</v>
      </c>
      <c r="B57" s="87" t="s">
        <v>179</v>
      </c>
      <c r="C57" s="7" t="s">
        <v>291</v>
      </c>
      <c r="D57" s="74"/>
      <c r="E57" s="7" t="s">
        <v>1805</v>
      </c>
      <c r="F57" s="56"/>
      <c r="G57" s="7" t="s">
        <v>1806</v>
      </c>
      <c r="H57" s="56"/>
      <c r="I57" s="7" t="s">
        <v>1807</v>
      </c>
      <c r="J57" s="56">
        <v>1</v>
      </c>
      <c r="K57" s="77" t="s">
        <v>1808</v>
      </c>
      <c r="L57" s="41">
        <v>0</v>
      </c>
      <c r="M57" s="77" t="s">
        <v>1809</v>
      </c>
      <c r="N57" s="41">
        <v>0</v>
      </c>
      <c r="O57" s="77" t="s">
        <v>1810</v>
      </c>
      <c r="P57" s="41">
        <v>0.5</v>
      </c>
      <c r="Q57" s="73" t="s">
        <v>1811</v>
      </c>
      <c r="R57" s="41">
        <v>1</v>
      </c>
      <c r="S57" s="73" t="s">
        <v>1812</v>
      </c>
      <c r="T57" s="82"/>
      <c r="U57" s="73" t="s">
        <v>1813</v>
      </c>
      <c r="V57" s="56"/>
      <c r="W57" s="73" t="s">
        <v>1814</v>
      </c>
      <c r="X57" s="42"/>
      <c r="Y57" s="73" t="s">
        <v>1815</v>
      </c>
      <c r="Z57" s="42"/>
      <c r="AA57" s="73" t="s">
        <v>1816</v>
      </c>
      <c r="AB57" s="42"/>
    </row>
    <row r="58" spans="1:30" x14ac:dyDescent="0.3">
      <c r="A58" s="91">
        <f t="shared" si="0"/>
        <v>1490</v>
      </c>
      <c r="B58" s="87" t="s">
        <v>180</v>
      </c>
      <c r="C58" s="11"/>
      <c r="D58" s="11"/>
      <c r="E58" s="7" t="s">
        <v>1817</v>
      </c>
      <c r="F58" s="56"/>
      <c r="G58" s="11"/>
      <c r="H58" s="16"/>
      <c r="I58" s="11"/>
      <c r="J58" s="16"/>
      <c r="K58" s="12"/>
      <c r="L58" s="12"/>
      <c r="M58" s="77" t="s">
        <v>1818</v>
      </c>
      <c r="N58" s="41">
        <v>0</v>
      </c>
      <c r="O58" s="11"/>
      <c r="P58" s="12"/>
      <c r="Q58" s="11"/>
      <c r="R58" s="12"/>
      <c r="S58" s="12"/>
      <c r="T58" s="12"/>
      <c r="U58" s="73" t="s">
        <v>1819</v>
      </c>
      <c r="V58" s="56"/>
      <c r="W58" s="11"/>
      <c r="X58" s="16"/>
      <c r="Y58" s="11"/>
      <c r="Z58" s="16"/>
      <c r="AA58" s="73" t="s">
        <v>1820</v>
      </c>
      <c r="AB58" s="42"/>
    </row>
    <row r="59" spans="1:30" x14ac:dyDescent="0.3">
      <c r="A59" s="91">
        <f t="shared" si="0"/>
        <v>1500</v>
      </c>
      <c r="B59" s="87" t="s">
        <v>2638</v>
      </c>
      <c r="C59" s="7" t="s">
        <v>1821</v>
      </c>
      <c r="D59" s="74"/>
      <c r="E59" s="7" t="s">
        <v>1822</v>
      </c>
      <c r="F59" s="56"/>
      <c r="G59" s="7" t="s">
        <v>1823</v>
      </c>
      <c r="H59" s="56"/>
      <c r="I59" s="7" t="s">
        <v>1824</v>
      </c>
      <c r="J59" s="56"/>
      <c r="K59" s="11"/>
      <c r="L59" s="12"/>
      <c r="M59" s="11"/>
      <c r="N59" s="12"/>
      <c r="O59" s="11"/>
      <c r="P59" s="12"/>
      <c r="Q59" s="11"/>
      <c r="R59" s="12"/>
      <c r="S59" s="11"/>
      <c r="T59" s="16"/>
      <c r="U59" s="11"/>
      <c r="V59" s="16"/>
      <c r="W59" s="11"/>
      <c r="X59" s="16"/>
      <c r="Y59" s="11"/>
      <c r="Z59" s="16"/>
      <c r="AA59" s="11"/>
      <c r="AB59" s="16"/>
    </row>
    <row r="60" spans="1:30" x14ac:dyDescent="0.3">
      <c r="A60" s="91">
        <f t="shared" si="0"/>
        <v>1510</v>
      </c>
      <c r="B60" s="86" t="s">
        <v>2639</v>
      </c>
      <c r="C60" s="11"/>
      <c r="D60" s="11"/>
      <c r="E60" s="7" t="s">
        <v>1825</v>
      </c>
      <c r="F60" s="56"/>
      <c r="G60" s="7" t="s">
        <v>1826</v>
      </c>
      <c r="H60" s="56"/>
      <c r="I60" s="7" t="s">
        <v>1827</v>
      </c>
      <c r="J60" s="56"/>
      <c r="K60" s="11"/>
      <c r="L60" s="11"/>
      <c r="M60" s="77" t="s">
        <v>1828</v>
      </c>
      <c r="N60" s="54">
        <v>0</v>
      </c>
      <c r="O60" s="77" t="s">
        <v>1829</v>
      </c>
      <c r="P60" s="54">
        <v>0</v>
      </c>
      <c r="Q60" s="73" t="s">
        <v>1830</v>
      </c>
      <c r="R60" s="54">
        <v>0</v>
      </c>
      <c r="S60" s="11"/>
      <c r="T60" s="11"/>
      <c r="U60" s="73" t="s">
        <v>1831</v>
      </c>
      <c r="V60" s="74"/>
      <c r="W60" s="73" t="s">
        <v>1832</v>
      </c>
      <c r="X60" s="74"/>
      <c r="Y60" s="73" t="s">
        <v>1833</v>
      </c>
      <c r="Z60" s="74"/>
      <c r="AA60" s="73" t="s">
        <v>1834</v>
      </c>
      <c r="AB60" s="74"/>
    </row>
    <row r="61" spans="1:30" x14ac:dyDescent="0.3">
      <c r="A61" s="91">
        <f t="shared" si="0"/>
        <v>1520</v>
      </c>
      <c r="B61" s="104" t="s">
        <v>2640</v>
      </c>
      <c r="C61" s="11"/>
      <c r="D61" s="11"/>
      <c r="E61" s="77" t="s">
        <v>1835</v>
      </c>
      <c r="F61" s="82"/>
      <c r="G61" s="77" t="s">
        <v>1836</v>
      </c>
      <c r="H61" s="82"/>
      <c r="I61" s="77" t="s">
        <v>1837</v>
      </c>
      <c r="J61" s="82"/>
      <c r="K61" s="11"/>
      <c r="L61" s="11"/>
      <c r="M61" s="77" t="s">
        <v>1838</v>
      </c>
      <c r="N61" s="54">
        <v>0</v>
      </c>
      <c r="O61" s="77" t="s">
        <v>1839</v>
      </c>
      <c r="P61" s="54">
        <v>0</v>
      </c>
      <c r="Q61" s="73" t="s">
        <v>1840</v>
      </c>
      <c r="R61" s="54">
        <v>0</v>
      </c>
      <c r="S61" s="11"/>
      <c r="T61" s="11"/>
      <c r="U61" s="73" t="s">
        <v>1841</v>
      </c>
      <c r="V61" s="74"/>
      <c r="W61" s="73" t="s">
        <v>1842</v>
      </c>
      <c r="X61" s="74"/>
      <c r="Y61" s="73" t="s">
        <v>1843</v>
      </c>
      <c r="Z61" s="74"/>
      <c r="AA61" s="73" t="s">
        <v>1844</v>
      </c>
      <c r="AB61" s="74"/>
    </row>
    <row r="62" spans="1:30" ht="26.4" x14ac:dyDescent="0.3">
      <c r="A62" s="91">
        <f t="shared" si="0"/>
        <v>1530</v>
      </c>
      <c r="B62" s="86" t="s">
        <v>2641</v>
      </c>
      <c r="C62" s="7" t="s">
        <v>1845</v>
      </c>
      <c r="D62" s="74"/>
      <c r="E62" s="7" t="s">
        <v>1846</v>
      </c>
      <c r="F62" s="56"/>
      <c r="G62" s="7" t="s">
        <v>1847</v>
      </c>
      <c r="H62" s="56"/>
      <c r="I62" s="7" t="s">
        <v>1848</v>
      </c>
      <c r="J62" s="56"/>
      <c r="K62" s="77" t="s">
        <v>1849</v>
      </c>
      <c r="L62" s="41">
        <v>0</v>
      </c>
      <c r="M62" s="77" t="s">
        <v>1850</v>
      </c>
      <c r="N62" s="54">
        <v>0</v>
      </c>
      <c r="O62" s="77" t="s">
        <v>1851</v>
      </c>
      <c r="P62" s="54">
        <v>0</v>
      </c>
      <c r="Q62" s="73" t="s">
        <v>1852</v>
      </c>
      <c r="R62" s="54">
        <v>0</v>
      </c>
      <c r="S62" s="73" t="s">
        <v>1853</v>
      </c>
      <c r="T62" s="74"/>
      <c r="U62" s="73" t="s">
        <v>1854</v>
      </c>
      <c r="V62" s="74"/>
      <c r="W62" s="73" t="s">
        <v>1855</v>
      </c>
      <c r="X62" s="74"/>
      <c r="Y62" s="73" t="s">
        <v>1856</v>
      </c>
      <c r="Z62" s="74"/>
      <c r="AA62" s="73" t="s">
        <v>1857</v>
      </c>
      <c r="AB62" s="74"/>
      <c r="AD62" s="94"/>
    </row>
    <row r="63" spans="1:30" ht="26.4" x14ac:dyDescent="0.3">
      <c r="A63" s="91">
        <f t="shared" si="0"/>
        <v>1540</v>
      </c>
      <c r="B63" s="87" t="s">
        <v>182</v>
      </c>
      <c r="C63" s="7" t="s">
        <v>1858</v>
      </c>
      <c r="D63" s="74"/>
      <c r="E63" s="7" t="s">
        <v>1859</v>
      </c>
      <c r="F63" s="56"/>
      <c r="G63" s="7" t="s">
        <v>1860</v>
      </c>
      <c r="H63" s="56"/>
      <c r="I63" s="7" t="s">
        <v>1861</v>
      </c>
      <c r="J63" s="56"/>
      <c r="K63" s="77" t="s">
        <v>1862</v>
      </c>
      <c r="L63" s="41">
        <v>0</v>
      </c>
      <c r="M63" s="77" t="s">
        <v>1863</v>
      </c>
      <c r="N63" s="54">
        <v>0</v>
      </c>
      <c r="O63" s="77" t="s">
        <v>1864</v>
      </c>
      <c r="P63" s="54">
        <v>0.5</v>
      </c>
      <c r="Q63" s="73" t="s">
        <v>1865</v>
      </c>
      <c r="R63" s="54">
        <v>1</v>
      </c>
      <c r="S63" s="73" t="s">
        <v>1866</v>
      </c>
      <c r="T63" s="74"/>
      <c r="U63" s="73" t="s">
        <v>1867</v>
      </c>
      <c r="V63" s="74"/>
      <c r="W63" s="73" t="s">
        <v>1868</v>
      </c>
      <c r="X63" s="74"/>
      <c r="Y63" s="73" t="s">
        <v>1869</v>
      </c>
      <c r="Z63" s="74"/>
      <c r="AA63" s="73" t="s">
        <v>1870</v>
      </c>
      <c r="AB63" s="74"/>
    </row>
    <row r="64" spans="1:30" s="94" customFormat="1" ht="12.75" customHeight="1" x14ac:dyDescent="0.3">
      <c r="A64" s="91"/>
      <c r="B64" s="168"/>
      <c r="C64" s="237" t="s">
        <v>136</v>
      </c>
      <c r="D64" s="238"/>
      <c r="E64" s="238"/>
      <c r="F64" s="238"/>
      <c r="G64" s="238"/>
      <c r="H64" s="238"/>
      <c r="I64" s="238"/>
      <c r="J64" s="239"/>
      <c r="K64" s="237" t="s">
        <v>2630</v>
      </c>
      <c r="L64" s="238"/>
      <c r="M64" s="238"/>
      <c r="N64" s="238"/>
      <c r="O64" s="238"/>
      <c r="P64" s="238"/>
      <c r="Q64" s="238"/>
      <c r="R64" s="239"/>
      <c r="S64" s="237" t="s">
        <v>141</v>
      </c>
      <c r="T64" s="238"/>
      <c r="U64" s="238"/>
      <c r="V64" s="238"/>
      <c r="W64" s="238"/>
      <c r="X64" s="238"/>
      <c r="Y64" s="238"/>
      <c r="Z64" s="238"/>
      <c r="AA64" s="238"/>
      <c r="AB64" s="239"/>
    </row>
    <row r="65" spans="1:42" s="94" customFormat="1" ht="12.75" customHeight="1" x14ac:dyDescent="0.3">
      <c r="A65" s="91"/>
      <c r="B65" s="169" t="s">
        <v>2941</v>
      </c>
      <c r="C65" s="236" t="s">
        <v>2631</v>
      </c>
      <c r="D65" s="236"/>
      <c r="E65" s="237" t="s">
        <v>137</v>
      </c>
      <c r="F65" s="239"/>
      <c r="G65" s="237" t="s">
        <v>138</v>
      </c>
      <c r="H65" s="239"/>
      <c r="I65" s="237" t="s">
        <v>139</v>
      </c>
      <c r="J65" s="239"/>
      <c r="K65" s="236" t="s">
        <v>2631</v>
      </c>
      <c r="L65" s="236"/>
      <c r="M65" s="237" t="s">
        <v>137</v>
      </c>
      <c r="N65" s="239"/>
      <c r="O65" s="237" t="s">
        <v>138</v>
      </c>
      <c r="P65" s="239"/>
      <c r="Q65" s="237" t="s">
        <v>139</v>
      </c>
      <c r="R65" s="239"/>
      <c r="S65" s="236" t="s">
        <v>2631</v>
      </c>
      <c r="T65" s="236"/>
      <c r="U65" s="237" t="s">
        <v>137</v>
      </c>
      <c r="V65" s="239"/>
      <c r="W65" s="237" t="s">
        <v>138</v>
      </c>
      <c r="X65" s="239"/>
      <c r="Y65" s="237" t="s">
        <v>139</v>
      </c>
      <c r="Z65" s="239"/>
      <c r="AA65" s="237" t="s">
        <v>142</v>
      </c>
      <c r="AB65" s="239"/>
    </row>
    <row r="66" spans="1:42" s="94" customFormat="1" x14ac:dyDescent="0.3">
      <c r="A66" s="91"/>
      <c r="B66" s="168" t="s">
        <v>2942</v>
      </c>
      <c r="C66" s="13">
        <v>111600</v>
      </c>
      <c r="D66" s="74"/>
      <c r="E66" s="13">
        <v>131600</v>
      </c>
      <c r="F66" s="56"/>
      <c r="G66" s="13">
        <v>151600</v>
      </c>
      <c r="H66" s="56"/>
      <c r="I66" s="13">
        <v>171600</v>
      </c>
      <c r="J66" s="56"/>
      <c r="K66" s="73">
        <v>711600</v>
      </c>
      <c r="L66" s="41">
        <v>0</v>
      </c>
      <c r="M66" s="73">
        <v>731600</v>
      </c>
      <c r="N66" s="54">
        <v>0</v>
      </c>
      <c r="O66" s="73">
        <v>751600</v>
      </c>
      <c r="P66" s="54">
        <v>0</v>
      </c>
      <c r="Q66" s="73">
        <v>771600</v>
      </c>
      <c r="R66" s="54">
        <v>0</v>
      </c>
      <c r="S66" s="73">
        <v>811600</v>
      </c>
      <c r="T66" s="74"/>
      <c r="U66" s="73">
        <v>831600</v>
      </c>
      <c r="V66" s="74"/>
      <c r="W66" s="73">
        <v>851600</v>
      </c>
      <c r="X66" s="74"/>
      <c r="Y66" s="73">
        <v>871600</v>
      </c>
      <c r="Z66" s="74"/>
      <c r="AA66" s="73">
        <v>911600</v>
      </c>
      <c r="AB66" s="74"/>
    </row>
    <row r="67" spans="1:42" s="94" customFormat="1" x14ac:dyDescent="0.3">
      <c r="A67" s="91"/>
      <c r="B67" s="168" t="s">
        <v>2944</v>
      </c>
      <c r="C67" s="13">
        <v>111610</v>
      </c>
      <c r="D67" s="74"/>
      <c r="E67" s="13">
        <v>131610</v>
      </c>
      <c r="F67" s="56"/>
      <c r="G67" s="13">
        <v>151610</v>
      </c>
      <c r="H67" s="56"/>
      <c r="I67" s="13">
        <v>171610</v>
      </c>
      <c r="J67" s="56"/>
      <c r="K67" s="73">
        <v>711610</v>
      </c>
      <c r="L67" s="41">
        <v>0</v>
      </c>
      <c r="M67" s="73">
        <v>731610</v>
      </c>
      <c r="N67" s="54">
        <v>0</v>
      </c>
      <c r="O67" s="73">
        <v>751610</v>
      </c>
      <c r="P67" s="54">
        <v>0</v>
      </c>
      <c r="Q67" s="73">
        <v>771610</v>
      </c>
      <c r="R67" s="54">
        <v>0</v>
      </c>
      <c r="S67" s="73">
        <v>811610</v>
      </c>
      <c r="T67" s="74"/>
      <c r="U67" s="73">
        <v>831610</v>
      </c>
      <c r="V67" s="74"/>
      <c r="W67" s="73">
        <v>851610</v>
      </c>
      <c r="X67" s="74"/>
      <c r="Y67" s="73">
        <v>871610</v>
      </c>
      <c r="Z67" s="74"/>
      <c r="AA67" s="73">
        <v>911610</v>
      </c>
      <c r="AB67" s="74"/>
    </row>
    <row r="68" spans="1:42" s="94" customFormat="1" x14ac:dyDescent="0.3">
      <c r="A68" s="91"/>
      <c r="B68" s="168" t="s">
        <v>2943</v>
      </c>
      <c r="C68" s="13">
        <v>111620</v>
      </c>
      <c r="D68" s="74"/>
      <c r="E68" s="13">
        <v>131620</v>
      </c>
      <c r="F68" s="56"/>
      <c r="G68" s="13">
        <v>151620</v>
      </c>
      <c r="H68" s="56"/>
      <c r="I68" s="13">
        <v>171620</v>
      </c>
      <c r="J68" s="56"/>
      <c r="K68" s="73">
        <v>711620</v>
      </c>
      <c r="L68" s="41">
        <v>0</v>
      </c>
      <c r="M68" s="73">
        <v>731620</v>
      </c>
      <c r="N68" s="54">
        <v>0</v>
      </c>
      <c r="O68" s="73">
        <v>751620</v>
      </c>
      <c r="P68" s="54">
        <v>0</v>
      </c>
      <c r="Q68" s="73">
        <v>771620</v>
      </c>
      <c r="R68" s="54">
        <v>0</v>
      </c>
      <c r="S68" s="73">
        <v>811620</v>
      </c>
      <c r="T68" s="74"/>
      <c r="U68" s="73">
        <v>831620</v>
      </c>
      <c r="V68" s="74"/>
      <c r="W68" s="73">
        <v>851620</v>
      </c>
      <c r="X68" s="74"/>
      <c r="Y68" s="73">
        <v>871620</v>
      </c>
      <c r="Z68" s="74"/>
      <c r="AA68" s="73">
        <v>911620</v>
      </c>
      <c r="AB68" s="74"/>
    </row>
    <row r="69" spans="1:42" s="94" customFormat="1" x14ac:dyDescent="0.3">
      <c r="A69" s="91">
        <f>A63+10</f>
        <v>1550</v>
      </c>
      <c r="B69" s="237"/>
      <c r="C69" s="238"/>
      <c r="D69" s="238"/>
      <c r="E69" s="238"/>
      <c r="F69" s="238"/>
      <c r="G69" s="238"/>
      <c r="H69" s="238"/>
      <c r="I69" s="238"/>
      <c r="J69" s="238"/>
      <c r="K69" s="238"/>
      <c r="L69" s="238"/>
      <c r="M69" s="238"/>
      <c r="N69" s="238"/>
      <c r="O69" s="238"/>
      <c r="P69" s="238"/>
      <c r="Q69" s="238"/>
      <c r="R69" s="238"/>
      <c r="S69" s="238"/>
      <c r="T69" s="238"/>
      <c r="U69" s="239"/>
      <c r="V69" s="237" t="s">
        <v>142</v>
      </c>
      <c r="W69" s="238"/>
      <c r="X69" s="238"/>
      <c r="Y69" s="238"/>
      <c r="Z69" s="239"/>
      <c r="AA69" s="73" t="s">
        <v>2087</v>
      </c>
      <c r="AB69" s="74"/>
    </row>
    <row r="70" spans="1:42" s="96" customFormat="1" x14ac:dyDescent="0.3">
      <c r="B70" s="57"/>
      <c r="C70" s="61"/>
      <c r="D70" s="61"/>
      <c r="E70" s="60"/>
      <c r="F70" s="61"/>
      <c r="G70" s="60"/>
      <c r="H70" s="61"/>
      <c r="I70" s="60"/>
      <c r="J70" s="61"/>
      <c r="K70" s="60"/>
      <c r="L70" s="62"/>
      <c r="M70" s="60"/>
      <c r="N70" s="62"/>
      <c r="O70" s="60"/>
      <c r="P70" s="62"/>
      <c r="Q70" s="60"/>
      <c r="R70" s="62"/>
      <c r="S70" s="60"/>
      <c r="T70" s="61"/>
      <c r="U70" s="60"/>
      <c r="V70" s="61"/>
      <c r="W70" s="60"/>
      <c r="X70" s="61"/>
      <c r="Y70" s="60"/>
      <c r="Z70" s="61"/>
      <c r="AA70" s="60"/>
      <c r="AB70" s="61"/>
      <c r="AC70" s="94"/>
      <c r="AE70" s="94"/>
      <c r="AG70" s="94"/>
      <c r="AI70" s="94"/>
      <c r="AJ70" s="94"/>
      <c r="AK70" s="94"/>
      <c r="AL70" s="94"/>
      <c r="AM70" s="94"/>
      <c r="AN70" s="94"/>
      <c r="AP70" s="94"/>
    </row>
    <row r="71" spans="1:42" s="32" customFormat="1" ht="15.6" x14ac:dyDescent="0.3">
      <c r="B71" s="110" t="s">
        <v>183</v>
      </c>
      <c r="C71" s="17"/>
      <c r="D71" s="17"/>
      <c r="E71" s="33"/>
      <c r="F71" s="34"/>
      <c r="G71" s="33"/>
      <c r="H71" s="34"/>
      <c r="I71" s="33"/>
      <c r="J71" s="34"/>
      <c r="K71" s="33"/>
      <c r="L71" s="35"/>
      <c r="M71" s="33"/>
      <c r="N71" s="35"/>
      <c r="O71" s="33"/>
      <c r="P71" s="35"/>
      <c r="Q71" s="33"/>
      <c r="R71" s="35"/>
      <c r="S71" s="33"/>
      <c r="T71" s="34"/>
      <c r="U71" s="33"/>
      <c r="V71" s="34"/>
      <c r="W71" s="33"/>
      <c r="X71" s="34"/>
      <c r="Y71" s="33"/>
      <c r="Z71" s="34"/>
      <c r="AA71" s="33"/>
      <c r="AB71" s="34"/>
      <c r="AC71" s="1"/>
      <c r="AE71" s="1"/>
      <c r="AG71" s="1"/>
      <c r="AI71" s="1"/>
      <c r="AJ71" s="1"/>
      <c r="AK71" s="1"/>
      <c r="AL71" s="1"/>
      <c r="AM71" s="1"/>
      <c r="AN71" s="1"/>
      <c r="AP71" s="1"/>
    </row>
    <row r="72" spans="1:42" s="32" customFormat="1" ht="7.95" customHeight="1" x14ac:dyDescent="0.3">
      <c r="B72" s="70"/>
      <c r="C72" s="71"/>
      <c r="D72" s="78"/>
      <c r="E72" s="71"/>
      <c r="F72" s="78"/>
      <c r="G72" s="71"/>
      <c r="H72" s="78"/>
      <c r="I72" s="71"/>
      <c r="J72" s="78"/>
      <c r="K72" s="71"/>
      <c r="L72" s="79"/>
      <c r="M72" s="71"/>
      <c r="N72" s="79"/>
      <c r="O72" s="71"/>
      <c r="P72" s="79"/>
      <c r="Q72" s="71"/>
      <c r="R72" s="79"/>
      <c r="S72" s="71"/>
      <c r="T72" s="78"/>
      <c r="U72" s="71"/>
      <c r="V72" s="78"/>
      <c r="W72" s="80"/>
      <c r="X72" s="81"/>
      <c r="Y72" s="80"/>
      <c r="Z72" s="81"/>
      <c r="AA72" s="80"/>
      <c r="AB72" s="81"/>
      <c r="AC72" s="1"/>
      <c r="AE72" s="1"/>
      <c r="AG72" s="1"/>
      <c r="AI72" s="1"/>
      <c r="AJ72" s="1"/>
      <c r="AK72" s="1"/>
      <c r="AL72" s="1"/>
      <c r="AM72" s="1"/>
      <c r="AN72" s="1"/>
      <c r="AP72" s="1"/>
    </row>
    <row r="73" spans="1:42" ht="15.6" customHeight="1" x14ac:dyDescent="0.3">
      <c r="B73" s="70" t="s">
        <v>184</v>
      </c>
      <c r="C73" s="233" t="s">
        <v>136</v>
      </c>
      <c r="D73" s="235"/>
      <c r="E73" s="235"/>
      <c r="F73" s="235"/>
      <c r="G73" s="235"/>
      <c r="H73" s="235"/>
      <c r="I73" s="235"/>
      <c r="J73" s="234"/>
      <c r="K73" s="233" t="s">
        <v>2686</v>
      </c>
      <c r="L73" s="235"/>
      <c r="M73" s="235"/>
      <c r="N73" s="235"/>
      <c r="O73" s="235"/>
      <c r="P73" s="235"/>
      <c r="Q73" s="235"/>
      <c r="R73" s="234"/>
      <c r="S73" s="233" t="s">
        <v>186</v>
      </c>
      <c r="T73" s="235"/>
      <c r="U73" s="235"/>
      <c r="V73" s="235"/>
      <c r="W73" s="235"/>
      <c r="X73" s="235"/>
      <c r="Y73" s="235"/>
      <c r="Z73" s="235"/>
      <c r="AA73" s="235"/>
      <c r="AB73" s="234"/>
    </row>
    <row r="74" spans="1:42" ht="24.6" customHeight="1" x14ac:dyDescent="0.3">
      <c r="B74" s="3"/>
      <c r="C74" s="236" t="s">
        <v>2631</v>
      </c>
      <c r="D74" s="236"/>
      <c r="E74" s="233" t="s">
        <v>137</v>
      </c>
      <c r="F74" s="234"/>
      <c r="G74" s="233" t="s">
        <v>138</v>
      </c>
      <c r="H74" s="234"/>
      <c r="I74" s="233" t="s">
        <v>139</v>
      </c>
      <c r="J74" s="234"/>
      <c r="K74" s="236" t="s">
        <v>2631</v>
      </c>
      <c r="L74" s="236"/>
      <c r="M74" s="233" t="s">
        <v>137</v>
      </c>
      <c r="N74" s="234"/>
      <c r="O74" s="233" t="s">
        <v>138</v>
      </c>
      <c r="P74" s="234"/>
      <c r="Q74" s="233" t="s">
        <v>139</v>
      </c>
      <c r="R74" s="234"/>
      <c r="S74" s="236" t="s">
        <v>2631</v>
      </c>
      <c r="T74" s="236"/>
      <c r="U74" s="233" t="s">
        <v>137</v>
      </c>
      <c r="V74" s="234"/>
      <c r="W74" s="233" t="s">
        <v>138</v>
      </c>
      <c r="X74" s="234"/>
      <c r="Y74" s="233" t="s">
        <v>139</v>
      </c>
      <c r="Z74" s="234"/>
      <c r="AA74" s="233" t="s">
        <v>187</v>
      </c>
      <c r="AB74" s="234"/>
    </row>
    <row r="75" spans="1:42" x14ac:dyDescent="0.3">
      <c r="A75" s="94">
        <v>3010</v>
      </c>
      <c r="B75" s="88" t="s">
        <v>188</v>
      </c>
      <c r="C75" s="77" t="s">
        <v>1871</v>
      </c>
      <c r="D75" s="74"/>
      <c r="E75" s="102"/>
      <c r="F75" s="102"/>
      <c r="G75" s="102"/>
      <c r="H75" s="76"/>
      <c r="I75" s="102"/>
      <c r="J75" s="76"/>
      <c r="K75" s="73" t="s">
        <v>292</v>
      </c>
      <c r="L75" s="54">
        <v>0</v>
      </c>
      <c r="M75" s="103"/>
      <c r="N75" s="103"/>
      <c r="O75" s="102"/>
      <c r="P75" s="103"/>
      <c r="Q75" s="102"/>
      <c r="R75" s="103"/>
      <c r="S75" s="77" t="s">
        <v>293</v>
      </c>
      <c r="T75" s="82"/>
      <c r="U75" s="76"/>
      <c r="V75" s="76"/>
      <c r="W75" s="102"/>
      <c r="X75" s="76"/>
      <c r="Y75" s="102"/>
      <c r="Z75" s="76"/>
      <c r="AA75" s="77" t="s">
        <v>294</v>
      </c>
      <c r="AB75" s="82"/>
    </row>
    <row r="76" spans="1:42" x14ac:dyDescent="0.3">
      <c r="A76" s="94">
        <f>A75+10</f>
        <v>3020</v>
      </c>
      <c r="B76" s="88" t="s">
        <v>2644</v>
      </c>
      <c r="C76" s="77" t="s">
        <v>1872</v>
      </c>
      <c r="D76" s="74"/>
      <c r="E76" s="73" t="s">
        <v>1873</v>
      </c>
      <c r="F76" s="74"/>
      <c r="G76" s="73" t="s">
        <v>1874</v>
      </c>
      <c r="H76" s="74"/>
      <c r="I76" s="73" t="s">
        <v>295</v>
      </c>
      <c r="J76" s="74"/>
      <c r="K76" s="73" t="s">
        <v>296</v>
      </c>
      <c r="L76" s="54">
        <v>0</v>
      </c>
      <c r="M76" s="73" t="s">
        <v>297</v>
      </c>
      <c r="N76" s="54">
        <v>0</v>
      </c>
      <c r="O76" s="73" t="s">
        <v>298</v>
      </c>
      <c r="P76" s="54">
        <v>0</v>
      </c>
      <c r="Q76" s="73" t="s">
        <v>299</v>
      </c>
      <c r="R76" s="54">
        <v>0</v>
      </c>
      <c r="S76" s="73" t="s">
        <v>300</v>
      </c>
      <c r="T76" s="82"/>
      <c r="U76" s="73" t="s">
        <v>301</v>
      </c>
      <c r="V76" s="82"/>
      <c r="W76" s="73" t="s">
        <v>302</v>
      </c>
      <c r="X76" s="82"/>
      <c r="Y76" s="73" t="s">
        <v>303</v>
      </c>
      <c r="Z76" s="82"/>
      <c r="AA76" s="77" t="s">
        <v>304</v>
      </c>
      <c r="AB76" s="82"/>
    </row>
    <row r="77" spans="1:42" x14ac:dyDescent="0.3">
      <c r="A77" s="94">
        <f t="shared" ref="A77:A143" si="1">A76+10</f>
        <v>3030</v>
      </c>
      <c r="B77" s="95" t="s">
        <v>2645</v>
      </c>
      <c r="C77" s="77" t="s">
        <v>1875</v>
      </c>
      <c r="D77" s="74"/>
      <c r="E77" s="77" t="s">
        <v>1876</v>
      </c>
      <c r="F77" s="74"/>
      <c r="G77" s="102"/>
      <c r="H77" s="102"/>
      <c r="I77" s="102"/>
      <c r="J77" s="102"/>
      <c r="K77" s="77" t="s">
        <v>305</v>
      </c>
      <c r="L77" s="54">
        <v>0</v>
      </c>
      <c r="M77" s="77" t="s">
        <v>306</v>
      </c>
      <c r="N77" s="54">
        <v>0</v>
      </c>
      <c r="O77" s="102"/>
      <c r="P77" s="103"/>
      <c r="Q77" s="102"/>
      <c r="R77" s="103"/>
      <c r="S77" s="77" t="s">
        <v>307</v>
      </c>
      <c r="T77" s="82"/>
      <c r="U77" s="77" t="s">
        <v>308</v>
      </c>
      <c r="V77" s="82"/>
      <c r="W77" s="102"/>
      <c r="X77" s="103"/>
      <c r="Y77" s="102"/>
      <c r="Z77" s="103"/>
      <c r="AA77" s="77" t="s">
        <v>309</v>
      </c>
      <c r="AB77" s="82"/>
    </row>
    <row r="78" spans="1:42" x14ac:dyDescent="0.3">
      <c r="A78" s="94">
        <f t="shared" si="1"/>
        <v>3040</v>
      </c>
      <c r="B78" s="88" t="s">
        <v>199</v>
      </c>
      <c r="C78" s="102"/>
      <c r="D78" s="102"/>
      <c r="E78" s="102"/>
      <c r="F78" s="76"/>
      <c r="G78" s="102" t="s">
        <v>276</v>
      </c>
      <c r="H78" s="76"/>
      <c r="I78" s="102" t="s">
        <v>276</v>
      </c>
      <c r="J78" s="76"/>
      <c r="K78" s="102"/>
      <c r="L78" s="103"/>
      <c r="M78" s="102" t="s">
        <v>276</v>
      </c>
      <c r="N78" s="103"/>
      <c r="O78" s="102" t="s">
        <v>276</v>
      </c>
      <c r="P78" s="103"/>
      <c r="Q78" s="102" t="s">
        <v>276</v>
      </c>
      <c r="R78" s="103"/>
      <c r="S78" s="102"/>
      <c r="T78" s="76"/>
      <c r="U78" s="102" t="s">
        <v>276</v>
      </c>
      <c r="V78" s="76"/>
      <c r="W78" s="102" t="s">
        <v>276</v>
      </c>
      <c r="X78" s="76"/>
      <c r="Y78" s="102" t="s">
        <v>276</v>
      </c>
      <c r="Z78" s="76"/>
      <c r="AA78" s="102" t="s">
        <v>276</v>
      </c>
      <c r="AB78" s="76"/>
    </row>
    <row r="79" spans="1:42" ht="39.6" x14ac:dyDescent="0.3">
      <c r="A79" s="94">
        <f t="shared" si="1"/>
        <v>3050</v>
      </c>
      <c r="B79" s="87" t="s">
        <v>200</v>
      </c>
      <c r="C79" s="102"/>
      <c r="D79" s="102"/>
      <c r="E79" s="102"/>
      <c r="F79" s="76"/>
      <c r="G79" s="102" t="s">
        <v>276</v>
      </c>
      <c r="H79" s="76"/>
      <c r="I79" s="102" t="s">
        <v>276</v>
      </c>
      <c r="J79" s="76"/>
      <c r="K79" s="102"/>
      <c r="L79" s="103"/>
      <c r="M79" s="102" t="s">
        <v>276</v>
      </c>
      <c r="N79" s="103"/>
      <c r="O79" s="102" t="s">
        <v>276</v>
      </c>
      <c r="P79" s="103"/>
      <c r="Q79" s="102" t="s">
        <v>276</v>
      </c>
      <c r="R79" s="103"/>
      <c r="S79" s="102"/>
      <c r="T79" s="76"/>
      <c r="U79" s="102" t="s">
        <v>276</v>
      </c>
      <c r="V79" s="76"/>
      <c r="W79" s="102" t="s">
        <v>276</v>
      </c>
      <c r="X79" s="76"/>
      <c r="Y79" s="102" t="s">
        <v>276</v>
      </c>
      <c r="Z79" s="76"/>
      <c r="AA79" s="102" t="s">
        <v>276</v>
      </c>
      <c r="AB79" s="76"/>
    </row>
    <row r="80" spans="1:42" x14ac:dyDescent="0.3">
      <c r="A80" s="94">
        <f t="shared" si="1"/>
        <v>3060</v>
      </c>
      <c r="B80" s="86" t="s">
        <v>192</v>
      </c>
      <c r="C80" s="77" t="s">
        <v>1877</v>
      </c>
      <c r="D80" s="74"/>
      <c r="E80" s="77" t="s">
        <v>1878</v>
      </c>
      <c r="F80" s="74"/>
      <c r="G80" s="77" t="s">
        <v>1879</v>
      </c>
      <c r="H80" s="74"/>
      <c r="I80" s="77" t="s">
        <v>310</v>
      </c>
      <c r="J80" s="74"/>
      <c r="K80" s="77" t="s">
        <v>311</v>
      </c>
      <c r="L80" s="54">
        <v>1</v>
      </c>
      <c r="M80" s="77" t="s">
        <v>312</v>
      </c>
      <c r="N80" s="54">
        <v>0.05</v>
      </c>
      <c r="O80" s="77" t="s">
        <v>313</v>
      </c>
      <c r="P80" s="54">
        <v>0.5</v>
      </c>
      <c r="Q80" s="77" t="s">
        <v>314</v>
      </c>
      <c r="R80" s="54">
        <v>1</v>
      </c>
      <c r="S80" s="77" t="s">
        <v>315</v>
      </c>
      <c r="T80" s="74"/>
      <c r="U80" s="77" t="s">
        <v>316</v>
      </c>
      <c r="V80" s="105"/>
      <c r="W80" s="77" t="s">
        <v>317</v>
      </c>
      <c r="X80" s="105"/>
      <c r="Y80" s="77" t="s">
        <v>318</v>
      </c>
      <c r="Z80" s="105"/>
      <c r="AA80" s="77" t="s">
        <v>319</v>
      </c>
      <c r="AB80" s="105"/>
    </row>
    <row r="81" spans="1:28" x14ac:dyDescent="0.3">
      <c r="A81" s="94">
        <f t="shared" si="1"/>
        <v>3070</v>
      </c>
      <c r="B81" s="86" t="s">
        <v>193</v>
      </c>
      <c r="C81" s="102"/>
      <c r="D81" s="102"/>
      <c r="E81" s="102"/>
      <c r="F81" s="76"/>
      <c r="G81" s="102" t="s">
        <v>276</v>
      </c>
      <c r="H81" s="76"/>
      <c r="I81" s="102" t="s">
        <v>276</v>
      </c>
      <c r="J81" s="76"/>
      <c r="K81" s="102"/>
      <c r="L81" s="76"/>
      <c r="M81" s="102" t="s">
        <v>276</v>
      </c>
      <c r="N81" s="76"/>
      <c r="O81" s="102" t="s">
        <v>276</v>
      </c>
      <c r="P81" s="76"/>
      <c r="Q81" s="102" t="s">
        <v>276</v>
      </c>
      <c r="R81" s="103"/>
      <c r="S81" s="102"/>
      <c r="T81" s="76"/>
      <c r="U81" s="102" t="s">
        <v>276</v>
      </c>
      <c r="V81" s="76"/>
      <c r="W81" s="102" t="s">
        <v>276</v>
      </c>
      <c r="X81" s="76"/>
      <c r="Y81" s="102" t="s">
        <v>276</v>
      </c>
      <c r="Z81" s="76"/>
      <c r="AA81" s="102" t="s">
        <v>276</v>
      </c>
      <c r="AB81" s="76"/>
    </row>
    <row r="82" spans="1:28" x14ac:dyDescent="0.3">
      <c r="A82" s="94">
        <f t="shared" si="1"/>
        <v>3080</v>
      </c>
      <c r="B82" s="89" t="s">
        <v>194</v>
      </c>
      <c r="C82" s="77" t="s">
        <v>1880</v>
      </c>
      <c r="D82" s="74"/>
      <c r="E82" s="77" t="s">
        <v>1881</v>
      </c>
      <c r="F82" s="74"/>
      <c r="G82" s="77" t="s">
        <v>1882</v>
      </c>
      <c r="H82" s="74"/>
      <c r="I82" s="77" t="s">
        <v>320</v>
      </c>
      <c r="J82" s="74"/>
      <c r="K82" s="77" t="s">
        <v>321</v>
      </c>
      <c r="L82" s="54">
        <v>1</v>
      </c>
      <c r="M82" s="77" t="s">
        <v>322</v>
      </c>
      <c r="N82" s="54">
        <v>0.05</v>
      </c>
      <c r="O82" s="77" t="s">
        <v>323</v>
      </c>
      <c r="P82" s="54">
        <v>0.5</v>
      </c>
      <c r="Q82" s="77" t="s">
        <v>324</v>
      </c>
      <c r="R82" s="54">
        <v>1</v>
      </c>
      <c r="S82" s="77" t="s">
        <v>325</v>
      </c>
      <c r="T82" s="74"/>
      <c r="U82" s="77" t="s">
        <v>326</v>
      </c>
      <c r="V82" s="105"/>
      <c r="W82" s="77" t="s">
        <v>327</v>
      </c>
      <c r="X82" s="105"/>
      <c r="Y82" s="77" t="s">
        <v>328</v>
      </c>
      <c r="Z82" s="105"/>
      <c r="AA82" s="77" t="s">
        <v>329</v>
      </c>
      <c r="AB82" s="105"/>
    </row>
    <row r="83" spans="1:28" x14ac:dyDescent="0.3">
      <c r="A83" s="94">
        <f t="shared" si="1"/>
        <v>3090</v>
      </c>
      <c r="B83" s="89" t="s">
        <v>195</v>
      </c>
      <c r="C83" s="77" t="s">
        <v>1883</v>
      </c>
      <c r="D83" s="74"/>
      <c r="E83" s="77" t="s">
        <v>1884</v>
      </c>
      <c r="F83" s="74"/>
      <c r="G83" s="77" t="s">
        <v>1885</v>
      </c>
      <c r="H83" s="74"/>
      <c r="I83" s="77" t="s">
        <v>330</v>
      </c>
      <c r="J83" s="74"/>
      <c r="K83" s="77" t="s">
        <v>331</v>
      </c>
      <c r="L83" s="54">
        <v>1</v>
      </c>
      <c r="M83" s="77" t="s">
        <v>332</v>
      </c>
      <c r="N83" s="54">
        <v>0.5</v>
      </c>
      <c r="O83" s="77" t="s">
        <v>333</v>
      </c>
      <c r="P83" s="54">
        <v>0.5</v>
      </c>
      <c r="Q83" s="77" t="s">
        <v>334</v>
      </c>
      <c r="R83" s="54">
        <v>1</v>
      </c>
      <c r="S83" s="77" t="s">
        <v>335</v>
      </c>
      <c r="T83" s="74"/>
      <c r="U83" s="77" t="s">
        <v>336</v>
      </c>
      <c r="V83" s="105"/>
      <c r="W83" s="77" t="s">
        <v>337</v>
      </c>
      <c r="X83" s="105"/>
      <c r="Y83" s="77" t="s">
        <v>338</v>
      </c>
      <c r="Z83" s="105"/>
      <c r="AA83" s="77" t="s">
        <v>339</v>
      </c>
      <c r="AB83" s="105"/>
    </row>
    <row r="84" spans="1:28" x14ac:dyDescent="0.3">
      <c r="A84" s="94">
        <f t="shared" si="1"/>
        <v>3100</v>
      </c>
      <c r="B84" s="89" t="s">
        <v>196</v>
      </c>
      <c r="C84" s="77" t="s">
        <v>1886</v>
      </c>
      <c r="D84" s="74"/>
      <c r="E84" s="77" t="s">
        <v>1887</v>
      </c>
      <c r="F84" s="74"/>
      <c r="G84" s="77" t="s">
        <v>1888</v>
      </c>
      <c r="H84" s="74"/>
      <c r="I84" s="77" t="s">
        <v>340</v>
      </c>
      <c r="J84" s="74"/>
      <c r="K84" s="77" t="s">
        <v>341</v>
      </c>
      <c r="L84" s="54">
        <v>1</v>
      </c>
      <c r="M84" s="77" t="s">
        <v>342</v>
      </c>
      <c r="N84" s="54">
        <v>1</v>
      </c>
      <c r="O84" s="77" t="s">
        <v>343</v>
      </c>
      <c r="P84" s="54">
        <v>1</v>
      </c>
      <c r="Q84" s="77" t="s">
        <v>344</v>
      </c>
      <c r="R84" s="54">
        <v>1</v>
      </c>
      <c r="S84" s="77" t="s">
        <v>345</v>
      </c>
      <c r="T84" s="74"/>
      <c r="U84" s="77" t="s">
        <v>346</v>
      </c>
      <c r="V84" s="105"/>
      <c r="W84" s="77" t="s">
        <v>347</v>
      </c>
      <c r="X84" s="105"/>
      <c r="Y84" s="77" t="s">
        <v>348</v>
      </c>
      <c r="Z84" s="105"/>
      <c r="AA84" s="77" t="s">
        <v>349</v>
      </c>
      <c r="AB84" s="105"/>
    </row>
    <row r="85" spans="1:28" ht="39.6" x14ac:dyDescent="0.3">
      <c r="A85" s="94">
        <f t="shared" si="1"/>
        <v>3110</v>
      </c>
      <c r="B85" s="90" t="s">
        <v>2646</v>
      </c>
      <c r="C85" s="76"/>
      <c r="D85" s="76"/>
      <c r="E85" s="102"/>
      <c r="F85" s="76"/>
      <c r="G85" s="102" t="s">
        <v>276</v>
      </c>
      <c r="H85" s="76"/>
      <c r="I85" s="102" t="s">
        <v>276</v>
      </c>
      <c r="J85" s="76"/>
      <c r="K85" s="102"/>
      <c r="L85" s="76"/>
      <c r="M85" s="102" t="s">
        <v>276</v>
      </c>
      <c r="N85" s="76"/>
      <c r="O85" s="102" t="s">
        <v>276</v>
      </c>
      <c r="P85" s="76"/>
      <c r="Q85" s="102" t="s">
        <v>276</v>
      </c>
      <c r="R85" s="103"/>
      <c r="S85" s="102"/>
      <c r="T85" s="76"/>
      <c r="U85" s="102" t="s">
        <v>276</v>
      </c>
      <c r="V85" s="76"/>
      <c r="W85" s="102" t="s">
        <v>276</v>
      </c>
      <c r="X85" s="76"/>
      <c r="Y85" s="102" t="s">
        <v>276</v>
      </c>
      <c r="Z85" s="76"/>
      <c r="AA85" s="102" t="s">
        <v>276</v>
      </c>
      <c r="AB85" s="76"/>
    </row>
    <row r="86" spans="1:28" x14ac:dyDescent="0.3">
      <c r="A86" s="94">
        <f t="shared" si="1"/>
        <v>3120</v>
      </c>
      <c r="B86" s="86" t="s">
        <v>192</v>
      </c>
      <c r="C86" s="77" t="s">
        <v>1889</v>
      </c>
      <c r="D86" s="74"/>
      <c r="E86" s="77" t="s">
        <v>1890</v>
      </c>
      <c r="F86" s="74"/>
      <c r="G86" s="77" t="s">
        <v>1891</v>
      </c>
      <c r="H86" s="74"/>
      <c r="I86" s="77" t="s">
        <v>350</v>
      </c>
      <c r="J86" s="74"/>
      <c r="K86" s="77" t="s">
        <v>351</v>
      </c>
      <c r="L86" s="54">
        <v>1</v>
      </c>
      <c r="M86" s="77" t="s">
        <v>352</v>
      </c>
      <c r="N86" s="54">
        <v>0.1</v>
      </c>
      <c r="O86" s="77" t="s">
        <v>353</v>
      </c>
      <c r="P86" s="54">
        <v>0.5</v>
      </c>
      <c r="Q86" s="77" t="s">
        <v>354</v>
      </c>
      <c r="R86" s="54">
        <v>1</v>
      </c>
      <c r="S86" s="77" t="s">
        <v>355</v>
      </c>
      <c r="T86" s="74"/>
      <c r="U86" s="77" t="s">
        <v>356</v>
      </c>
      <c r="V86" s="105"/>
      <c r="W86" s="77" t="s">
        <v>357</v>
      </c>
      <c r="X86" s="105"/>
      <c r="Y86" s="77" t="s">
        <v>358</v>
      </c>
      <c r="Z86" s="105"/>
      <c r="AA86" s="77" t="s">
        <v>359</v>
      </c>
      <c r="AB86" s="105"/>
    </row>
    <row r="87" spans="1:28" x14ac:dyDescent="0.3">
      <c r="A87" s="94">
        <f t="shared" si="1"/>
        <v>3130</v>
      </c>
      <c r="B87" s="86" t="s">
        <v>193</v>
      </c>
      <c r="C87" s="76"/>
      <c r="D87" s="76"/>
      <c r="E87" s="102"/>
      <c r="F87" s="76"/>
      <c r="G87" s="102" t="s">
        <v>276</v>
      </c>
      <c r="H87" s="76"/>
      <c r="I87" s="102" t="s">
        <v>276</v>
      </c>
      <c r="J87" s="76"/>
      <c r="K87" s="102"/>
      <c r="L87" s="106"/>
      <c r="M87" s="102" t="s">
        <v>276</v>
      </c>
      <c r="N87" s="76"/>
      <c r="O87" s="102" t="s">
        <v>276</v>
      </c>
      <c r="P87" s="76"/>
      <c r="Q87" s="102" t="s">
        <v>276</v>
      </c>
      <c r="R87" s="103"/>
      <c r="S87" s="102"/>
      <c r="T87" s="76"/>
      <c r="U87" s="102" t="s">
        <v>276</v>
      </c>
      <c r="V87" s="76"/>
      <c r="W87" s="102" t="s">
        <v>276</v>
      </c>
      <c r="X87" s="76"/>
      <c r="Y87" s="102" t="s">
        <v>276</v>
      </c>
      <c r="Z87" s="76"/>
      <c r="AA87" s="102" t="s">
        <v>276</v>
      </c>
      <c r="AB87" s="76"/>
    </row>
    <row r="88" spans="1:28" x14ac:dyDescent="0.3">
      <c r="A88" s="94">
        <f t="shared" si="1"/>
        <v>3140</v>
      </c>
      <c r="B88" s="89" t="s">
        <v>194</v>
      </c>
      <c r="C88" s="77" t="s">
        <v>1892</v>
      </c>
      <c r="D88" s="74"/>
      <c r="E88" s="77" t="s">
        <v>1893</v>
      </c>
      <c r="F88" s="74"/>
      <c r="G88" s="77" t="s">
        <v>1894</v>
      </c>
      <c r="H88" s="74"/>
      <c r="I88" s="77" t="s">
        <v>360</v>
      </c>
      <c r="J88" s="74"/>
      <c r="K88" s="77" t="s">
        <v>361</v>
      </c>
      <c r="L88" s="54">
        <v>1</v>
      </c>
      <c r="M88" s="77" t="s">
        <v>362</v>
      </c>
      <c r="N88" s="54">
        <v>0.1</v>
      </c>
      <c r="O88" s="77" t="s">
        <v>363</v>
      </c>
      <c r="P88" s="54">
        <v>0.5</v>
      </c>
      <c r="Q88" s="77" t="s">
        <v>364</v>
      </c>
      <c r="R88" s="54">
        <v>1</v>
      </c>
      <c r="S88" s="77" t="s">
        <v>365</v>
      </c>
      <c r="T88" s="74"/>
      <c r="U88" s="77" t="s">
        <v>366</v>
      </c>
      <c r="V88" s="105"/>
      <c r="W88" s="77" t="s">
        <v>367</v>
      </c>
      <c r="X88" s="105"/>
      <c r="Y88" s="77" t="s">
        <v>368</v>
      </c>
      <c r="Z88" s="105"/>
      <c r="AA88" s="77" t="s">
        <v>369</v>
      </c>
      <c r="AB88" s="105"/>
    </row>
    <row r="89" spans="1:28" x14ac:dyDescent="0.3">
      <c r="A89" s="94">
        <f t="shared" si="1"/>
        <v>3150</v>
      </c>
      <c r="B89" s="89" t="s">
        <v>195</v>
      </c>
      <c r="C89" s="77" t="s">
        <v>1895</v>
      </c>
      <c r="D89" s="74"/>
      <c r="E89" s="77" t="s">
        <v>1896</v>
      </c>
      <c r="F89" s="74"/>
      <c r="G89" s="77" t="s">
        <v>1897</v>
      </c>
      <c r="H89" s="74"/>
      <c r="I89" s="77" t="s">
        <v>370</v>
      </c>
      <c r="J89" s="74"/>
      <c r="K89" s="77" t="s">
        <v>371</v>
      </c>
      <c r="L89" s="54">
        <v>1</v>
      </c>
      <c r="M89" s="77" t="s">
        <v>372</v>
      </c>
      <c r="N89" s="54">
        <v>0.5</v>
      </c>
      <c r="O89" s="77" t="s">
        <v>373</v>
      </c>
      <c r="P89" s="54">
        <v>0.5</v>
      </c>
      <c r="Q89" s="77" t="s">
        <v>374</v>
      </c>
      <c r="R89" s="54">
        <v>1</v>
      </c>
      <c r="S89" s="77" t="s">
        <v>375</v>
      </c>
      <c r="T89" s="74"/>
      <c r="U89" s="77" t="s">
        <v>376</v>
      </c>
      <c r="V89" s="105"/>
      <c r="W89" s="77" t="s">
        <v>377</v>
      </c>
      <c r="X89" s="105"/>
      <c r="Y89" s="77" t="s">
        <v>378</v>
      </c>
      <c r="Z89" s="105"/>
      <c r="AA89" s="77" t="s">
        <v>379</v>
      </c>
      <c r="AB89" s="105"/>
    </row>
    <row r="90" spans="1:28" x14ac:dyDescent="0.3">
      <c r="A90" s="94">
        <f t="shared" si="1"/>
        <v>3160</v>
      </c>
      <c r="B90" s="89" t="s">
        <v>196</v>
      </c>
      <c r="C90" s="77" t="s">
        <v>1898</v>
      </c>
      <c r="D90" s="74"/>
      <c r="E90" s="77" t="s">
        <v>1899</v>
      </c>
      <c r="F90" s="74"/>
      <c r="G90" s="77" t="s">
        <v>1900</v>
      </c>
      <c r="H90" s="74"/>
      <c r="I90" s="77" t="s">
        <v>380</v>
      </c>
      <c r="J90" s="74"/>
      <c r="K90" s="77" t="s">
        <v>381</v>
      </c>
      <c r="L90" s="54">
        <v>1</v>
      </c>
      <c r="M90" s="77" t="s">
        <v>382</v>
      </c>
      <c r="N90" s="54">
        <v>1</v>
      </c>
      <c r="O90" s="77" t="s">
        <v>383</v>
      </c>
      <c r="P90" s="54">
        <v>1</v>
      </c>
      <c r="Q90" s="77" t="s">
        <v>384</v>
      </c>
      <c r="R90" s="54">
        <v>1</v>
      </c>
      <c r="S90" s="77" t="s">
        <v>385</v>
      </c>
      <c r="T90" s="74"/>
      <c r="U90" s="77" t="s">
        <v>386</v>
      </c>
      <c r="V90" s="105"/>
      <c r="W90" s="77" t="s">
        <v>387</v>
      </c>
      <c r="X90" s="105"/>
      <c r="Y90" s="77" t="s">
        <v>388</v>
      </c>
      <c r="Z90" s="105"/>
      <c r="AA90" s="77" t="s">
        <v>389</v>
      </c>
      <c r="AB90" s="105"/>
    </row>
    <row r="91" spans="1:28" x14ac:dyDescent="0.3">
      <c r="A91" s="94">
        <f t="shared" si="1"/>
        <v>3170</v>
      </c>
      <c r="B91" s="87" t="s">
        <v>202</v>
      </c>
      <c r="C91" s="102"/>
      <c r="D91" s="102"/>
      <c r="E91" s="102"/>
      <c r="F91" s="76"/>
      <c r="G91" s="102" t="s">
        <v>276</v>
      </c>
      <c r="H91" s="76"/>
      <c r="I91" s="102" t="s">
        <v>276</v>
      </c>
      <c r="J91" s="76"/>
      <c r="K91" s="102"/>
      <c r="L91" s="107"/>
      <c r="M91" s="102" t="s">
        <v>276</v>
      </c>
      <c r="N91" s="103"/>
      <c r="O91" s="102" t="s">
        <v>276</v>
      </c>
      <c r="P91" s="103"/>
      <c r="Q91" s="102" t="s">
        <v>276</v>
      </c>
      <c r="R91" s="103"/>
      <c r="S91" s="102"/>
      <c r="T91" s="76"/>
      <c r="U91" s="102" t="s">
        <v>276</v>
      </c>
      <c r="V91" s="76"/>
      <c r="W91" s="102" t="s">
        <v>276</v>
      </c>
      <c r="X91" s="76"/>
      <c r="Y91" s="102" t="s">
        <v>276</v>
      </c>
      <c r="Z91" s="76"/>
      <c r="AA91" s="102" t="s">
        <v>276</v>
      </c>
      <c r="AB91" s="76"/>
    </row>
    <row r="92" spans="1:28" x14ac:dyDescent="0.3">
      <c r="A92" s="94">
        <f t="shared" si="1"/>
        <v>3180</v>
      </c>
      <c r="B92" s="86" t="s">
        <v>192</v>
      </c>
      <c r="C92" s="77" t="s">
        <v>1901</v>
      </c>
      <c r="D92" s="74"/>
      <c r="E92" s="77" t="s">
        <v>1902</v>
      </c>
      <c r="F92" s="74"/>
      <c r="G92" s="77" t="s">
        <v>1903</v>
      </c>
      <c r="H92" s="74"/>
      <c r="I92" s="77" t="s">
        <v>390</v>
      </c>
      <c r="J92" s="74"/>
      <c r="K92" s="77" t="s">
        <v>391</v>
      </c>
      <c r="L92" s="54">
        <v>1</v>
      </c>
      <c r="M92" s="77" t="s">
        <v>392</v>
      </c>
      <c r="N92" s="54">
        <v>0.15</v>
      </c>
      <c r="O92" s="77" t="s">
        <v>393</v>
      </c>
      <c r="P92" s="54">
        <v>0.5</v>
      </c>
      <c r="Q92" s="77" t="s">
        <v>394</v>
      </c>
      <c r="R92" s="54">
        <v>1</v>
      </c>
      <c r="S92" s="77" t="s">
        <v>395</v>
      </c>
      <c r="T92" s="74"/>
      <c r="U92" s="77" t="s">
        <v>396</v>
      </c>
      <c r="V92" s="105"/>
      <c r="W92" s="77" t="s">
        <v>397</v>
      </c>
      <c r="X92" s="105"/>
      <c r="Y92" s="77" t="s">
        <v>398</v>
      </c>
      <c r="Z92" s="105"/>
      <c r="AA92" s="77" t="s">
        <v>399</v>
      </c>
      <c r="AB92" s="105"/>
    </row>
    <row r="93" spans="1:28" x14ac:dyDescent="0.3">
      <c r="A93" s="94">
        <f t="shared" si="1"/>
        <v>3190</v>
      </c>
      <c r="B93" s="86" t="s">
        <v>193</v>
      </c>
      <c r="C93" s="76"/>
      <c r="D93" s="76"/>
      <c r="E93" s="102"/>
      <c r="F93" s="76"/>
      <c r="G93" s="102" t="s">
        <v>276</v>
      </c>
      <c r="H93" s="76"/>
      <c r="I93" s="102" t="s">
        <v>276</v>
      </c>
      <c r="J93" s="76"/>
      <c r="K93" s="102"/>
      <c r="L93" s="107"/>
      <c r="M93" s="102" t="s">
        <v>276</v>
      </c>
      <c r="N93" s="103"/>
      <c r="O93" s="102" t="s">
        <v>276</v>
      </c>
      <c r="P93" s="103"/>
      <c r="Q93" s="102" t="s">
        <v>276</v>
      </c>
      <c r="R93" s="103"/>
      <c r="S93" s="102"/>
      <c r="T93" s="76"/>
      <c r="U93" s="102" t="s">
        <v>276</v>
      </c>
      <c r="V93" s="76"/>
      <c r="W93" s="102" t="s">
        <v>276</v>
      </c>
      <c r="X93" s="76"/>
      <c r="Y93" s="102" t="s">
        <v>276</v>
      </c>
      <c r="Z93" s="76"/>
      <c r="AA93" s="102" t="s">
        <v>276</v>
      </c>
      <c r="AB93" s="76"/>
    </row>
    <row r="94" spans="1:28" x14ac:dyDescent="0.3">
      <c r="A94" s="94">
        <f t="shared" si="1"/>
        <v>3200</v>
      </c>
      <c r="B94" s="89" t="s">
        <v>194</v>
      </c>
      <c r="C94" s="77" t="s">
        <v>1904</v>
      </c>
      <c r="D94" s="74"/>
      <c r="E94" s="77" t="s">
        <v>1905</v>
      </c>
      <c r="F94" s="74"/>
      <c r="G94" s="77" t="s">
        <v>1906</v>
      </c>
      <c r="H94" s="74"/>
      <c r="I94" s="77" t="s">
        <v>400</v>
      </c>
      <c r="J94" s="74"/>
      <c r="K94" s="77" t="s">
        <v>401</v>
      </c>
      <c r="L94" s="54">
        <v>1</v>
      </c>
      <c r="M94" s="77" t="s">
        <v>402</v>
      </c>
      <c r="N94" s="54">
        <v>0.15</v>
      </c>
      <c r="O94" s="77" t="s">
        <v>403</v>
      </c>
      <c r="P94" s="54">
        <v>0.5</v>
      </c>
      <c r="Q94" s="77" t="s">
        <v>404</v>
      </c>
      <c r="R94" s="54">
        <v>1</v>
      </c>
      <c r="S94" s="77" t="s">
        <v>405</v>
      </c>
      <c r="T94" s="74"/>
      <c r="U94" s="77" t="s">
        <v>406</v>
      </c>
      <c r="V94" s="105"/>
      <c r="W94" s="77" t="s">
        <v>407</v>
      </c>
      <c r="X94" s="105"/>
      <c r="Y94" s="77" t="s">
        <v>408</v>
      </c>
      <c r="Z94" s="105"/>
      <c r="AA94" s="77" t="s">
        <v>409</v>
      </c>
      <c r="AB94" s="105"/>
    </row>
    <row r="95" spans="1:28" x14ac:dyDescent="0.3">
      <c r="A95" s="94">
        <f t="shared" si="1"/>
        <v>3210</v>
      </c>
      <c r="B95" s="89" t="s">
        <v>195</v>
      </c>
      <c r="C95" s="77" t="s">
        <v>1907</v>
      </c>
      <c r="D95" s="74"/>
      <c r="E95" s="77" t="s">
        <v>1908</v>
      </c>
      <c r="F95" s="74"/>
      <c r="G95" s="77" t="s">
        <v>1909</v>
      </c>
      <c r="H95" s="74"/>
      <c r="I95" s="77" t="s">
        <v>410</v>
      </c>
      <c r="J95" s="74"/>
      <c r="K95" s="77" t="s">
        <v>411</v>
      </c>
      <c r="L95" s="54">
        <v>1</v>
      </c>
      <c r="M95" s="77" t="s">
        <v>412</v>
      </c>
      <c r="N95" s="54">
        <v>0.5</v>
      </c>
      <c r="O95" s="77" t="s">
        <v>413</v>
      </c>
      <c r="P95" s="54">
        <v>0.5</v>
      </c>
      <c r="Q95" s="77" t="s">
        <v>414</v>
      </c>
      <c r="R95" s="54">
        <v>1</v>
      </c>
      <c r="S95" s="77" t="s">
        <v>415</v>
      </c>
      <c r="T95" s="74"/>
      <c r="U95" s="77" t="s">
        <v>416</v>
      </c>
      <c r="V95" s="105"/>
      <c r="W95" s="77" t="s">
        <v>417</v>
      </c>
      <c r="X95" s="105"/>
      <c r="Y95" s="77" t="s">
        <v>418</v>
      </c>
      <c r="Z95" s="105"/>
      <c r="AA95" s="77" t="s">
        <v>419</v>
      </c>
      <c r="AB95" s="105"/>
    </row>
    <row r="96" spans="1:28" x14ac:dyDescent="0.3">
      <c r="A96" s="94">
        <f t="shared" si="1"/>
        <v>3220</v>
      </c>
      <c r="B96" s="89" t="s">
        <v>196</v>
      </c>
      <c r="C96" s="77" t="s">
        <v>1910</v>
      </c>
      <c r="D96" s="74"/>
      <c r="E96" s="77" t="s">
        <v>1911</v>
      </c>
      <c r="F96" s="74"/>
      <c r="G96" s="77" t="s">
        <v>1912</v>
      </c>
      <c r="H96" s="74"/>
      <c r="I96" s="77" t="s">
        <v>420</v>
      </c>
      <c r="J96" s="74"/>
      <c r="K96" s="77" t="s">
        <v>421</v>
      </c>
      <c r="L96" s="54">
        <v>1</v>
      </c>
      <c r="M96" s="77" t="s">
        <v>422</v>
      </c>
      <c r="N96" s="54">
        <v>1</v>
      </c>
      <c r="O96" s="77" t="s">
        <v>423</v>
      </c>
      <c r="P96" s="54">
        <v>1</v>
      </c>
      <c r="Q96" s="77" t="s">
        <v>424</v>
      </c>
      <c r="R96" s="54">
        <v>1</v>
      </c>
      <c r="S96" s="77" t="s">
        <v>425</v>
      </c>
      <c r="T96" s="74"/>
      <c r="U96" s="77" t="s">
        <v>426</v>
      </c>
      <c r="V96" s="105"/>
      <c r="W96" s="77" t="s">
        <v>427</v>
      </c>
      <c r="X96" s="105"/>
      <c r="Y96" s="77" t="s">
        <v>428</v>
      </c>
      <c r="Z96" s="105"/>
      <c r="AA96" s="77" t="s">
        <v>429</v>
      </c>
      <c r="AB96" s="105"/>
    </row>
    <row r="97" spans="1:28" x14ac:dyDescent="0.3">
      <c r="A97" s="94">
        <f t="shared" si="1"/>
        <v>3230</v>
      </c>
      <c r="B97" s="88" t="s">
        <v>203</v>
      </c>
      <c r="C97" s="11"/>
      <c r="D97" s="11"/>
      <c r="E97" s="11"/>
      <c r="F97" s="16"/>
      <c r="G97" s="11" t="s">
        <v>276</v>
      </c>
      <c r="H97" s="16"/>
      <c r="I97" s="11" t="s">
        <v>276</v>
      </c>
      <c r="J97" s="16"/>
      <c r="K97" s="11"/>
      <c r="L97" s="43"/>
      <c r="M97" s="11" t="s">
        <v>276</v>
      </c>
      <c r="N97" s="103"/>
      <c r="O97" s="102" t="s">
        <v>276</v>
      </c>
      <c r="P97" s="103"/>
      <c r="Q97" s="102" t="s">
        <v>276</v>
      </c>
      <c r="R97" s="103"/>
      <c r="S97" s="102"/>
      <c r="T97" s="16"/>
      <c r="U97" s="11" t="s">
        <v>276</v>
      </c>
      <c r="V97" s="16"/>
      <c r="W97" s="11" t="s">
        <v>276</v>
      </c>
      <c r="X97" s="16"/>
      <c r="Y97" s="11" t="s">
        <v>276</v>
      </c>
      <c r="Z97" s="16"/>
      <c r="AA97" s="11" t="s">
        <v>276</v>
      </c>
      <c r="AB97" s="16"/>
    </row>
    <row r="98" spans="1:28" x14ac:dyDescent="0.3">
      <c r="A98" s="94">
        <f t="shared" si="1"/>
        <v>3240</v>
      </c>
      <c r="B98" s="86" t="s">
        <v>192</v>
      </c>
      <c r="C98" s="11"/>
      <c r="D98" s="11"/>
      <c r="E98" s="7" t="s">
        <v>1913</v>
      </c>
      <c r="F98" s="42"/>
      <c r="G98" s="7" t="s">
        <v>1914</v>
      </c>
      <c r="H98" s="42"/>
      <c r="I98" s="7" t="s">
        <v>430</v>
      </c>
      <c r="J98" s="42"/>
      <c r="K98" s="11"/>
      <c r="L98" s="11"/>
      <c r="M98" s="7" t="s">
        <v>431</v>
      </c>
      <c r="N98" s="54">
        <v>0</v>
      </c>
      <c r="O98" s="77" t="s">
        <v>432</v>
      </c>
      <c r="P98" s="54">
        <v>0</v>
      </c>
      <c r="Q98" s="77" t="s">
        <v>433</v>
      </c>
      <c r="R98" s="54">
        <v>0</v>
      </c>
      <c r="S98" s="102"/>
      <c r="T98" s="11"/>
      <c r="U98" s="7" t="s">
        <v>434</v>
      </c>
      <c r="V98" s="55"/>
      <c r="W98" s="7" t="s">
        <v>435</v>
      </c>
      <c r="X98" s="55"/>
      <c r="Y98" s="7" t="s">
        <v>436</v>
      </c>
      <c r="Z98" s="55"/>
      <c r="AA98" s="7" t="s">
        <v>437</v>
      </c>
      <c r="AB98" s="55"/>
    </row>
    <row r="99" spans="1:28" x14ac:dyDescent="0.3">
      <c r="A99" s="94">
        <f t="shared" si="1"/>
        <v>3250</v>
      </c>
      <c r="B99" s="86" t="s">
        <v>193</v>
      </c>
      <c r="C99" s="11"/>
      <c r="D99" s="11"/>
      <c r="E99" s="11"/>
      <c r="F99" s="16"/>
      <c r="G99" s="11" t="s">
        <v>276</v>
      </c>
      <c r="H99" s="16"/>
      <c r="I99" s="11" t="s">
        <v>276</v>
      </c>
      <c r="J99" s="16"/>
      <c r="K99" s="11"/>
      <c r="L99" s="43"/>
      <c r="M99" s="11" t="s">
        <v>276</v>
      </c>
      <c r="N99" s="103"/>
      <c r="O99" s="102" t="s">
        <v>276</v>
      </c>
      <c r="P99" s="103"/>
      <c r="Q99" s="102" t="s">
        <v>276</v>
      </c>
      <c r="R99" s="103"/>
      <c r="S99" s="102"/>
      <c r="T99" s="11"/>
      <c r="U99" s="11" t="s">
        <v>276</v>
      </c>
      <c r="V99" s="16"/>
      <c r="W99" s="11" t="s">
        <v>276</v>
      </c>
      <c r="X99" s="16"/>
      <c r="Y99" s="11" t="s">
        <v>276</v>
      </c>
      <c r="Z99" s="11"/>
      <c r="AA99" s="11" t="s">
        <v>276</v>
      </c>
      <c r="AB99" s="16"/>
    </row>
    <row r="100" spans="1:28" x14ac:dyDescent="0.3">
      <c r="A100" s="94">
        <f t="shared" si="1"/>
        <v>3260</v>
      </c>
      <c r="B100" s="89" t="s">
        <v>194</v>
      </c>
      <c r="C100" s="11"/>
      <c r="D100" s="11"/>
      <c r="E100" s="7" t="s">
        <v>1915</v>
      </c>
      <c r="F100" s="42"/>
      <c r="G100" s="7" t="s">
        <v>1916</v>
      </c>
      <c r="H100" s="42"/>
      <c r="I100" s="7" t="s">
        <v>438</v>
      </c>
      <c r="J100" s="42"/>
      <c r="K100" s="11"/>
      <c r="L100" s="11"/>
      <c r="M100" s="7" t="s">
        <v>439</v>
      </c>
      <c r="N100" s="54">
        <v>0</v>
      </c>
      <c r="O100" s="77" t="s">
        <v>440</v>
      </c>
      <c r="P100" s="54">
        <v>0</v>
      </c>
      <c r="Q100" s="77" t="s">
        <v>441</v>
      </c>
      <c r="R100" s="54">
        <v>0</v>
      </c>
      <c r="S100" s="102"/>
      <c r="T100" s="11"/>
      <c r="U100" s="7" t="s">
        <v>442</v>
      </c>
      <c r="V100" s="55"/>
      <c r="W100" s="7" t="s">
        <v>443</v>
      </c>
      <c r="X100" s="55"/>
      <c r="Y100" s="7" t="s">
        <v>444</v>
      </c>
      <c r="Z100" s="55"/>
      <c r="AA100" s="7" t="s">
        <v>445</v>
      </c>
      <c r="AB100" s="55"/>
    </row>
    <row r="101" spans="1:28" x14ac:dyDescent="0.3">
      <c r="A101" s="94">
        <f t="shared" si="1"/>
        <v>3270</v>
      </c>
      <c r="B101" s="89" t="s">
        <v>195</v>
      </c>
      <c r="C101" s="11"/>
      <c r="D101" s="11"/>
      <c r="E101" s="7" t="s">
        <v>1917</v>
      </c>
      <c r="F101" s="42"/>
      <c r="G101" s="7" t="s">
        <v>1918</v>
      </c>
      <c r="H101" s="42"/>
      <c r="I101" s="7" t="s">
        <v>446</v>
      </c>
      <c r="J101" s="42"/>
      <c r="K101" s="11"/>
      <c r="L101" s="11"/>
      <c r="M101" s="7" t="s">
        <v>447</v>
      </c>
      <c r="N101" s="54">
        <v>0.5</v>
      </c>
      <c r="O101" s="77" t="s">
        <v>448</v>
      </c>
      <c r="P101" s="54">
        <v>0.5</v>
      </c>
      <c r="Q101" s="77" t="s">
        <v>449</v>
      </c>
      <c r="R101" s="54">
        <v>0.5</v>
      </c>
      <c r="S101" s="102"/>
      <c r="T101" s="11"/>
      <c r="U101" s="7" t="s">
        <v>450</v>
      </c>
      <c r="V101" s="55"/>
      <c r="W101" s="7" t="s">
        <v>451</v>
      </c>
      <c r="X101" s="55"/>
      <c r="Y101" s="7" t="s">
        <v>452</v>
      </c>
      <c r="Z101" s="55"/>
      <c r="AA101" s="7" t="s">
        <v>453</v>
      </c>
      <c r="AB101" s="55"/>
    </row>
    <row r="102" spans="1:28" x14ac:dyDescent="0.3">
      <c r="A102" s="94">
        <f t="shared" si="1"/>
        <v>3280</v>
      </c>
      <c r="B102" s="89" t="s">
        <v>196</v>
      </c>
      <c r="C102" s="11"/>
      <c r="D102" s="11"/>
      <c r="E102" s="7" t="s">
        <v>1919</v>
      </c>
      <c r="F102" s="42"/>
      <c r="G102" s="7" t="s">
        <v>1920</v>
      </c>
      <c r="H102" s="42"/>
      <c r="I102" s="7" t="s">
        <v>454</v>
      </c>
      <c r="J102" s="42"/>
      <c r="K102" s="11"/>
      <c r="L102" s="11"/>
      <c r="M102" s="7" t="s">
        <v>455</v>
      </c>
      <c r="N102" s="54">
        <v>1</v>
      </c>
      <c r="O102" s="77" t="s">
        <v>456</v>
      </c>
      <c r="P102" s="54">
        <v>1</v>
      </c>
      <c r="Q102" s="77" t="s">
        <v>457</v>
      </c>
      <c r="R102" s="54">
        <v>1</v>
      </c>
      <c r="S102" s="102"/>
      <c r="T102" s="11"/>
      <c r="U102" s="7" t="s">
        <v>458</v>
      </c>
      <c r="V102" s="55"/>
      <c r="W102" s="7" t="s">
        <v>459</v>
      </c>
      <c r="X102" s="55"/>
      <c r="Y102" s="7" t="s">
        <v>460</v>
      </c>
      <c r="Z102" s="55"/>
      <c r="AA102" s="7" t="s">
        <v>461</v>
      </c>
      <c r="AB102" s="55"/>
    </row>
    <row r="103" spans="1:28" s="94" customFormat="1" ht="15.6" x14ac:dyDescent="0.3">
      <c r="A103" s="96"/>
      <c r="B103" s="110" t="s">
        <v>183</v>
      </c>
      <c r="C103" s="113"/>
      <c r="D103" s="113"/>
      <c r="E103" s="113"/>
      <c r="F103" s="111"/>
      <c r="G103" s="113"/>
      <c r="H103" s="111"/>
      <c r="I103" s="113"/>
      <c r="J103" s="111"/>
      <c r="K103" s="113"/>
      <c r="L103" s="113"/>
      <c r="M103" s="113"/>
      <c r="N103" s="112"/>
      <c r="O103" s="114"/>
      <c r="P103" s="112"/>
      <c r="Q103" s="114"/>
      <c r="R103" s="112"/>
      <c r="S103" s="114"/>
      <c r="T103" s="113"/>
      <c r="U103" s="113"/>
      <c r="V103" s="111"/>
      <c r="W103" s="113"/>
      <c r="X103" s="111"/>
      <c r="Y103" s="113"/>
      <c r="Z103" s="111"/>
      <c r="AA103" s="113"/>
      <c r="AB103" s="111"/>
    </row>
    <row r="104" spans="1:28" ht="15.6" customHeight="1" x14ac:dyDescent="0.3">
      <c r="B104" s="70" t="s">
        <v>2647</v>
      </c>
      <c r="C104" s="233" t="s">
        <v>136</v>
      </c>
      <c r="D104" s="235"/>
      <c r="E104" s="235"/>
      <c r="F104" s="235"/>
      <c r="G104" s="235"/>
      <c r="H104" s="235"/>
      <c r="I104" s="235"/>
      <c r="J104" s="234"/>
      <c r="K104" s="233" t="s">
        <v>2686</v>
      </c>
      <c r="L104" s="235"/>
      <c r="M104" s="235"/>
      <c r="N104" s="235"/>
      <c r="O104" s="235"/>
      <c r="P104" s="235"/>
      <c r="Q104" s="235"/>
      <c r="R104" s="234"/>
      <c r="S104" s="233" t="s">
        <v>186</v>
      </c>
      <c r="T104" s="235"/>
      <c r="U104" s="235"/>
      <c r="V104" s="235"/>
      <c r="W104" s="235"/>
      <c r="X104" s="235"/>
      <c r="Y104" s="235"/>
      <c r="Z104" s="235"/>
      <c r="AA104" s="235"/>
      <c r="AB104" s="234"/>
    </row>
    <row r="105" spans="1:28" ht="26.4" customHeight="1" x14ac:dyDescent="0.3">
      <c r="B105" s="3"/>
      <c r="C105" s="236" t="s">
        <v>2631</v>
      </c>
      <c r="D105" s="236"/>
      <c r="E105" s="233" t="s">
        <v>137</v>
      </c>
      <c r="F105" s="234"/>
      <c r="G105" s="233" t="s">
        <v>138</v>
      </c>
      <c r="H105" s="234"/>
      <c r="I105" s="233" t="s">
        <v>139</v>
      </c>
      <c r="J105" s="234"/>
      <c r="K105" s="236" t="s">
        <v>2631</v>
      </c>
      <c r="L105" s="236"/>
      <c r="M105" s="233" t="s">
        <v>137</v>
      </c>
      <c r="N105" s="234"/>
      <c r="O105" s="233" t="s">
        <v>138</v>
      </c>
      <c r="P105" s="234"/>
      <c r="Q105" s="233" t="s">
        <v>139</v>
      </c>
      <c r="R105" s="234"/>
      <c r="S105" s="236" t="s">
        <v>2631</v>
      </c>
      <c r="T105" s="236"/>
      <c r="U105" s="233" t="s">
        <v>137</v>
      </c>
      <c r="V105" s="234"/>
      <c r="W105" s="233" t="s">
        <v>138</v>
      </c>
      <c r="X105" s="234"/>
      <c r="Y105" s="233" t="s">
        <v>139</v>
      </c>
      <c r="Z105" s="234"/>
      <c r="AA105" s="233" t="s">
        <v>187</v>
      </c>
      <c r="AB105" s="234"/>
    </row>
    <row r="106" spans="1:28" x14ac:dyDescent="0.3">
      <c r="A106" s="94">
        <f>A102+10</f>
        <v>3290</v>
      </c>
      <c r="B106" s="88" t="s">
        <v>204</v>
      </c>
      <c r="C106" s="11"/>
      <c r="D106" s="16"/>
      <c r="E106" s="11"/>
      <c r="F106" s="16"/>
      <c r="G106" s="11" t="s">
        <v>276</v>
      </c>
      <c r="H106" s="16"/>
      <c r="I106" s="11" t="s">
        <v>276</v>
      </c>
      <c r="J106" s="16"/>
      <c r="K106" s="11"/>
      <c r="L106" s="43"/>
      <c r="M106" s="11" t="s">
        <v>276</v>
      </c>
      <c r="N106" s="12"/>
      <c r="O106" s="11" t="s">
        <v>276</v>
      </c>
      <c r="P106" s="12"/>
      <c r="Q106" s="11" t="s">
        <v>276</v>
      </c>
      <c r="R106" s="12"/>
      <c r="S106" s="11"/>
      <c r="T106" s="16"/>
      <c r="U106" s="11" t="s">
        <v>276</v>
      </c>
      <c r="V106" s="16"/>
      <c r="W106" s="11" t="s">
        <v>276</v>
      </c>
      <c r="X106" s="16"/>
      <c r="Y106" s="11" t="s">
        <v>276</v>
      </c>
      <c r="Z106" s="16"/>
      <c r="AA106" s="11" t="s">
        <v>276</v>
      </c>
      <c r="AB106" s="16"/>
    </row>
    <row r="107" spans="1:28" x14ac:dyDescent="0.3">
      <c r="A107" s="94">
        <f t="shared" si="1"/>
        <v>3300</v>
      </c>
      <c r="B107" s="86" t="s">
        <v>192</v>
      </c>
      <c r="C107" s="11"/>
      <c r="D107" s="11"/>
      <c r="E107" s="7" t="s">
        <v>1921</v>
      </c>
      <c r="F107" s="42"/>
      <c r="G107" s="7" t="s">
        <v>1922</v>
      </c>
      <c r="H107" s="42"/>
      <c r="I107" s="7" t="s">
        <v>462</v>
      </c>
      <c r="J107" s="42"/>
      <c r="K107" s="11"/>
      <c r="L107" s="11"/>
      <c r="M107" s="7" t="s">
        <v>463</v>
      </c>
      <c r="N107" s="41">
        <v>0.15</v>
      </c>
      <c r="O107" s="7" t="s">
        <v>464</v>
      </c>
      <c r="P107" s="41">
        <v>0.15</v>
      </c>
      <c r="Q107" s="7" t="s">
        <v>465</v>
      </c>
      <c r="R107" s="41">
        <v>0.15</v>
      </c>
      <c r="S107" s="11"/>
      <c r="T107" s="11"/>
      <c r="U107" s="7" t="s">
        <v>466</v>
      </c>
      <c r="V107" s="42"/>
      <c r="W107" s="7" t="s">
        <v>467</v>
      </c>
      <c r="X107" s="42"/>
      <c r="Y107" s="7" t="s">
        <v>468</v>
      </c>
      <c r="Z107" s="42"/>
      <c r="AA107" s="7" t="s">
        <v>469</v>
      </c>
      <c r="AB107" s="42"/>
    </row>
    <row r="108" spans="1:28" x14ac:dyDescent="0.3">
      <c r="A108" s="94">
        <f t="shared" si="1"/>
        <v>3310</v>
      </c>
      <c r="B108" s="86" t="s">
        <v>193</v>
      </c>
      <c r="C108" s="11"/>
      <c r="D108" s="16"/>
      <c r="E108" s="11"/>
      <c r="F108" s="16"/>
      <c r="G108" s="11" t="s">
        <v>276</v>
      </c>
      <c r="H108" s="16"/>
      <c r="I108" s="11" t="s">
        <v>276</v>
      </c>
      <c r="J108" s="16"/>
      <c r="K108" s="11"/>
      <c r="L108" s="43"/>
      <c r="M108" s="11" t="s">
        <v>276</v>
      </c>
      <c r="N108" s="12"/>
      <c r="O108" s="11" t="s">
        <v>276</v>
      </c>
      <c r="P108" s="12"/>
      <c r="Q108" s="11" t="s">
        <v>276</v>
      </c>
      <c r="R108" s="12"/>
      <c r="S108" s="11"/>
      <c r="T108" s="16"/>
      <c r="U108" s="11" t="s">
        <v>276</v>
      </c>
      <c r="V108" s="16"/>
      <c r="W108" s="11" t="s">
        <v>276</v>
      </c>
      <c r="X108" s="16"/>
      <c r="Y108" s="11" t="s">
        <v>276</v>
      </c>
      <c r="Z108" s="16"/>
      <c r="AA108" s="11" t="s">
        <v>276</v>
      </c>
      <c r="AB108" s="16"/>
    </row>
    <row r="109" spans="1:28" x14ac:dyDescent="0.3">
      <c r="A109" s="94">
        <f t="shared" si="1"/>
        <v>3320</v>
      </c>
      <c r="B109" s="89" t="s">
        <v>194</v>
      </c>
      <c r="C109" s="11"/>
      <c r="D109" s="11"/>
      <c r="E109" s="7" t="s">
        <v>1923</v>
      </c>
      <c r="F109" s="42"/>
      <c r="G109" s="7" t="s">
        <v>1924</v>
      </c>
      <c r="H109" s="42"/>
      <c r="I109" s="7" t="s">
        <v>470</v>
      </c>
      <c r="J109" s="42"/>
      <c r="K109" s="11"/>
      <c r="L109" s="11"/>
      <c r="M109" s="7" t="s">
        <v>471</v>
      </c>
      <c r="N109" s="41">
        <v>0.15</v>
      </c>
      <c r="O109" s="7" t="s">
        <v>472</v>
      </c>
      <c r="P109" s="41">
        <v>0.15</v>
      </c>
      <c r="Q109" s="7" t="s">
        <v>473</v>
      </c>
      <c r="R109" s="41">
        <v>0.15</v>
      </c>
      <c r="S109" s="11"/>
      <c r="T109" s="11"/>
      <c r="U109" s="7" t="s">
        <v>474</v>
      </c>
      <c r="V109" s="42"/>
      <c r="W109" s="7" t="s">
        <v>475</v>
      </c>
      <c r="X109" s="42"/>
      <c r="Y109" s="7" t="s">
        <v>476</v>
      </c>
      <c r="Z109" s="42"/>
      <c r="AA109" s="7" t="s">
        <v>477</v>
      </c>
      <c r="AB109" s="42"/>
    </row>
    <row r="110" spans="1:28" x14ac:dyDescent="0.3">
      <c r="A110" s="94">
        <f t="shared" si="1"/>
        <v>3330</v>
      </c>
      <c r="B110" s="89" t="s">
        <v>195</v>
      </c>
      <c r="C110" s="11"/>
      <c r="D110" s="11"/>
      <c r="E110" s="7" t="s">
        <v>1925</v>
      </c>
      <c r="F110" s="42"/>
      <c r="G110" s="7" t="s">
        <v>1926</v>
      </c>
      <c r="H110" s="42"/>
      <c r="I110" s="7" t="s">
        <v>478</v>
      </c>
      <c r="J110" s="42"/>
      <c r="K110" s="11"/>
      <c r="L110" s="11"/>
      <c r="M110" s="7" t="s">
        <v>479</v>
      </c>
      <c r="N110" s="41">
        <v>0.5</v>
      </c>
      <c r="O110" s="7" t="s">
        <v>480</v>
      </c>
      <c r="P110" s="41">
        <v>0.5</v>
      </c>
      <c r="Q110" s="7" t="s">
        <v>481</v>
      </c>
      <c r="R110" s="41">
        <v>0.5</v>
      </c>
      <c r="S110" s="11"/>
      <c r="T110" s="11"/>
      <c r="U110" s="7" t="s">
        <v>482</v>
      </c>
      <c r="V110" s="42"/>
      <c r="W110" s="7" t="s">
        <v>483</v>
      </c>
      <c r="X110" s="42"/>
      <c r="Y110" s="7" t="s">
        <v>484</v>
      </c>
      <c r="Z110" s="42"/>
      <c r="AA110" s="7" t="s">
        <v>485</v>
      </c>
      <c r="AB110" s="42"/>
    </row>
    <row r="111" spans="1:28" x14ac:dyDescent="0.3">
      <c r="A111" s="94">
        <f t="shared" si="1"/>
        <v>3340</v>
      </c>
      <c r="B111" s="89" t="s">
        <v>196</v>
      </c>
      <c r="C111" s="11"/>
      <c r="D111" s="11"/>
      <c r="E111" s="7" t="s">
        <v>1927</v>
      </c>
      <c r="F111" s="42"/>
      <c r="G111" s="7" t="s">
        <v>1928</v>
      </c>
      <c r="H111" s="42"/>
      <c r="I111" s="7" t="s">
        <v>486</v>
      </c>
      <c r="J111" s="42"/>
      <c r="K111" s="11"/>
      <c r="L111" s="11"/>
      <c r="M111" s="7" t="s">
        <v>487</v>
      </c>
      <c r="N111" s="41">
        <v>1</v>
      </c>
      <c r="O111" s="7" t="s">
        <v>488</v>
      </c>
      <c r="P111" s="41">
        <v>1</v>
      </c>
      <c r="Q111" s="7" t="s">
        <v>489</v>
      </c>
      <c r="R111" s="41">
        <v>1</v>
      </c>
      <c r="S111" s="11"/>
      <c r="T111" s="11"/>
      <c r="U111" s="7" t="s">
        <v>490</v>
      </c>
      <c r="V111" s="42"/>
      <c r="W111" s="7" t="s">
        <v>491</v>
      </c>
      <c r="X111" s="42"/>
      <c r="Y111" s="7" t="s">
        <v>492</v>
      </c>
      <c r="Z111" s="42"/>
      <c r="AA111" s="7" t="s">
        <v>493</v>
      </c>
      <c r="AB111" s="42"/>
    </row>
    <row r="112" spans="1:28" x14ac:dyDescent="0.3">
      <c r="A112" s="94">
        <f t="shared" si="1"/>
        <v>3350</v>
      </c>
      <c r="B112" s="88" t="s">
        <v>2648</v>
      </c>
      <c r="C112" s="11"/>
      <c r="D112" s="16"/>
      <c r="E112" s="11"/>
      <c r="F112" s="16"/>
      <c r="G112" s="11" t="s">
        <v>276</v>
      </c>
      <c r="H112" s="16"/>
      <c r="I112" s="11" t="s">
        <v>276</v>
      </c>
      <c r="J112" s="16"/>
      <c r="K112" s="11"/>
      <c r="L112" s="43"/>
      <c r="M112" s="11" t="s">
        <v>276</v>
      </c>
      <c r="N112" s="12"/>
      <c r="O112" s="11" t="s">
        <v>276</v>
      </c>
      <c r="P112" s="12"/>
      <c r="Q112" s="11" t="s">
        <v>276</v>
      </c>
      <c r="R112" s="12"/>
      <c r="S112" s="11"/>
      <c r="T112" s="16"/>
      <c r="U112" s="11" t="s">
        <v>276</v>
      </c>
      <c r="V112" s="16"/>
      <c r="W112" s="11" t="s">
        <v>276</v>
      </c>
      <c r="X112" s="16"/>
      <c r="Y112" s="11" t="s">
        <v>276</v>
      </c>
      <c r="Z112" s="16"/>
      <c r="AA112" s="11" t="s">
        <v>276</v>
      </c>
      <c r="AB112" s="16"/>
    </row>
    <row r="113" spans="1:28" x14ac:dyDescent="0.3">
      <c r="A113" s="94">
        <f t="shared" si="1"/>
        <v>3360</v>
      </c>
      <c r="B113" s="86" t="s">
        <v>192</v>
      </c>
      <c r="C113" s="7" t="s">
        <v>1929</v>
      </c>
      <c r="D113" s="42"/>
      <c r="E113" s="7" t="s">
        <v>1930</v>
      </c>
      <c r="F113" s="42"/>
      <c r="G113" s="7" t="s">
        <v>1931</v>
      </c>
      <c r="H113" s="42"/>
      <c r="I113" s="7" t="s">
        <v>494</v>
      </c>
      <c r="J113" s="42"/>
      <c r="K113" s="7" t="s">
        <v>495</v>
      </c>
      <c r="L113" s="54">
        <v>0.5</v>
      </c>
      <c r="M113" s="7" t="s">
        <v>496</v>
      </c>
      <c r="N113" s="41">
        <v>0.5</v>
      </c>
      <c r="O113" s="7" t="s">
        <v>497</v>
      </c>
      <c r="P113" s="41">
        <v>0.5</v>
      </c>
      <c r="Q113" s="7" t="s">
        <v>498</v>
      </c>
      <c r="R113" s="41">
        <v>0.5</v>
      </c>
      <c r="S113" s="7" t="s">
        <v>499</v>
      </c>
      <c r="T113" s="74"/>
      <c r="U113" s="7" t="s">
        <v>500</v>
      </c>
      <c r="V113" s="42"/>
      <c r="W113" s="7" t="s">
        <v>501</v>
      </c>
      <c r="X113" s="42"/>
      <c r="Y113" s="7" t="s">
        <v>502</v>
      </c>
      <c r="Z113" s="42"/>
      <c r="AA113" s="7" t="s">
        <v>503</v>
      </c>
      <c r="AB113" s="42"/>
    </row>
    <row r="114" spans="1:28" x14ac:dyDescent="0.3">
      <c r="A114" s="94">
        <f t="shared" si="1"/>
        <v>3370</v>
      </c>
      <c r="B114" s="86" t="s">
        <v>193</v>
      </c>
      <c r="C114" s="11"/>
      <c r="D114" s="16"/>
      <c r="E114" s="11"/>
      <c r="F114" s="16"/>
      <c r="G114" s="11" t="s">
        <v>276</v>
      </c>
      <c r="H114" s="16"/>
      <c r="I114" s="11" t="s">
        <v>276</v>
      </c>
      <c r="J114" s="16"/>
      <c r="K114" s="11"/>
      <c r="L114" s="43"/>
      <c r="M114" s="11" t="s">
        <v>276</v>
      </c>
      <c r="N114" s="12"/>
      <c r="O114" s="11" t="s">
        <v>276</v>
      </c>
      <c r="P114" s="12"/>
      <c r="Q114" s="11" t="s">
        <v>276</v>
      </c>
      <c r="R114" s="12"/>
      <c r="S114" s="11"/>
      <c r="T114" s="16"/>
      <c r="U114" s="11" t="s">
        <v>276</v>
      </c>
      <c r="V114" s="16"/>
      <c r="W114" s="11" t="s">
        <v>276</v>
      </c>
      <c r="X114" s="16"/>
      <c r="Y114" s="11" t="s">
        <v>276</v>
      </c>
      <c r="Z114" s="16"/>
      <c r="AA114" s="11" t="s">
        <v>276</v>
      </c>
      <c r="AB114" s="16"/>
    </row>
    <row r="115" spans="1:28" x14ac:dyDescent="0.3">
      <c r="A115" s="94">
        <f t="shared" si="1"/>
        <v>3380</v>
      </c>
      <c r="B115" s="89" t="s">
        <v>194</v>
      </c>
      <c r="C115" s="7" t="s">
        <v>1932</v>
      </c>
      <c r="D115" s="42"/>
      <c r="E115" s="7" t="s">
        <v>1933</v>
      </c>
      <c r="F115" s="42"/>
      <c r="G115" s="7" t="s">
        <v>1934</v>
      </c>
      <c r="H115" s="42"/>
      <c r="I115" s="7" t="s">
        <v>504</v>
      </c>
      <c r="J115" s="42"/>
      <c r="K115" s="7" t="s">
        <v>505</v>
      </c>
      <c r="L115" s="54">
        <v>0.5</v>
      </c>
      <c r="M115" s="7" t="s">
        <v>506</v>
      </c>
      <c r="N115" s="41">
        <v>0.5</v>
      </c>
      <c r="O115" s="7" t="s">
        <v>507</v>
      </c>
      <c r="P115" s="41">
        <v>0.5</v>
      </c>
      <c r="Q115" s="7" t="s">
        <v>508</v>
      </c>
      <c r="R115" s="41">
        <v>0.5</v>
      </c>
      <c r="S115" s="7" t="s">
        <v>509</v>
      </c>
      <c r="T115" s="74"/>
      <c r="U115" s="7" t="s">
        <v>510</v>
      </c>
      <c r="V115" s="42"/>
      <c r="W115" s="7" t="s">
        <v>511</v>
      </c>
      <c r="X115" s="42"/>
      <c r="Y115" s="7" t="s">
        <v>512</v>
      </c>
      <c r="Z115" s="42"/>
      <c r="AA115" s="7" t="s">
        <v>513</v>
      </c>
      <c r="AB115" s="42"/>
    </row>
    <row r="116" spans="1:28" x14ac:dyDescent="0.3">
      <c r="A116" s="94">
        <f t="shared" si="1"/>
        <v>3390</v>
      </c>
      <c r="B116" s="89" t="s">
        <v>195</v>
      </c>
      <c r="C116" s="7" t="s">
        <v>1935</v>
      </c>
      <c r="D116" s="42"/>
      <c r="E116" s="7" t="s">
        <v>1936</v>
      </c>
      <c r="F116" s="42"/>
      <c r="G116" s="7" t="s">
        <v>1937</v>
      </c>
      <c r="H116" s="42"/>
      <c r="I116" s="7" t="s">
        <v>514</v>
      </c>
      <c r="J116" s="42"/>
      <c r="K116" s="7" t="s">
        <v>515</v>
      </c>
      <c r="L116" s="54">
        <v>0.5</v>
      </c>
      <c r="M116" s="7" t="s">
        <v>516</v>
      </c>
      <c r="N116" s="41">
        <v>0.5</v>
      </c>
      <c r="O116" s="7" t="s">
        <v>517</v>
      </c>
      <c r="P116" s="41">
        <v>0.5</v>
      </c>
      <c r="Q116" s="7" t="s">
        <v>518</v>
      </c>
      <c r="R116" s="41">
        <v>0.5</v>
      </c>
      <c r="S116" s="7" t="s">
        <v>519</v>
      </c>
      <c r="T116" s="74"/>
      <c r="U116" s="7" t="s">
        <v>520</v>
      </c>
      <c r="V116" s="42"/>
      <c r="W116" s="7" t="s">
        <v>521</v>
      </c>
      <c r="X116" s="42"/>
      <c r="Y116" s="7" t="s">
        <v>522</v>
      </c>
      <c r="Z116" s="42"/>
      <c r="AA116" s="7" t="s">
        <v>523</v>
      </c>
      <c r="AB116" s="42"/>
    </row>
    <row r="117" spans="1:28" x14ac:dyDescent="0.3">
      <c r="A117" s="94">
        <f t="shared" si="1"/>
        <v>3400</v>
      </c>
      <c r="B117" s="89" t="s">
        <v>196</v>
      </c>
      <c r="C117" s="7" t="s">
        <v>1938</v>
      </c>
      <c r="D117" s="42"/>
      <c r="E117" s="7" t="s">
        <v>1939</v>
      </c>
      <c r="F117" s="42"/>
      <c r="G117" s="7" t="s">
        <v>1940</v>
      </c>
      <c r="H117" s="42"/>
      <c r="I117" s="7" t="s">
        <v>524</v>
      </c>
      <c r="J117" s="42"/>
      <c r="K117" s="7" t="s">
        <v>525</v>
      </c>
      <c r="L117" s="54">
        <v>1</v>
      </c>
      <c r="M117" s="7" t="s">
        <v>526</v>
      </c>
      <c r="N117" s="41">
        <v>1</v>
      </c>
      <c r="O117" s="7" t="s">
        <v>527</v>
      </c>
      <c r="P117" s="41">
        <v>1</v>
      </c>
      <c r="Q117" s="7" t="s">
        <v>528</v>
      </c>
      <c r="R117" s="41">
        <v>1</v>
      </c>
      <c r="S117" s="7" t="s">
        <v>529</v>
      </c>
      <c r="T117" s="74"/>
      <c r="U117" s="7" t="s">
        <v>530</v>
      </c>
      <c r="V117" s="42"/>
      <c r="W117" s="7" t="s">
        <v>531</v>
      </c>
      <c r="X117" s="42"/>
      <c r="Y117" s="7" t="s">
        <v>532</v>
      </c>
      <c r="Z117" s="42"/>
      <c r="AA117" s="7" t="s">
        <v>533</v>
      </c>
      <c r="AB117" s="42"/>
    </row>
    <row r="118" spans="1:28" ht="26.4" x14ac:dyDescent="0.3">
      <c r="A118" s="94">
        <f t="shared" si="1"/>
        <v>3410</v>
      </c>
      <c r="B118" s="88" t="s">
        <v>206</v>
      </c>
      <c r="C118" s="11"/>
      <c r="D118" s="16"/>
      <c r="E118" s="11"/>
      <c r="F118" s="16"/>
      <c r="G118" s="11" t="s">
        <v>276</v>
      </c>
      <c r="H118" s="16"/>
      <c r="I118" s="11" t="s">
        <v>276</v>
      </c>
      <c r="J118" s="16"/>
      <c r="K118" s="11"/>
      <c r="L118" s="43"/>
      <c r="M118" s="11" t="s">
        <v>276</v>
      </c>
      <c r="N118" s="12"/>
      <c r="O118" s="11" t="s">
        <v>276</v>
      </c>
      <c r="P118" s="12"/>
      <c r="Q118" s="11" t="s">
        <v>276</v>
      </c>
      <c r="R118" s="12"/>
      <c r="S118" s="11"/>
      <c r="T118" s="16"/>
      <c r="U118" s="11" t="s">
        <v>276</v>
      </c>
      <c r="V118" s="16"/>
      <c r="W118" s="11" t="s">
        <v>276</v>
      </c>
      <c r="X118" s="16"/>
      <c r="Y118" s="11" t="s">
        <v>276</v>
      </c>
      <c r="Z118" s="16"/>
      <c r="AA118" s="11" t="s">
        <v>276</v>
      </c>
      <c r="AB118" s="16"/>
    </row>
    <row r="119" spans="1:28" x14ac:dyDescent="0.3">
      <c r="A119" s="94">
        <f t="shared" si="1"/>
        <v>3420</v>
      </c>
      <c r="B119" s="86" t="s">
        <v>192</v>
      </c>
      <c r="C119" s="7" t="s">
        <v>1941</v>
      </c>
      <c r="D119" s="42"/>
      <c r="E119" s="7" t="s">
        <v>1942</v>
      </c>
      <c r="F119" s="42"/>
      <c r="G119" s="7" t="s">
        <v>1943</v>
      </c>
      <c r="H119" s="42"/>
      <c r="I119" s="7" t="s">
        <v>534</v>
      </c>
      <c r="J119" s="42"/>
      <c r="K119" s="7" t="s">
        <v>535</v>
      </c>
      <c r="L119" s="54">
        <v>0.5</v>
      </c>
      <c r="M119" s="7" t="s">
        <v>536</v>
      </c>
      <c r="N119" s="41">
        <v>0.5</v>
      </c>
      <c r="O119" s="7" t="s">
        <v>537</v>
      </c>
      <c r="P119" s="41">
        <v>0.5</v>
      </c>
      <c r="Q119" s="7" t="s">
        <v>538</v>
      </c>
      <c r="R119" s="41">
        <v>1</v>
      </c>
      <c r="S119" s="7" t="s">
        <v>539</v>
      </c>
      <c r="T119" s="74"/>
      <c r="U119" s="7" t="s">
        <v>540</v>
      </c>
      <c r="V119" s="42"/>
      <c r="W119" s="7" t="s">
        <v>541</v>
      </c>
      <c r="X119" s="42"/>
      <c r="Y119" s="7" t="s">
        <v>542</v>
      </c>
      <c r="Z119" s="42"/>
      <c r="AA119" s="7" t="s">
        <v>543</v>
      </c>
      <c r="AB119" s="42"/>
    </row>
    <row r="120" spans="1:28" x14ac:dyDescent="0.3">
      <c r="A120" s="94">
        <f t="shared" si="1"/>
        <v>3430</v>
      </c>
      <c r="B120" s="86" t="s">
        <v>193</v>
      </c>
      <c r="C120" s="11"/>
      <c r="D120" s="16"/>
      <c r="E120" s="11"/>
      <c r="F120" s="16"/>
      <c r="G120" s="11" t="s">
        <v>276</v>
      </c>
      <c r="H120" s="16"/>
      <c r="I120" s="11" t="s">
        <v>276</v>
      </c>
      <c r="J120" s="16"/>
      <c r="K120" s="11"/>
      <c r="L120" s="43"/>
      <c r="M120" s="11" t="s">
        <v>276</v>
      </c>
      <c r="N120" s="12"/>
      <c r="O120" s="11" t="s">
        <v>276</v>
      </c>
      <c r="P120" s="12"/>
      <c r="Q120" s="11" t="s">
        <v>276</v>
      </c>
      <c r="R120" s="12"/>
      <c r="S120" s="12"/>
      <c r="T120" s="16"/>
      <c r="U120" s="11" t="s">
        <v>276</v>
      </c>
      <c r="V120" s="16"/>
      <c r="W120" s="11" t="s">
        <v>276</v>
      </c>
      <c r="X120" s="16"/>
      <c r="Y120" s="11" t="s">
        <v>276</v>
      </c>
      <c r="Z120" s="16"/>
      <c r="AA120" s="11" t="s">
        <v>276</v>
      </c>
      <c r="AB120" s="16"/>
    </row>
    <row r="121" spans="1:28" x14ac:dyDescent="0.3">
      <c r="A121" s="94">
        <f t="shared" si="1"/>
        <v>3440</v>
      </c>
      <c r="B121" s="89" t="s">
        <v>194</v>
      </c>
      <c r="C121" s="7" t="s">
        <v>1944</v>
      </c>
      <c r="D121" s="42"/>
      <c r="E121" s="7" t="s">
        <v>1945</v>
      </c>
      <c r="F121" s="42"/>
      <c r="G121" s="7" t="s">
        <v>1946</v>
      </c>
      <c r="H121" s="42"/>
      <c r="I121" s="7" t="s">
        <v>544</v>
      </c>
      <c r="J121" s="42"/>
      <c r="K121" s="7" t="s">
        <v>545</v>
      </c>
      <c r="L121" s="54">
        <v>0.5</v>
      </c>
      <c r="M121" s="7" t="s">
        <v>546</v>
      </c>
      <c r="N121" s="41">
        <v>0.5</v>
      </c>
      <c r="O121" s="7" t="s">
        <v>547</v>
      </c>
      <c r="P121" s="41">
        <v>0.5</v>
      </c>
      <c r="Q121" s="7" t="s">
        <v>548</v>
      </c>
      <c r="R121" s="41">
        <v>1</v>
      </c>
      <c r="S121" s="7" t="s">
        <v>549</v>
      </c>
      <c r="T121" s="74"/>
      <c r="U121" s="7" t="s">
        <v>550</v>
      </c>
      <c r="V121" s="42"/>
      <c r="W121" s="7" t="s">
        <v>551</v>
      </c>
      <c r="X121" s="42"/>
      <c r="Y121" s="7" t="s">
        <v>552</v>
      </c>
      <c r="Z121" s="42"/>
      <c r="AA121" s="7" t="s">
        <v>553</v>
      </c>
      <c r="AB121" s="42"/>
    </row>
    <row r="122" spans="1:28" x14ac:dyDescent="0.3">
      <c r="A122" s="94">
        <f t="shared" si="1"/>
        <v>3450</v>
      </c>
      <c r="B122" s="89" t="s">
        <v>195</v>
      </c>
      <c r="C122" s="7" t="s">
        <v>1947</v>
      </c>
      <c r="D122" s="42"/>
      <c r="E122" s="7" t="s">
        <v>1948</v>
      </c>
      <c r="F122" s="42"/>
      <c r="G122" s="7" t="s">
        <v>1949</v>
      </c>
      <c r="H122" s="42"/>
      <c r="I122" s="7" t="s">
        <v>554</v>
      </c>
      <c r="J122" s="42"/>
      <c r="K122" s="7" t="s">
        <v>555</v>
      </c>
      <c r="L122" s="54">
        <v>0.5</v>
      </c>
      <c r="M122" s="7" t="s">
        <v>556</v>
      </c>
      <c r="N122" s="41">
        <v>0.5</v>
      </c>
      <c r="O122" s="7" t="s">
        <v>557</v>
      </c>
      <c r="P122" s="41">
        <v>0.5</v>
      </c>
      <c r="Q122" s="7" t="s">
        <v>558</v>
      </c>
      <c r="R122" s="41">
        <v>1</v>
      </c>
      <c r="S122" s="7" t="s">
        <v>559</v>
      </c>
      <c r="T122" s="74"/>
      <c r="U122" s="7" t="s">
        <v>560</v>
      </c>
      <c r="V122" s="42"/>
      <c r="W122" s="7" t="s">
        <v>561</v>
      </c>
      <c r="X122" s="42"/>
      <c r="Y122" s="7" t="s">
        <v>562</v>
      </c>
      <c r="Z122" s="42"/>
      <c r="AA122" s="7" t="s">
        <v>563</v>
      </c>
      <c r="AB122" s="42"/>
    </row>
    <row r="123" spans="1:28" x14ac:dyDescent="0.3">
      <c r="A123" s="94">
        <f t="shared" si="1"/>
        <v>3460</v>
      </c>
      <c r="B123" s="89" t="s">
        <v>196</v>
      </c>
      <c r="C123" s="7" t="s">
        <v>1950</v>
      </c>
      <c r="D123" s="42"/>
      <c r="E123" s="7" t="s">
        <v>1951</v>
      </c>
      <c r="F123" s="42"/>
      <c r="G123" s="7" t="s">
        <v>1952</v>
      </c>
      <c r="H123" s="42"/>
      <c r="I123" s="7" t="s">
        <v>564</v>
      </c>
      <c r="J123" s="42"/>
      <c r="K123" s="7" t="s">
        <v>565</v>
      </c>
      <c r="L123" s="54">
        <v>1</v>
      </c>
      <c r="M123" s="7" t="s">
        <v>566</v>
      </c>
      <c r="N123" s="41">
        <v>1</v>
      </c>
      <c r="O123" s="7" t="s">
        <v>567</v>
      </c>
      <c r="P123" s="41">
        <v>1</v>
      </c>
      <c r="Q123" s="7" t="s">
        <v>568</v>
      </c>
      <c r="R123" s="41">
        <v>1</v>
      </c>
      <c r="S123" s="7" t="s">
        <v>569</v>
      </c>
      <c r="T123" s="74"/>
      <c r="U123" s="7" t="s">
        <v>570</v>
      </c>
      <c r="V123" s="42"/>
      <c r="W123" s="7" t="s">
        <v>571</v>
      </c>
      <c r="X123" s="42"/>
      <c r="Y123" s="7" t="s">
        <v>572</v>
      </c>
      <c r="Z123" s="42"/>
      <c r="AA123" s="7" t="s">
        <v>573</v>
      </c>
      <c r="AB123" s="42"/>
    </row>
    <row r="124" spans="1:28" ht="26.4" x14ac:dyDescent="0.3">
      <c r="A124" s="94">
        <f t="shared" si="1"/>
        <v>3470</v>
      </c>
      <c r="B124" s="88" t="s">
        <v>207</v>
      </c>
      <c r="C124" s="11"/>
      <c r="D124" s="16"/>
      <c r="E124" s="11"/>
      <c r="F124" s="16"/>
      <c r="G124" s="11" t="s">
        <v>276</v>
      </c>
      <c r="H124" s="16"/>
      <c r="I124" s="11" t="s">
        <v>276</v>
      </c>
      <c r="J124" s="16"/>
      <c r="K124" s="11"/>
      <c r="L124" s="43"/>
      <c r="M124" s="11" t="s">
        <v>276</v>
      </c>
      <c r="N124" s="12"/>
      <c r="O124" s="11" t="s">
        <v>276</v>
      </c>
      <c r="P124" s="12"/>
      <c r="Q124" s="11" t="s">
        <v>276</v>
      </c>
      <c r="R124" s="12"/>
      <c r="S124" s="11"/>
      <c r="T124" s="16"/>
      <c r="U124" s="11" t="s">
        <v>276</v>
      </c>
      <c r="V124" s="16"/>
      <c r="W124" s="11" t="s">
        <v>276</v>
      </c>
      <c r="X124" s="16"/>
      <c r="Y124" s="11" t="s">
        <v>276</v>
      </c>
      <c r="Z124" s="16"/>
      <c r="AA124" s="11" t="s">
        <v>276</v>
      </c>
      <c r="AB124" s="16"/>
    </row>
    <row r="125" spans="1:28" x14ac:dyDescent="0.3">
      <c r="A125" s="94">
        <f t="shared" si="1"/>
        <v>3480</v>
      </c>
      <c r="B125" s="86" t="s">
        <v>192</v>
      </c>
      <c r="C125" s="11"/>
      <c r="D125" s="11"/>
      <c r="E125" s="7" t="s">
        <v>1953</v>
      </c>
      <c r="F125" s="42"/>
      <c r="G125" s="7" t="s">
        <v>1954</v>
      </c>
      <c r="H125" s="42"/>
      <c r="I125" s="11"/>
      <c r="J125" s="16"/>
      <c r="K125" s="11"/>
      <c r="L125" s="11"/>
      <c r="M125" s="7" t="s">
        <v>574</v>
      </c>
      <c r="N125" s="41">
        <v>0.5</v>
      </c>
      <c r="O125" s="7" t="s">
        <v>575</v>
      </c>
      <c r="P125" s="41">
        <v>0.5</v>
      </c>
      <c r="Q125" s="11"/>
      <c r="R125" s="12"/>
      <c r="S125" s="12"/>
      <c r="T125" s="12"/>
      <c r="U125" s="7" t="s">
        <v>576</v>
      </c>
      <c r="V125" s="42"/>
      <c r="W125" s="7" t="s">
        <v>577</v>
      </c>
      <c r="X125" s="42"/>
      <c r="Y125" s="11"/>
      <c r="Z125" s="16"/>
      <c r="AA125" s="7" t="s">
        <v>578</v>
      </c>
      <c r="AB125" s="42"/>
    </row>
    <row r="126" spans="1:28" x14ac:dyDescent="0.3">
      <c r="A126" s="94">
        <f t="shared" si="1"/>
        <v>3490</v>
      </c>
      <c r="B126" s="86" t="s">
        <v>193</v>
      </c>
      <c r="C126" s="11"/>
      <c r="D126" s="16"/>
      <c r="E126" s="11"/>
      <c r="F126" s="16"/>
      <c r="G126" s="11" t="s">
        <v>276</v>
      </c>
      <c r="H126" s="16"/>
      <c r="I126" s="11"/>
      <c r="J126" s="16"/>
      <c r="K126" s="11"/>
      <c r="L126" s="43"/>
      <c r="M126" s="11" t="s">
        <v>276</v>
      </c>
      <c r="N126" s="12"/>
      <c r="O126" s="11" t="s">
        <v>276</v>
      </c>
      <c r="P126" s="12"/>
      <c r="Q126" s="11"/>
      <c r="R126" s="12"/>
      <c r="S126" s="12"/>
      <c r="T126" s="12"/>
      <c r="U126" s="11" t="s">
        <v>276</v>
      </c>
      <c r="V126" s="16"/>
      <c r="W126" s="11" t="s">
        <v>276</v>
      </c>
      <c r="X126" s="16"/>
      <c r="Y126" s="11"/>
      <c r="Z126" s="16"/>
      <c r="AA126" s="11" t="s">
        <v>276</v>
      </c>
      <c r="AB126" s="16"/>
    </row>
    <row r="127" spans="1:28" x14ac:dyDescent="0.3">
      <c r="A127" s="94">
        <f t="shared" si="1"/>
        <v>3500</v>
      </c>
      <c r="B127" s="89" t="s">
        <v>194</v>
      </c>
      <c r="C127" s="11"/>
      <c r="D127" s="11"/>
      <c r="E127" s="7" t="s">
        <v>1955</v>
      </c>
      <c r="F127" s="42"/>
      <c r="G127" s="7" t="s">
        <v>1956</v>
      </c>
      <c r="H127" s="42"/>
      <c r="I127" s="11"/>
      <c r="J127" s="16"/>
      <c r="K127" s="11"/>
      <c r="L127" s="11"/>
      <c r="M127" s="7" t="s">
        <v>579</v>
      </c>
      <c r="N127" s="41">
        <v>0.5</v>
      </c>
      <c r="O127" s="7" t="s">
        <v>580</v>
      </c>
      <c r="P127" s="41">
        <v>0.5</v>
      </c>
      <c r="Q127" s="11"/>
      <c r="R127" s="12"/>
      <c r="S127" s="12"/>
      <c r="T127" s="12"/>
      <c r="U127" s="7" t="s">
        <v>581</v>
      </c>
      <c r="V127" s="42"/>
      <c r="W127" s="7" t="s">
        <v>582</v>
      </c>
      <c r="X127" s="42"/>
      <c r="Y127" s="11"/>
      <c r="Z127" s="16"/>
      <c r="AA127" s="7" t="s">
        <v>583</v>
      </c>
      <c r="AB127" s="42"/>
    </row>
    <row r="128" spans="1:28" x14ac:dyDescent="0.3">
      <c r="A128" s="94">
        <f t="shared" si="1"/>
        <v>3510</v>
      </c>
      <c r="B128" s="89" t="s">
        <v>195</v>
      </c>
      <c r="C128" s="11"/>
      <c r="D128" s="11"/>
      <c r="E128" s="7" t="s">
        <v>1957</v>
      </c>
      <c r="F128" s="42"/>
      <c r="G128" s="7" t="s">
        <v>1958</v>
      </c>
      <c r="H128" s="42"/>
      <c r="I128" s="11"/>
      <c r="J128" s="16"/>
      <c r="K128" s="11"/>
      <c r="L128" s="11"/>
      <c r="M128" s="7" t="s">
        <v>584</v>
      </c>
      <c r="N128" s="41">
        <v>0.5</v>
      </c>
      <c r="O128" s="7" t="s">
        <v>585</v>
      </c>
      <c r="P128" s="41">
        <v>0.5</v>
      </c>
      <c r="Q128" s="11"/>
      <c r="R128" s="12"/>
      <c r="S128" s="12"/>
      <c r="T128" s="12"/>
      <c r="U128" s="7" t="s">
        <v>586</v>
      </c>
      <c r="V128" s="42"/>
      <c r="W128" s="7" t="s">
        <v>587</v>
      </c>
      <c r="X128" s="42"/>
      <c r="Y128" s="11"/>
      <c r="Z128" s="16"/>
      <c r="AA128" s="7" t="s">
        <v>588</v>
      </c>
      <c r="AB128" s="42"/>
    </row>
    <row r="129" spans="1:28" x14ac:dyDescent="0.3">
      <c r="A129" s="94">
        <f t="shared" si="1"/>
        <v>3520</v>
      </c>
      <c r="B129" s="89" t="s">
        <v>196</v>
      </c>
      <c r="C129" s="11"/>
      <c r="D129" s="11"/>
      <c r="E129" s="7" t="s">
        <v>1959</v>
      </c>
      <c r="F129" s="42"/>
      <c r="G129" s="7" t="s">
        <v>1960</v>
      </c>
      <c r="H129" s="42"/>
      <c r="I129" s="11"/>
      <c r="J129" s="16"/>
      <c r="K129" s="11"/>
      <c r="L129" s="11"/>
      <c r="M129" s="7" t="s">
        <v>589</v>
      </c>
      <c r="N129" s="41">
        <v>1</v>
      </c>
      <c r="O129" s="7" t="s">
        <v>590</v>
      </c>
      <c r="P129" s="41">
        <v>1</v>
      </c>
      <c r="Q129" s="11"/>
      <c r="R129" s="12"/>
      <c r="S129" s="12"/>
      <c r="T129" s="12"/>
      <c r="U129" s="7" t="s">
        <v>591</v>
      </c>
      <c r="V129" s="42"/>
      <c r="W129" s="7" t="s">
        <v>592</v>
      </c>
      <c r="X129" s="42"/>
      <c r="Y129" s="11"/>
      <c r="Z129" s="16"/>
      <c r="AA129" s="7" t="s">
        <v>593</v>
      </c>
      <c r="AB129" s="42"/>
    </row>
    <row r="130" spans="1:28" ht="26.4" x14ac:dyDescent="0.3">
      <c r="A130" s="94">
        <f t="shared" si="1"/>
        <v>3530</v>
      </c>
      <c r="B130" s="88" t="s">
        <v>270</v>
      </c>
      <c r="C130" s="11"/>
      <c r="D130" s="16"/>
      <c r="E130" s="11"/>
      <c r="F130" s="16"/>
      <c r="G130" s="11" t="s">
        <v>276</v>
      </c>
      <c r="H130" s="16"/>
      <c r="I130" s="11"/>
      <c r="J130" s="16"/>
      <c r="K130" s="11"/>
      <c r="L130" s="43"/>
      <c r="M130" s="11" t="s">
        <v>276</v>
      </c>
      <c r="N130" s="12"/>
      <c r="O130" s="11" t="s">
        <v>276</v>
      </c>
      <c r="P130" s="12"/>
      <c r="Q130" s="11"/>
      <c r="R130" s="12"/>
      <c r="S130" s="12"/>
      <c r="T130" s="12"/>
      <c r="U130" s="11" t="s">
        <v>276</v>
      </c>
      <c r="V130" s="16"/>
      <c r="W130" s="11" t="s">
        <v>276</v>
      </c>
      <c r="X130" s="16"/>
      <c r="Y130" s="11"/>
      <c r="Z130" s="16"/>
      <c r="AA130" s="11" t="s">
        <v>276</v>
      </c>
      <c r="AB130" s="16"/>
    </row>
    <row r="131" spans="1:28" x14ac:dyDescent="0.3">
      <c r="A131" s="94">
        <f t="shared" si="1"/>
        <v>3540</v>
      </c>
      <c r="B131" s="86" t="s">
        <v>192</v>
      </c>
      <c r="C131" s="11"/>
      <c r="D131" s="11"/>
      <c r="E131" s="7" t="s">
        <v>1961</v>
      </c>
      <c r="F131" s="42"/>
      <c r="G131" s="7" t="s">
        <v>1962</v>
      </c>
      <c r="H131" s="42"/>
      <c r="I131" s="11"/>
      <c r="J131" s="16"/>
      <c r="K131" s="11"/>
      <c r="L131" s="11"/>
      <c r="M131" s="7" t="s">
        <v>594</v>
      </c>
      <c r="N131" s="41">
        <v>0</v>
      </c>
      <c r="O131" s="7" t="s">
        <v>595</v>
      </c>
      <c r="P131" s="41">
        <v>0.5</v>
      </c>
      <c r="Q131" s="11"/>
      <c r="R131" s="12"/>
      <c r="S131" s="12"/>
      <c r="T131" s="12"/>
      <c r="U131" s="7" t="s">
        <v>596</v>
      </c>
      <c r="V131" s="42"/>
      <c r="W131" s="7" t="s">
        <v>597</v>
      </c>
      <c r="X131" s="42"/>
      <c r="Y131" s="11"/>
      <c r="Z131" s="16"/>
      <c r="AA131" s="7" t="s">
        <v>598</v>
      </c>
      <c r="AB131" s="42"/>
    </row>
    <row r="132" spans="1:28" x14ac:dyDescent="0.3">
      <c r="A132" s="94">
        <f t="shared" si="1"/>
        <v>3550</v>
      </c>
      <c r="B132" s="86" t="s">
        <v>193</v>
      </c>
      <c r="C132" s="11"/>
      <c r="D132" s="16"/>
      <c r="E132" s="11"/>
      <c r="F132" s="16"/>
      <c r="G132" s="11" t="s">
        <v>276</v>
      </c>
      <c r="H132" s="16"/>
      <c r="I132" s="11"/>
      <c r="J132" s="16"/>
      <c r="K132" s="11"/>
      <c r="L132" s="43"/>
      <c r="M132" s="11" t="s">
        <v>276</v>
      </c>
      <c r="N132" s="12"/>
      <c r="O132" s="11" t="s">
        <v>276</v>
      </c>
      <c r="P132" s="12"/>
      <c r="Q132" s="11"/>
      <c r="R132" s="12"/>
      <c r="S132" s="12"/>
      <c r="T132" s="12"/>
      <c r="U132" s="11" t="s">
        <v>276</v>
      </c>
      <c r="V132" s="16"/>
      <c r="W132" s="11" t="s">
        <v>276</v>
      </c>
      <c r="X132" s="16"/>
      <c r="Y132" s="11"/>
      <c r="Z132" s="16"/>
      <c r="AA132" s="11" t="s">
        <v>276</v>
      </c>
      <c r="AB132" s="16"/>
    </row>
    <row r="133" spans="1:28" x14ac:dyDescent="0.3">
      <c r="A133" s="94">
        <f t="shared" si="1"/>
        <v>3560</v>
      </c>
      <c r="B133" s="89" t="s">
        <v>194</v>
      </c>
      <c r="C133" s="11"/>
      <c r="D133" s="11"/>
      <c r="E133" s="7" t="s">
        <v>1963</v>
      </c>
      <c r="F133" s="42"/>
      <c r="G133" s="7" t="s">
        <v>1964</v>
      </c>
      <c r="H133" s="42"/>
      <c r="I133" s="11"/>
      <c r="J133" s="16"/>
      <c r="K133" s="11"/>
      <c r="L133" s="11"/>
      <c r="M133" s="7" t="s">
        <v>599</v>
      </c>
      <c r="N133" s="41">
        <v>0</v>
      </c>
      <c r="O133" s="7" t="s">
        <v>600</v>
      </c>
      <c r="P133" s="41">
        <v>0.5</v>
      </c>
      <c r="Q133" s="11"/>
      <c r="R133" s="12"/>
      <c r="S133" s="12"/>
      <c r="T133" s="12"/>
      <c r="U133" s="7" t="s">
        <v>601</v>
      </c>
      <c r="V133" s="42"/>
      <c r="W133" s="7" t="s">
        <v>602</v>
      </c>
      <c r="X133" s="42"/>
      <c r="Y133" s="11"/>
      <c r="Z133" s="16"/>
      <c r="AA133" s="7" t="s">
        <v>603</v>
      </c>
      <c r="AB133" s="42"/>
    </row>
    <row r="134" spans="1:28" x14ac:dyDescent="0.3">
      <c r="A134" s="94">
        <f t="shared" si="1"/>
        <v>3570</v>
      </c>
      <c r="B134" s="89" t="s">
        <v>195</v>
      </c>
      <c r="C134" s="11"/>
      <c r="D134" s="11"/>
      <c r="E134" s="7" t="s">
        <v>1965</v>
      </c>
      <c r="F134" s="42"/>
      <c r="G134" s="7" t="s">
        <v>1966</v>
      </c>
      <c r="H134" s="42"/>
      <c r="I134" s="11"/>
      <c r="J134" s="16"/>
      <c r="K134" s="11"/>
      <c r="L134" s="11"/>
      <c r="M134" s="7" t="s">
        <v>604</v>
      </c>
      <c r="N134" s="41">
        <v>0.5</v>
      </c>
      <c r="O134" s="7" t="s">
        <v>605</v>
      </c>
      <c r="P134" s="41">
        <v>0.5</v>
      </c>
      <c r="Q134" s="11"/>
      <c r="R134" s="12"/>
      <c r="S134" s="12"/>
      <c r="T134" s="12"/>
      <c r="U134" s="7" t="s">
        <v>606</v>
      </c>
      <c r="V134" s="42"/>
      <c r="W134" s="7" t="s">
        <v>607</v>
      </c>
      <c r="X134" s="42"/>
      <c r="Y134" s="11"/>
      <c r="Z134" s="16"/>
      <c r="AA134" s="7" t="s">
        <v>608</v>
      </c>
      <c r="AB134" s="42"/>
    </row>
    <row r="135" spans="1:28" x14ac:dyDescent="0.3">
      <c r="A135" s="94">
        <f t="shared" si="1"/>
        <v>3580</v>
      </c>
      <c r="B135" s="89" t="s">
        <v>196</v>
      </c>
      <c r="C135" s="11"/>
      <c r="D135" s="11"/>
      <c r="E135" s="7" t="s">
        <v>1967</v>
      </c>
      <c r="F135" s="42"/>
      <c r="G135" s="7" t="s">
        <v>1968</v>
      </c>
      <c r="H135" s="42"/>
      <c r="I135" s="11"/>
      <c r="J135" s="16"/>
      <c r="K135" s="11"/>
      <c r="L135" s="11"/>
      <c r="M135" s="7" t="s">
        <v>609</v>
      </c>
      <c r="N135" s="41">
        <v>1</v>
      </c>
      <c r="O135" s="7" t="s">
        <v>610</v>
      </c>
      <c r="P135" s="41">
        <v>1</v>
      </c>
      <c r="Q135" s="11"/>
      <c r="R135" s="12"/>
      <c r="S135" s="12"/>
      <c r="T135" s="12"/>
      <c r="U135" s="7" t="s">
        <v>611</v>
      </c>
      <c r="V135" s="42"/>
      <c r="W135" s="7" t="s">
        <v>612</v>
      </c>
      <c r="X135" s="42"/>
      <c r="Y135" s="11"/>
      <c r="Z135" s="16"/>
      <c r="AA135" s="7" t="s">
        <v>613</v>
      </c>
      <c r="AB135" s="42"/>
    </row>
    <row r="136" spans="1:28" ht="26.4" x14ac:dyDescent="0.3">
      <c r="A136" s="94">
        <f t="shared" si="1"/>
        <v>3590</v>
      </c>
      <c r="B136" s="88" t="s">
        <v>2649</v>
      </c>
      <c r="C136" s="11"/>
      <c r="D136" s="16"/>
      <c r="E136" s="11"/>
      <c r="F136" s="16"/>
      <c r="G136" s="11" t="s">
        <v>276</v>
      </c>
      <c r="H136" s="16"/>
      <c r="I136" s="11"/>
      <c r="J136" s="16"/>
      <c r="K136" s="11"/>
      <c r="L136" s="43"/>
      <c r="M136" s="11" t="s">
        <v>276</v>
      </c>
      <c r="N136" s="12"/>
      <c r="O136" s="11" t="s">
        <v>276</v>
      </c>
      <c r="P136" s="12"/>
      <c r="Q136" s="11"/>
      <c r="R136" s="12"/>
      <c r="S136" s="12"/>
      <c r="T136" s="12"/>
      <c r="U136" s="11" t="s">
        <v>276</v>
      </c>
      <c r="V136" s="16"/>
      <c r="W136" s="11" t="s">
        <v>276</v>
      </c>
      <c r="X136" s="16"/>
      <c r="Y136" s="11"/>
      <c r="Z136" s="16"/>
      <c r="AA136" s="11" t="s">
        <v>276</v>
      </c>
      <c r="AB136" s="16"/>
    </row>
    <row r="137" spans="1:28" x14ac:dyDescent="0.3">
      <c r="A137" s="94">
        <f t="shared" si="1"/>
        <v>3600</v>
      </c>
      <c r="B137" s="86" t="s">
        <v>192</v>
      </c>
      <c r="C137" s="11"/>
      <c r="D137" s="11"/>
      <c r="E137" s="7" t="s">
        <v>1969</v>
      </c>
      <c r="F137" s="42"/>
      <c r="G137" s="7" t="s">
        <v>1970</v>
      </c>
      <c r="H137" s="42"/>
      <c r="I137" s="11"/>
      <c r="J137" s="16"/>
      <c r="K137" s="11"/>
      <c r="L137" s="11"/>
      <c r="M137" s="7" t="s">
        <v>614</v>
      </c>
      <c r="N137" s="41">
        <v>0.5</v>
      </c>
      <c r="O137" s="7" t="s">
        <v>615</v>
      </c>
      <c r="P137" s="41">
        <v>0.5</v>
      </c>
      <c r="Q137" s="11"/>
      <c r="R137" s="12"/>
      <c r="S137" s="12"/>
      <c r="T137" s="12"/>
      <c r="U137" s="7" t="s">
        <v>616</v>
      </c>
      <c r="V137" s="42"/>
      <c r="W137" s="7" t="s">
        <v>617</v>
      </c>
      <c r="X137" s="42"/>
      <c r="Y137" s="11"/>
      <c r="Z137" s="16"/>
      <c r="AA137" s="7" t="s">
        <v>618</v>
      </c>
      <c r="AB137" s="42"/>
    </row>
    <row r="138" spans="1:28" x14ac:dyDescent="0.3">
      <c r="A138" s="94">
        <f t="shared" si="1"/>
        <v>3610</v>
      </c>
      <c r="B138" s="86" t="s">
        <v>193</v>
      </c>
      <c r="C138" s="11"/>
      <c r="D138" s="16"/>
      <c r="E138" s="11"/>
      <c r="F138" s="16"/>
      <c r="G138" s="11" t="s">
        <v>276</v>
      </c>
      <c r="H138" s="16"/>
      <c r="I138" s="11"/>
      <c r="J138" s="16"/>
      <c r="K138" s="11"/>
      <c r="L138" s="43"/>
      <c r="M138" s="11" t="s">
        <v>276</v>
      </c>
      <c r="N138" s="12"/>
      <c r="O138" s="11" t="s">
        <v>276</v>
      </c>
      <c r="P138" s="12"/>
      <c r="Q138" s="11"/>
      <c r="R138" s="12"/>
      <c r="S138" s="12"/>
      <c r="T138" s="12"/>
      <c r="U138" s="11" t="s">
        <v>276</v>
      </c>
      <c r="V138" s="16"/>
      <c r="W138" s="11" t="s">
        <v>276</v>
      </c>
      <c r="X138" s="16"/>
      <c r="Y138" s="11"/>
      <c r="Z138" s="16"/>
      <c r="AA138" s="11" t="s">
        <v>276</v>
      </c>
      <c r="AB138" s="16"/>
    </row>
    <row r="139" spans="1:28" x14ac:dyDescent="0.3">
      <c r="A139" s="94">
        <f t="shared" si="1"/>
        <v>3620</v>
      </c>
      <c r="B139" s="89" t="s">
        <v>194</v>
      </c>
      <c r="C139" s="11"/>
      <c r="D139" s="11"/>
      <c r="E139" s="7" t="s">
        <v>1971</v>
      </c>
      <c r="F139" s="42"/>
      <c r="G139" s="7" t="s">
        <v>1972</v>
      </c>
      <c r="H139" s="42"/>
      <c r="I139" s="11"/>
      <c r="J139" s="16"/>
      <c r="K139" s="11"/>
      <c r="L139" s="11"/>
      <c r="M139" s="7" t="s">
        <v>619</v>
      </c>
      <c r="N139" s="41">
        <v>0.5</v>
      </c>
      <c r="O139" s="7" t="s">
        <v>620</v>
      </c>
      <c r="P139" s="41">
        <v>0.5</v>
      </c>
      <c r="Q139" s="11"/>
      <c r="R139" s="12"/>
      <c r="S139" s="12"/>
      <c r="T139" s="12"/>
      <c r="U139" s="7" t="s">
        <v>621</v>
      </c>
      <c r="V139" s="42"/>
      <c r="W139" s="7" t="s">
        <v>622</v>
      </c>
      <c r="X139" s="42"/>
      <c r="Y139" s="11"/>
      <c r="Z139" s="16"/>
      <c r="AA139" s="7" t="s">
        <v>623</v>
      </c>
      <c r="AB139" s="42"/>
    </row>
    <row r="140" spans="1:28" x14ac:dyDescent="0.3">
      <c r="A140" s="94">
        <f t="shared" si="1"/>
        <v>3630</v>
      </c>
      <c r="B140" s="89" t="s">
        <v>195</v>
      </c>
      <c r="C140" s="11"/>
      <c r="D140" s="11"/>
      <c r="E140" s="7" t="s">
        <v>1973</v>
      </c>
      <c r="F140" s="42"/>
      <c r="G140" s="7" t="s">
        <v>1974</v>
      </c>
      <c r="H140" s="42"/>
      <c r="I140" s="11"/>
      <c r="J140" s="16"/>
      <c r="K140" s="11"/>
      <c r="L140" s="11"/>
      <c r="M140" s="7" t="s">
        <v>624</v>
      </c>
      <c r="N140" s="41">
        <v>0.5</v>
      </c>
      <c r="O140" s="7" t="s">
        <v>625</v>
      </c>
      <c r="P140" s="41">
        <v>0.5</v>
      </c>
      <c r="Q140" s="11"/>
      <c r="R140" s="12"/>
      <c r="S140" s="12"/>
      <c r="T140" s="12"/>
      <c r="U140" s="7" t="s">
        <v>626</v>
      </c>
      <c r="V140" s="42"/>
      <c r="W140" s="7" t="s">
        <v>627</v>
      </c>
      <c r="X140" s="42"/>
      <c r="Y140" s="11"/>
      <c r="Z140" s="16"/>
      <c r="AA140" s="7" t="s">
        <v>628</v>
      </c>
      <c r="AB140" s="42"/>
    </row>
    <row r="141" spans="1:28" x14ac:dyDescent="0.3">
      <c r="A141" s="94">
        <f t="shared" si="1"/>
        <v>3640</v>
      </c>
      <c r="B141" s="89" t="s">
        <v>196</v>
      </c>
      <c r="C141" s="11"/>
      <c r="D141" s="11"/>
      <c r="E141" s="7" t="s">
        <v>1975</v>
      </c>
      <c r="F141" s="42"/>
      <c r="G141" s="7" t="s">
        <v>1976</v>
      </c>
      <c r="H141" s="42"/>
      <c r="I141" s="11"/>
      <c r="J141" s="16"/>
      <c r="K141" s="11"/>
      <c r="L141" s="11"/>
      <c r="M141" s="7" t="s">
        <v>629</v>
      </c>
      <c r="N141" s="41">
        <v>1</v>
      </c>
      <c r="O141" s="7" t="s">
        <v>630</v>
      </c>
      <c r="P141" s="41">
        <v>1</v>
      </c>
      <c r="Q141" s="11"/>
      <c r="R141" s="12"/>
      <c r="S141" s="12"/>
      <c r="T141" s="12"/>
      <c r="U141" s="7" t="s">
        <v>631</v>
      </c>
      <c r="V141" s="42"/>
      <c r="W141" s="7" t="s">
        <v>632</v>
      </c>
      <c r="X141" s="42"/>
      <c r="Y141" s="11"/>
      <c r="Z141" s="16"/>
      <c r="AA141" s="7" t="s">
        <v>633</v>
      </c>
      <c r="AB141" s="42"/>
    </row>
    <row r="142" spans="1:28" ht="39.6" x14ac:dyDescent="0.3">
      <c r="A142" s="94">
        <f t="shared" si="1"/>
        <v>3650</v>
      </c>
      <c r="B142" s="88" t="s">
        <v>210</v>
      </c>
      <c r="C142" s="11"/>
      <c r="D142" s="16"/>
      <c r="E142" s="11"/>
      <c r="F142" s="16"/>
      <c r="G142" s="11" t="s">
        <v>276</v>
      </c>
      <c r="H142" s="16"/>
      <c r="I142" s="11" t="s">
        <v>276</v>
      </c>
      <c r="J142" s="16"/>
      <c r="K142" s="11"/>
      <c r="L142" s="107"/>
      <c r="M142" s="11" t="s">
        <v>276</v>
      </c>
      <c r="N142" s="12"/>
      <c r="O142" s="11" t="s">
        <v>276</v>
      </c>
      <c r="P142" s="12"/>
      <c r="Q142" s="11"/>
      <c r="R142" s="12"/>
      <c r="S142" s="11"/>
      <c r="T142" s="16"/>
      <c r="U142" s="11" t="s">
        <v>276</v>
      </c>
      <c r="V142" s="16"/>
      <c r="W142" s="11" t="s">
        <v>276</v>
      </c>
      <c r="X142" s="16"/>
      <c r="Y142" s="11" t="s">
        <v>276</v>
      </c>
      <c r="Z142" s="16"/>
      <c r="AA142" s="11" t="s">
        <v>276</v>
      </c>
      <c r="AB142" s="16"/>
    </row>
    <row r="143" spans="1:28" x14ac:dyDescent="0.3">
      <c r="A143" s="94">
        <f t="shared" si="1"/>
        <v>3660</v>
      </c>
      <c r="B143" s="86" t="s">
        <v>192</v>
      </c>
      <c r="C143" s="7" t="s">
        <v>1977</v>
      </c>
      <c r="D143" s="42"/>
      <c r="E143" s="7" t="s">
        <v>1978</v>
      </c>
      <c r="F143" s="42"/>
      <c r="G143" s="7" t="s">
        <v>1979</v>
      </c>
      <c r="H143" s="42"/>
      <c r="I143" s="7" t="s">
        <v>634</v>
      </c>
      <c r="J143" s="42"/>
      <c r="K143" s="7" t="s">
        <v>635</v>
      </c>
      <c r="L143" s="54">
        <v>0.65</v>
      </c>
      <c r="M143" s="7" t="s">
        <v>636</v>
      </c>
      <c r="N143" s="41">
        <v>0.5</v>
      </c>
      <c r="O143" s="7" t="s">
        <v>637</v>
      </c>
      <c r="P143" s="41">
        <v>0.5</v>
      </c>
      <c r="Q143" s="7" t="s">
        <v>638</v>
      </c>
      <c r="R143" s="41">
        <v>0.65</v>
      </c>
      <c r="S143" s="13">
        <v>813660</v>
      </c>
      <c r="T143" s="13"/>
      <c r="U143" s="7" t="s">
        <v>639</v>
      </c>
      <c r="V143" s="42"/>
      <c r="W143" s="7" t="s">
        <v>640</v>
      </c>
      <c r="X143" s="42"/>
      <c r="Y143" s="7" t="s">
        <v>641</v>
      </c>
      <c r="Z143" s="42"/>
      <c r="AA143" s="7" t="s">
        <v>642</v>
      </c>
      <c r="AB143" s="42"/>
    </row>
    <row r="144" spans="1:28" x14ac:dyDescent="0.3">
      <c r="A144" s="94">
        <f t="shared" ref="A144:A213" si="2">A143+10</f>
        <v>3670</v>
      </c>
      <c r="B144" s="86" t="s">
        <v>193</v>
      </c>
      <c r="C144" s="11"/>
      <c r="D144" s="16"/>
      <c r="E144" s="11"/>
      <c r="F144" s="16"/>
      <c r="G144" s="11" t="s">
        <v>276</v>
      </c>
      <c r="H144" s="16"/>
      <c r="I144" s="11" t="s">
        <v>276</v>
      </c>
      <c r="J144" s="16"/>
      <c r="K144" s="11"/>
      <c r="L144" s="107"/>
      <c r="M144" s="11" t="s">
        <v>276</v>
      </c>
      <c r="N144" s="12"/>
      <c r="O144" s="11" t="s">
        <v>276</v>
      </c>
      <c r="P144" s="12"/>
      <c r="Q144" s="11" t="s">
        <v>276</v>
      </c>
      <c r="R144" s="12"/>
      <c r="S144" s="11"/>
      <c r="T144" s="11"/>
      <c r="U144" s="11" t="s">
        <v>276</v>
      </c>
      <c r="V144" s="16"/>
      <c r="W144" s="11" t="s">
        <v>276</v>
      </c>
      <c r="X144" s="16"/>
      <c r="Y144" s="11" t="s">
        <v>276</v>
      </c>
      <c r="Z144" s="16"/>
      <c r="AA144" s="11" t="s">
        <v>276</v>
      </c>
      <c r="AB144" s="16"/>
    </row>
    <row r="145" spans="1:28" x14ac:dyDescent="0.3">
      <c r="A145" s="94">
        <f t="shared" si="2"/>
        <v>3680</v>
      </c>
      <c r="B145" s="89" t="s">
        <v>194</v>
      </c>
      <c r="C145" s="7" t="s">
        <v>1980</v>
      </c>
      <c r="D145" s="42"/>
      <c r="E145" s="7" t="s">
        <v>1981</v>
      </c>
      <c r="F145" s="42"/>
      <c r="G145" s="7" t="s">
        <v>1982</v>
      </c>
      <c r="H145" s="42"/>
      <c r="I145" s="7" t="s">
        <v>643</v>
      </c>
      <c r="J145" s="42"/>
      <c r="K145" s="7" t="s">
        <v>644</v>
      </c>
      <c r="L145" s="54">
        <v>0.65</v>
      </c>
      <c r="M145" s="7" t="s">
        <v>645</v>
      </c>
      <c r="N145" s="41">
        <v>0.5</v>
      </c>
      <c r="O145" s="7" t="s">
        <v>646</v>
      </c>
      <c r="P145" s="41">
        <v>0.5</v>
      </c>
      <c r="Q145" s="7" t="s">
        <v>647</v>
      </c>
      <c r="R145" s="41">
        <v>0.65</v>
      </c>
      <c r="S145" s="13">
        <v>813680</v>
      </c>
      <c r="T145" s="13"/>
      <c r="U145" s="7" t="s">
        <v>648</v>
      </c>
      <c r="V145" s="42"/>
      <c r="W145" s="7" t="s">
        <v>649</v>
      </c>
      <c r="X145" s="42"/>
      <c r="Y145" s="7" t="s">
        <v>650</v>
      </c>
      <c r="Z145" s="42"/>
      <c r="AA145" s="7" t="s">
        <v>651</v>
      </c>
      <c r="AB145" s="42"/>
    </row>
    <row r="146" spans="1:28" x14ac:dyDescent="0.3">
      <c r="A146" s="94">
        <f t="shared" si="2"/>
        <v>3690</v>
      </c>
      <c r="B146" s="89" t="s">
        <v>195</v>
      </c>
      <c r="C146" s="7" t="s">
        <v>1983</v>
      </c>
      <c r="D146" s="42"/>
      <c r="E146" s="7" t="s">
        <v>1984</v>
      </c>
      <c r="F146" s="42"/>
      <c r="G146" s="7" t="s">
        <v>1985</v>
      </c>
      <c r="H146" s="42"/>
      <c r="I146" s="7" t="s">
        <v>652</v>
      </c>
      <c r="J146" s="42"/>
      <c r="K146" s="7" t="s">
        <v>653</v>
      </c>
      <c r="L146" s="54">
        <v>0.65</v>
      </c>
      <c r="M146" s="7" t="s">
        <v>654</v>
      </c>
      <c r="N146" s="41">
        <v>0.5</v>
      </c>
      <c r="O146" s="7" t="s">
        <v>655</v>
      </c>
      <c r="P146" s="41">
        <v>0.5</v>
      </c>
      <c r="Q146" s="7" t="s">
        <v>656</v>
      </c>
      <c r="R146" s="41">
        <v>0.65</v>
      </c>
      <c r="S146" s="13">
        <v>813690</v>
      </c>
      <c r="T146" s="13"/>
      <c r="U146" s="7" t="s">
        <v>657</v>
      </c>
      <c r="V146" s="42"/>
      <c r="W146" s="7" t="s">
        <v>658</v>
      </c>
      <c r="X146" s="42"/>
      <c r="Y146" s="7" t="s">
        <v>659</v>
      </c>
      <c r="Z146" s="42"/>
      <c r="AA146" s="7" t="s">
        <v>660</v>
      </c>
      <c r="AB146" s="42"/>
    </row>
    <row r="147" spans="1:28" x14ac:dyDescent="0.3">
      <c r="A147" s="94">
        <f t="shared" si="2"/>
        <v>3700</v>
      </c>
      <c r="B147" s="89" t="s">
        <v>196</v>
      </c>
      <c r="C147" s="7" t="s">
        <v>1986</v>
      </c>
      <c r="D147" s="42"/>
      <c r="E147" s="7" t="s">
        <v>1987</v>
      </c>
      <c r="F147" s="42"/>
      <c r="G147" s="7" t="s">
        <v>1988</v>
      </c>
      <c r="H147" s="42"/>
      <c r="I147" s="7" t="s">
        <v>661</v>
      </c>
      <c r="J147" s="42"/>
      <c r="K147" s="7" t="s">
        <v>662</v>
      </c>
      <c r="L147" s="54">
        <v>1</v>
      </c>
      <c r="M147" s="7" t="s">
        <v>663</v>
      </c>
      <c r="N147" s="41">
        <v>1</v>
      </c>
      <c r="O147" s="7" t="s">
        <v>664</v>
      </c>
      <c r="P147" s="41">
        <v>1</v>
      </c>
      <c r="Q147" s="7" t="s">
        <v>665</v>
      </c>
      <c r="R147" s="41">
        <v>1</v>
      </c>
      <c r="S147" s="13">
        <v>813700</v>
      </c>
      <c r="T147" s="13"/>
      <c r="U147" s="7" t="s">
        <v>666</v>
      </c>
      <c r="V147" s="42"/>
      <c r="W147" s="7" t="s">
        <v>667</v>
      </c>
      <c r="X147" s="42"/>
      <c r="Y147" s="7" t="s">
        <v>668</v>
      </c>
      <c r="Z147" s="42"/>
      <c r="AA147" s="7" t="s">
        <v>669</v>
      </c>
      <c r="AB147" s="42"/>
    </row>
    <row r="148" spans="1:28" ht="50.25" customHeight="1" x14ac:dyDescent="0.3">
      <c r="A148" s="94">
        <f t="shared" si="2"/>
        <v>3710</v>
      </c>
      <c r="B148" s="88" t="s">
        <v>2650</v>
      </c>
      <c r="C148" s="11"/>
      <c r="D148" s="11"/>
      <c r="E148" s="11"/>
      <c r="F148" s="16"/>
      <c r="G148" s="11" t="s">
        <v>276</v>
      </c>
      <c r="H148" s="16"/>
      <c r="I148" s="11" t="s">
        <v>276</v>
      </c>
      <c r="J148" s="16"/>
      <c r="K148" s="11"/>
      <c r="L148" s="43"/>
      <c r="M148" s="11" t="s">
        <v>276</v>
      </c>
      <c r="N148" s="12"/>
      <c r="O148" s="11" t="s">
        <v>276</v>
      </c>
      <c r="P148" s="12"/>
      <c r="Q148" s="11" t="s">
        <v>276</v>
      </c>
      <c r="R148" s="12"/>
      <c r="S148" s="11"/>
      <c r="T148" s="11"/>
      <c r="U148" s="11" t="s">
        <v>276</v>
      </c>
      <c r="V148" s="16"/>
      <c r="W148" s="11" t="s">
        <v>276</v>
      </c>
      <c r="X148" s="16"/>
      <c r="Y148" s="11" t="s">
        <v>276</v>
      </c>
      <c r="Z148" s="16"/>
      <c r="AA148" s="11" t="s">
        <v>276</v>
      </c>
      <c r="AB148" s="16"/>
    </row>
    <row r="149" spans="1:28" x14ac:dyDescent="0.3">
      <c r="A149" s="94">
        <f t="shared" si="2"/>
        <v>3720</v>
      </c>
      <c r="B149" s="86" t="s">
        <v>192</v>
      </c>
      <c r="C149" s="11"/>
      <c r="D149" s="11"/>
      <c r="E149" s="11"/>
      <c r="F149" s="16"/>
      <c r="G149" s="11"/>
      <c r="H149" s="16"/>
      <c r="I149" s="7" t="s">
        <v>670</v>
      </c>
      <c r="J149" s="42"/>
      <c r="K149" s="11"/>
      <c r="L149" s="43"/>
      <c r="M149" s="11"/>
      <c r="N149" s="12"/>
      <c r="O149" s="11"/>
      <c r="P149" s="12"/>
      <c r="Q149" s="7" t="s">
        <v>671</v>
      </c>
      <c r="R149" s="54">
        <v>0.65</v>
      </c>
      <c r="S149" s="11"/>
      <c r="T149" s="16"/>
      <c r="U149" s="11"/>
      <c r="V149" s="16"/>
      <c r="W149" s="11"/>
      <c r="X149" s="16"/>
      <c r="Y149" s="7" t="s">
        <v>672</v>
      </c>
      <c r="Z149" s="42"/>
      <c r="AA149" s="7" t="s">
        <v>673</v>
      </c>
      <c r="AB149" s="42"/>
    </row>
    <row r="150" spans="1:28" x14ac:dyDescent="0.3">
      <c r="A150" s="94">
        <f t="shared" si="2"/>
        <v>3730</v>
      </c>
      <c r="B150" s="86" t="s">
        <v>193</v>
      </c>
      <c r="C150" s="11"/>
      <c r="D150" s="11"/>
      <c r="E150" s="11"/>
      <c r="F150" s="16"/>
      <c r="G150" s="11"/>
      <c r="H150" s="16"/>
      <c r="I150" s="11" t="s">
        <v>276</v>
      </c>
      <c r="J150" s="16"/>
      <c r="K150" s="11"/>
      <c r="L150" s="43"/>
      <c r="M150" s="11"/>
      <c r="N150" s="12"/>
      <c r="O150" s="11"/>
      <c r="P150" s="12"/>
      <c r="Q150" s="11" t="s">
        <v>276</v>
      </c>
      <c r="R150" s="43"/>
      <c r="S150" s="11"/>
      <c r="T150" s="16"/>
      <c r="U150" s="11"/>
      <c r="V150" s="16"/>
      <c r="W150" s="11"/>
      <c r="X150" s="16"/>
      <c r="Y150" s="11" t="s">
        <v>276</v>
      </c>
      <c r="Z150" s="16"/>
      <c r="AA150" s="11" t="s">
        <v>276</v>
      </c>
      <c r="AB150" s="16"/>
    </row>
    <row r="151" spans="1:28" x14ac:dyDescent="0.3">
      <c r="A151" s="94">
        <f t="shared" si="2"/>
        <v>3740</v>
      </c>
      <c r="B151" s="89" t="s">
        <v>194</v>
      </c>
      <c r="C151" s="11"/>
      <c r="D151" s="11"/>
      <c r="E151" s="11"/>
      <c r="F151" s="16"/>
      <c r="G151" s="11"/>
      <c r="H151" s="16"/>
      <c r="I151" s="7" t="s">
        <v>674</v>
      </c>
      <c r="J151" s="42"/>
      <c r="K151" s="11"/>
      <c r="L151" s="43"/>
      <c r="M151" s="11"/>
      <c r="N151" s="12"/>
      <c r="O151" s="11"/>
      <c r="P151" s="12"/>
      <c r="Q151" s="7" t="s">
        <v>675</v>
      </c>
      <c r="R151" s="54">
        <v>0.65</v>
      </c>
      <c r="S151" s="11"/>
      <c r="T151" s="16"/>
      <c r="U151" s="11"/>
      <c r="V151" s="16"/>
      <c r="W151" s="11"/>
      <c r="X151" s="16"/>
      <c r="Y151" s="7" t="s">
        <v>676</v>
      </c>
      <c r="Z151" s="42"/>
      <c r="AA151" s="7" t="s">
        <v>677</v>
      </c>
      <c r="AB151" s="42"/>
    </row>
    <row r="152" spans="1:28" x14ac:dyDescent="0.3">
      <c r="A152" s="94">
        <f t="shared" si="2"/>
        <v>3750</v>
      </c>
      <c r="B152" s="89" t="s">
        <v>195</v>
      </c>
      <c r="C152" s="11"/>
      <c r="D152" s="11"/>
      <c r="E152" s="11"/>
      <c r="F152" s="16"/>
      <c r="G152" s="11"/>
      <c r="H152" s="16"/>
      <c r="I152" s="7" t="s">
        <v>678</v>
      </c>
      <c r="J152" s="42"/>
      <c r="K152" s="11"/>
      <c r="L152" s="43"/>
      <c r="M152" s="11"/>
      <c r="N152" s="12"/>
      <c r="O152" s="11"/>
      <c r="P152" s="12"/>
      <c r="Q152" s="7" t="s">
        <v>679</v>
      </c>
      <c r="R152" s="54">
        <v>0.65</v>
      </c>
      <c r="S152" s="11"/>
      <c r="T152" s="16"/>
      <c r="U152" s="11"/>
      <c r="V152" s="16"/>
      <c r="W152" s="11"/>
      <c r="X152" s="16"/>
      <c r="Y152" s="7" t="s">
        <v>680</v>
      </c>
      <c r="Z152" s="42"/>
      <c r="AA152" s="7" t="s">
        <v>681</v>
      </c>
      <c r="AB152" s="42"/>
    </row>
    <row r="153" spans="1:28" x14ac:dyDescent="0.3">
      <c r="A153" s="94">
        <f t="shared" si="2"/>
        <v>3760</v>
      </c>
      <c r="B153" s="89" t="s">
        <v>196</v>
      </c>
      <c r="C153" s="11"/>
      <c r="D153" s="11"/>
      <c r="E153" s="11"/>
      <c r="F153" s="16"/>
      <c r="G153" s="11"/>
      <c r="H153" s="16"/>
      <c r="I153" s="7" t="s">
        <v>682</v>
      </c>
      <c r="J153" s="42"/>
      <c r="K153" s="11"/>
      <c r="L153" s="43"/>
      <c r="M153" s="11"/>
      <c r="N153" s="12"/>
      <c r="O153" s="11"/>
      <c r="P153" s="12"/>
      <c r="Q153" s="7" t="s">
        <v>683</v>
      </c>
      <c r="R153" s="54">
        <v>1</v>
      </c>
      <c r="S153" s="11"/>
      <c r="T153" s="16"/>
      <c r="U153" s="11"/>
      <c r="V153" s="16"/>
      <c r="W153" s="11"/>
      <c r="X153" s="16"/>
      <c r="Y153" s="7" t="s">
        <v>684</v>
      </c>
      <c r="Z153" s="42"/>
      <c r="AA153" s="7" t="s">
        <v>685</v>
      </c>
      <c r="AB153" s="42"/>
    </row>
    <row r="154" spans="1:28" s="94" customFormat="1" ht="15.6" x14ac:dyDescent="0.3">
      <c r="A154" s="96"/>
      <c r="B154" s="110" t="s">
        <v>183</v>
      </c>
      <c r="C154" s="113"/>
      <c r="D154" s="113"/>
      <c r="E154" s="113"/>
      <c r="F154" s="111"/>
      <c r="G154" s="113"/>
      <c r="H154" s="111"/>
      <c r="I154" s="113"/>
      <c r="J154" s="111"/>
      <c r="K154" s="113"/>
      <c r="L154" s="113"/>
      <c r="M154" s="113"/>
      <c r="N154" s="112"/>
      <c r="O154" s="114"/>
      <c r="P154" s="112"/>
      <c r="Q154" s="114"/>
      <c r="R154" s="112"/>
      <c r="S154" s="114"/>
      <c r="T154" s="113"/>
      <c r="U154" s="113"/>
      <c r="V154" s="111"/>
      <c r="W154" s="113"/>
      <c r="X154" s="111"/>
      <c r="Y154" s="113"/>
      <c r="Z154" s="111"/>
      <c r="AA154" s="113"/>
      <c r="AB154" s="111"/>
    </row>
    <row r="155" spans="1:28" ht="15.6" customHeight="1" x14ac:dyDescent="0.3">
      <c r="B155" s="70" t="s">
        <v>2647</v>
      </c>
      <c r="C155" s="233" t="s">
        <v>136</v>
      </c>
      <c r="D155" s="235"/>
      <c r="E155" s="235"/>
      <c r="F155" s="235"/>
      <c r="G155" s="235"/>
      <c r="H155" s="235"/>
      <c r="I155" s="235"/>
      <c r="J155" s="234"/>
      <c r="K155" s="233" t="s">
        <v>2686</v>
      </c>
      <c r="L155" s="235"/>
      <c r="M155" s="235"/>
      <c r="N155" s="235"/>
      <c r="O155" s="235"/>
      <c r="P155" s="235"/>
      <c r="Q155" s="235"/>
      <c r="R155" s="234"/>
      <c r="S155" s="233" t="s">
        <v>186</v>
      </c>
      <c r="T155" s="235"/>
      <c r="U155" s="235"/>
      <c r="V155" s="235"/>
      <c r="W155" s="235"/>
      <c r="X155" s="235"/>
      <c r="Y155" s="235"/>
      <c r="Z155" s="235"/>
      <c r="AA155" s="235"/>
      <c r="AB155" s="234"/>
    </row>
    <row r="156" spans="1:28" ht="25.2" customHeight="1" x14ac:dyDescent="0.3">
      <c r="B156" s="3"/>
      <c r="C156" s="236" t="s">
        <v>2631</v>
      </c>
      <c r="D156" s="236"/>
      <c r="E156" s="233" t="s">
        <v>137</v>
      </c>
      <c r="F156" s="234"/>
      <c r="G156" s="233" t="s">
        <v>138</v>
      </c>
      <c r="H156" s="234"/>
      <c r="I156" s="233" t="s">
        <v>139</v>
      </c>
      <c r="J156" s="234"/>
      <c r="K156" s="236" t="s">
        <v>2631</v>
      </c>
      <c r="L156" s="236"/>
      <c r="M156" s="233" t="s">
        <v>137</v>
      </c>
      <c r="N156" s="234"/>
      <c r="O156" s="233" t="s">
        <v>138</v>
      </c>
      <c r="P156" s="234"/>
      <c r="Q156" s="233" t="s">
        <v>139</v>
      </c>
      <c r="R156" s="234"/>
      <c r="S156" s="236" t="s">
        <v>2631</v>
      </c>
      <c r="T156" s="236"/>
      <c r="U156" s="233" t="s">
        <v>137</v>
      </c>
      <c r="V156" s="234"/>
      <c r="W156" s="233" t="s">
        <v>138</v>
      </c>
      <c r="X156" s="234"/>
      <c r="Y156" s="233" t="s">
        <v>139</v>
      </c>
      <c r="Z156" s="234"/>
      <c r="AA156" s="233" t="s">
        <v>187</v>
      </c>
      <c r="AB156" s="234"/>
    </row>
    <row r="157" spans="1:28" ht="39.6" x14ac:dyDescent="0.3">
      <c r="A157" s="94">
        <f>A153+10</f>
        <v>3770</v>
      </c>
      <c r="B157" s="88" t="s">
        <v>212</v>
      </c>
      <c r="C157" s="11"/>
      <c r="D157" s="11"/>
      <c r="E157" s="11"/>
      <c r="F157" s="16"/>
      <c r="G157" s="11" t="s">
        <v>276</v>
      </c>
      <c r="H157" s="16"/>
      <c r="I157" s="11" t="s">
        <v>276</v>
      </c>
      <c r="J157" s="16"/>
      <c r="K157" s="11"/>
      <c r="L157" s="43"/>
      <c r="M157" s="11" t="s">
        <v>276</v>
      </c>
      <c r="N157" s="12"/>
      <c r="O157" s="11" t="s">
        <v>276</v>
      </c>
      <c r="P157" s="12"/>
      <c r="Q157" s="11" t="s">
        <v>276</v>
      </c>
      <c r="R157" s="12"/>
      <c r="S157" s="11"/>
      <c r="T157" s="16"/>
      <c r="U157" s="11" t="s">
        <v>276</v>
      </c>
      <c r="V157" s="16"/>
      <c r="W157" s="11" t="s">
        <v>276</v>
      </c>
      <c r="X157" s="16"/>
      <c r="Y157" s="11" t="s">
        <v>276</v>
      </c>
      <c r="Z157" s="16"/>
      <c r="AA157" s="11" t="s">
        <v>276</v>
      </c>
      <c r="AB157" s="16"/>
    </row>
    <row r="158" spans="1:28" x14ac:dyDescent="0.3">
      <c r="A158" s="94">
        <f t="shared" si="2"/>
        <v>3780</v>
      </c>
      <c r="B158" s="86" t="s">
        <v>192</v>
      </c>
      <c r="C158" s="11"/>
      <c r="D158" s="11"/>
      <c r="E158" s="7" t="s">
        <v>1989</v>
      </c>
      <c r="F158" s="42"/>
      <c r="G158" s="7" t="s">
        <v>1990</v>
      </c>
      <c r="H158" s="42"/>
      <c r="I158" s="11"/>
      <c r="J158" s="16"/>
      <c r="K158" s="11"/>
      <c r="L158" s="11"/>
      <c r="M158" s="7" t="s">
        <v>686</v>
      </c>
      <c r="N158" s="54">
        <v>0.5</v>
      </c>
      <c r="O158" s="7" t="s">
        <v>687</v>
      </c>
      <c r="P158" s="54">
        <v>0.5</v>
      </c>
      <c r="Q158" s="11"/>
      <c r="R158" s="12"/>
      <c r="S158" s="11"/>
      <c r="T158" s="11"/>
      <c r="U158" s="7" t="s">
        <v>688</v>
      </c>
      <c r="V158" s="42"/>
      <c r="W158" s="7" t="s">
        <v>689</v>
      </c>
      <c r="X158" s="42"/>
      <c r="Y158" s="11"/>
      <c r="Z158" s="16"/>
      <c r="AA158" s="7" t="s">
        <v>690</v>
      </c>
      <c r="AB158" s="42"/>
    </row>
    <row r="159" spans="1:28" x14ac:dyDescent="0.3">
      <c r="A159" s="94">
        <f t="shared" si="2"/>
        <v>3790</v>
      </c>
      <c r="B159" s="86" t="s">
        <v>193</v>
      </c>
      <c r="C159" s="11"/>
      <c r="D159" s="11"/>
      <c r="E159" s="11"/>
      <c r="F159" s="16"/>
      <c r="G159" s="11" t="s">
        <v>276</v>
      </c>
      <c r="H159" s="16"/>
      <c r="I159" s="11"/>
      <c r="J159" s="16"/>
      <c r="K159" s="11"/>
      <c r="L159" s="11"/>
      <c r="M159" s="11" t="s">
        <v>276</v>
      </c>
      <c r="N159" s="12"/>
      <c r="O159" s="11" t="s">
        <v>276</v>
      </c>
      <c r="P159" s="12"/>
      <c r="Q159" s="11"/>
      <c r="R159" s="12"/>
      <c r="S159" s="11"/>
      <c r="T159" s="11"/>
      <c r="U159" s="11" t="s">
        <v>276</v>
      </c>
      <c r="V159" s="16"/>
      <c r="W159" s="11" t="s">
        <v>276</v>
      </c>
      <c r="X159" s="16"/>
      <c r="Y159" s="11"/>
      <c r="Z159" s="16"/>
      <c r="AA159" s="11" t="s">
        <v>276</v>
      </c>
      <c r="AB159" s="16"/>
    </row>
    <row r="160" spans="1:28" x14ac:dyDescent="0.3">
      <c r="A160" s="94">
        <f t="shared" si="2"/>
        <v>3800</v>
      </c>
      <c r="B160" s="89" t="s">
        <v>194</v>
      </c>
      <c r="C160" s="11"/>
      <c r="D160" s="11"/>
      <c r="E160" s="7" t="s">
        <v>1991</v>
      </c>
      <c r="F160" s="42"/>
      <c r="G160" s="7" t="s">
        <v>1992</v>
      </c>
      <c r="H160" s="42"/>
      <c r="I160" s="11"/>
      <c r="J160" s="16"/>
      <c r="K160" s="11"/>
      <c r="L160" s="11"/>
      <c r="M160" s="7" t="s">
        <v>691</v>
      </c>
      <c r="N160" s="54">
        <v>0.5</v>
      </c>
      <c r="O160" s="7" t="s">
        <v>692</v>
      </c>
      <c r="P160" s="54">
        <v>0.5</v>
      </c>
      <c r="Q160" s="11"/>
      <c r="R160" s="12"/>
      <c r="S160" s="11"/>
      <c r="T160" s="11"/>
      <c r="U160" s="7" t="s">
        <v>693</v>
      </c>
      <c r="V160" s="42"/>
      <c r="W160" s="7" t="s">
        <v>694</v>
      </c>
      <c r="X160" s="42"/>
      <c r="Y160" s="11"/>
      <c r="Z160" s="16"/>
      <c r="AA160" s="7" t="s">
        <v>695</v>
      </c>
      <c r="AB160" s="42"/>
    </row>
    <row r="161" spans="1:28" x14ac:dyDescent="0.3">
      <c r="A161" s="94">
        <f t="shared" si="2"/>
        <v>3810</v>
      </c>
      <c r="B161" s="89" t="s">
        <v>195</v>
      </c>
      <c r="C161" s="11"/>
      <c r="D161" s="11"/>
      <c r="E161" s="7" t="s">
        <v>1993</v>
      </c>
      <c r="F161" s="42"/>
      <c r="G161" s="7" t="s">
        <v>1994</v>
      </c>
      <c r="H161" s="42"/>
      <c r="I161" s="11"/>
      <c r="J161" s="16"/>
      <c r="K161" s="11"/>
      <c r="L161" s="11"/>
      <c r="M161" s="7" t="s">
        <v>696</v>
      </c>
      <c r="N161" s="54">
        <v>0.5</v>
      </c>
      <c r="O161" s="7" t="s">
        <v>697</v>
      </c>
      <c r="P161" s="54">
        <v>0.5</v>
      </c>
      <c r="Q161" s="11"/>
      <c r="R161" s="12"/>
      <c r="S161" s="11"/>
      <c r="T161" s="11"/>
      <c r="U161" s="7" t="s">
        <v>698</v>
      </c>
      <c r="V161" s="42"/>
      <c r="W161" s="7" t="s">
        <v>699</v>
      </c>
      <c r="X161" s="42"/>
      <c r="Y161" s="11"/>
      <c r="Z161" s="16"/>
      <c r="AA161" s="7" t="s">
        <v>700</v>
      </c>
      <c r="AB161" s="42"/>
    </row>
    <row r="162" spans="1:28" x14ac:dyDescent="0.3">
      <c r="A162" s="94">
        <f t="shared" si="2"/>
        <v>3820</v>
      </c>
      <c r="B162" s="89" t="s">
        <v>196</v>
      </c>
      <c r="C162" s="11"/>
      <c r="D162" s="11"/>
      <c r="E162" s="7" t="s">
        <v>1995</v>
      </c>
      <c r="F162" s="42"/>
      <c r="G162" s="7" t="s">
        <v>1996</v>
      </c>
      <c r="H162" s="42"/>
      <c r="I162" s="11"/>
      <c r="J162" s="16"/>
      <c r="K162" s="11"/>
      <c r="L162" s="11"/>
      <c r="M162" s="7" t="s">
        <v>701</v>
      </c>
      <c r="N162" s="54">
        <v>1</v>
      </c>
      <c r="O162" s="7" t="s">
        <v>702</v>
      </c>
      <c r="P162" s="54">
        <v>1</v>
      </c>
      <c r="Q162" s="11"/>
      <c r="R162" s="12"/>
      <c r="S162" s="11"/>
      <c r="T162" s="11"/>
      <c r="U162" s="7" t="s">
        <v>703</v>
      </c>
      <c r="V162" s="42"/>
      <c r="W162" s="7" t="s">
        <v>704</v>
      </c>
      <c r="X162" s="42"/>
      <c r="Y162" s="11"/>
      <c r="Z162" s="16"/>
      <c r="AA162" s="7" t="s">
        <v>705</v>
      </c>
      <c r="AB162" s="42"/>
    </row>
    <row r="163" spans="1:28" ht="52.8" x14ac:dyDescent="0.3">
      <c r="A163" s="94">
        <f t="shared" si="2"/>
        <v>3830</v>
      </c>
      <c r="B163" s="88" t="s">
        <v>213</v>
      </c>
      <c r="C163" s="11"/>
      <c r="D163" s="11"/>
      <c r="E163" s="11"/>
      <c r="F163" s="16"/>
      <c r="G163" s="11" t="s">
        <v>276</v>
      </c>
      <c r="H163" s="16"/>
      <c r="I163" s="11" t="s">
        <v>276</v>
      </c>
      <c r="J163" s="16"/>
      <c r="K163" s="11"/>
      <c r="L163" s="103"/>
      <c r="M163" s="11" t="s">
        <v>276</v>
      </c>
      <c r="N163" s="12"/>
      <c r="O163" s="11" t="s">
        <v>276</v>
      </c>
      <c r="P163" s="12"/>
      <c r="Q163" s="11" t="s">
        <v>276</v>
      </c>
      <c r="R163" s="12"/>
      <c r="S163" s="11"/>
      <c r="T163" s="16"/>
      <c r="U163" s="11" t="s">
        <v>276</v>
      </c>
      <c r="V163" s="16"/>
      <c r="W163" s="11" t="s">
        <v>276</v>
      </c>
      <c r="X163" s="16"/>
      <c r="Y163" s="11" t="s">
        <v>276</v>
      </c>
      <c r="Z163" s="16"/>
      <c r="AA163" s="11" t="s">
        <v>276</v>
      </c>
      <c r="AB163" s="16"/>
    </row>
    <row r="164" spans="1:28" x14ac:dyDescent="0.3">
      <c r="A164" s="94">
        <f t="shared" si="2"/>
        <v>3840</v>
      </c>
      <c r="B164" s="86" t="s">
        <v>192</v>
      </c>
      <c r="C164" s="77" t="s">
        <v>1997</v>
      </c>
      <c r="D164" s="42"/>
      <c r="E164" s="7" t="s">
        <v>1998</v>
      </c>
      <c r="F164" s="42"/>
      <c r="G164" s="7" t="s">
        <v>1999</v>
      </c>
      <c r="H164" s="42"/>
      <c r="I164" s="7" t="s">
        <v>706</v>
      </c>
      <c r="J164" s="42"/>
      <c r="K164" s="7" t="s">
        <v>707</v>
      </c>
      <c r="L164" s="54">
        <v>0.85</v>
      </c>
      <c r="M164" s="7" t="s">
        <v>708</v>
      </c>
      <c r="N164" s="41">
        <v>0.5</v>
      </c>
      <c r="O164" s="7" t="s">
        <v>709</v>
      </c>
      <c r="P164" s="41">
        <v>0.5</v>
      </c>
      <c r="Q164" s="7" t="s">
        <v>710</v>
      </c>
      <c r="R164" s="41">
        <v>0.85</v>
      </c>
      <c r="S164" s="7" t="s">
        <v>711</v>
      </c>
      <c r="T164" s="42"/>
      <c r="U164" s="7" t="s">
        <v>712</v>
      </c>
      <c r="V164" s="42"/>
      <c r="W164" s="7" t="s">
        <v>713</v>
      </c>
      <c r="X164" s="42"/>
      <c r="Y164" s="7" t="s">
        <v>714</v>
      </c>
      <c r="Z164" s="42"/>
      <c r="AA164" s="7" t="s">
        <v>715</v>
      </c>
      <c r="AB164" s="42"/>
    </row>
    <row r="165" spans="1:28" x14ac:dyDescent="0.3">
      <c r="A165" s="94">
        <f t="shared" si="2"/>
        <v>3850</v>
      </c>
      <c r="B165" s="86" t="s">
        <v>193</v>
      </c>
      <c r="C165" s="102"/>
      <c r="D165" s="11"/>
      <c r="E165" s="11"/>
      <c r="F165" s="16"/>
      <c r="G165" s="11" t="s">
        <v>276</v>
      </c>
      <c r="H165" s="16"/>
      <c r="I165" s="11" t="s">
        <v>276</v>
      </c>
      <c r="J165" s="16"/>
      <c r="K165" s="11"/>
      <c r="L165" s="103"/>
      <c r="M165" s="11" t="s">
        <v>276</v>
      </c>
      <c r="N165" s="12"/>
      <c r="O165" s="11" t="s">
        <v>276</v>
      </c>
      <c r="P165" s="12"/>
      <c r="Q165" s="11" t="s">
        <v>276</v>
      </c>
      <c r="R165" s="12"/>
      <c r="S165" s="11"/>
      <c r="T165" s="16"/>
      <c r="U165" s="11" t="s">
        <v>276</v>
      </c>
      <c r="V165" s="16"/>
      <c r="W165" s="11" t="s">
        <v>276</v>
      </c>
      <c r="X165" s="16"/>
      <c r="Y165" s="11" t="s">
        <v>276</v>
      </c>
      <c r="Z165" s="16"/>
      <c r="AA165" s="11" t="s">
        <v>276</v>
      </c>
      <c r="AB165" s="16"/>
    </row>
    <row r="166" spans="1:28" x14ac:dyDescent="0.3">
      <c r="A166" s="94">
        <f t="shared" si="2"/>
        <v>3860</v>
      </c>
      <c r="B166" s="89" t="s">
        <v>194</v>
      </c>
      <c r="C166" s="77" t="s">
        <v>2000</v>
      </c>
      <c r="D166" s="42"/>
      <c r="E166" s="7" t="s">
        <v>2001</v>
      </c>
      <c r="F166" s="42"/>
      <c r="G166" s="7" t="s">
        <v>2002</v>
      </c>
      <c r="H166" s="42"/>
      <c r="I166" s="7" t="s">
        <v>716</v>
      </c>
      <c r="J166" s="42"/>
      <c r="K166" s="7" t="s">
        <v>717</v>
      </c>
      <c r="L166" s="54">
        <v>0.85</v>
      </c>
      <c r="M166" s="7" t="s">
        <v>718</v>
      </c>
      <c r="N166" s="41">
        <v>0.5</v>
      </c>
      <c r="O166" s="7" t="s">
        <v>719</v>
      </c>
      <c r="P166" s="41">
        <v>0.5</v>
      </c>
      <c r="Q166" s="7" t="s">
        <v>720</v>
      </c>
      <c r="R166" s="41">
        <v>0.85</v>
      </c>
      <c r="S166" s="7" t="s">
        <v>721</v>
      </c>
      <c r="T166" s="42"/>
      <c r="U166" s="7" t="s">
        <v>722</v>
      </c>
      <c r="V166" s="42"/>
      <c r="W166" s="7" t="s">
        <v>723</v>
      </c>
      <c r="X166" s="42"/>
      <c r="Y166" s="7" t="s">
        <v>724</v>
      </c>
      <c r="Z166" s="42"/>
      <c r="AA166" s="7" t="s">
        <v>725</v>
      </c>
      <c r="AB166" s="42"/>
    </row>
    <row r="167" spans="1:28" x14ac:dyDescent="0.3">
      <c r="A167" s="94">
        <f t="shared" si="2"/>
        <v>3870</v>
      </c>
      <c r="B167" s="89" t="s">
        <v>195</v>
      </c>
      <c r="C167" s="77" t="s">
        <v>2003</v>
      </c>
      <c r="D167" s="42"/>
      <c r="E167" s="7" t="s">
        <v>2004</v>
      </c>
      <c r="F167" s="42"/>
      <c r="G167" s="7" t="s">
        <v>2005</v>
      </c>
      <c r="H167" s="42"/>
      <c r="I167" s="7" t="s">
        <v>726</v>
      </c>
      <c r="J167" s="42"/>
      <c r="K167" s="7" t="s">
        <v>727</v>
      </c>
      <c r="L167" s="54">
        <v>0.85</v>
      </c>
      <c r="M167" s="7" t="s">
        <v>728</v>
      </c>
      <c r="N167" s="41">
        <v>0.5</v>
      </c>
      <c r="O167" s="7" t="s">
        <v>729</v>
      </c>
      <c r="P167" s="41">
        <v>0.5</v>
      </c>
      <c r="Q167" s="7" t="s">
        <v>730</v>
      </c>
      <c r="R167" s="41">
        <v>0.85</v>
      </c>
      <c r="S167" s="7" t="s">
        <v>731</v>
      </c>
      <c r="T167" s="42"/>
      <c r="U167" s="7" t="s">
        <v>732</v>
      </c>
      <c r="V167" s="42"/>
      <c r="W167" s="7" t="s">
        <v>733</v>
      </c>
      <c r="X167" s="42"/>
      <c r="Y167" s="7" t="s">
        <v>734</v>
      </c>
      <c r="Z167" s="42"/>
      <c r="AA167" s="7" t="s">
        <v>735</v>
      </c>
      <c r="AB167" s="42"/>
    </row>
    <row r="168" spans="1:28" x14ac:dyDescent="0.3">
      <c r="A168" s="94">
        <f t="shared" si="2"/>
        <v>3880</v>
      </c>
      <c r="B168" s="89" t="s">
        <v>196</v>
      </c>
      <c r="C168" s="77" t="s">
        <v>2006</v>
      </c>
      <c r="D168" s="42"/>
      <c r="E168" s="7" t="s">
        <v>2007</v>
      </c>
      <c r="F168" s="42"/>
      <c r="G168" s="7" t="s">
        <v>2008</v>
      </c>
      <c r="H168" s="42"/>
      <c r="I168" s="7" t="s">
        <v>736</v>
      </c>
      <c r="J168" s="42"/>
      <c r="K168" s="7" t="s">
        <v>737</v>
      </c>
      <c r="L168" s="54">
        <v>1</v>
      </c>
      <c r="M168" s="7" t="s">
        <v>738</v>
      </c>
      <c r="N168" s="41">
        <v>1</v>
      </c>
      <c r="O168" s="7" t="s">
        <v>739</v>
      </c>
      <c r="P168" s="41">
        <v>1</v>
      </c>
      <c r="Q168" s="7" t="s">
        <v>740</v>
      </c>
      <c r="R168" s="41">
        <v>1</v>
      </c>
      <c r="S168" s="7" t="s">
        <v>741</v>
      </c>
      <c r="T168" s="42"/>
      <c r="U168" s="7" t="s">
        <v>742</v>
      </c>
      <c r="V168" s="42"/>
      <c r="W168" s="7" t="s">
        <v>743</v>
      </c>
      <c r="X168" s="42"/>
      <c r="Y168" s="7" t="s">
        <v>744</v>
      </c>
      <c r="Z168" s="42"/>
      <c r="AA168" s="7" t="s">
        <v>745</v>
      </c>
      <c r="AB168" s="42"/>
    </row>
    <row r="169" spans="1:28" x14ac:dyDescent="0.3">
      <c r="A169" s="94">
        <f t="shared" si="2"/>
        <v>3890</v>
      </c>
      <c r="B169" s="101" t="s">
        <v>214</v>
      </c>
      <c r="C169" s="102"/>
      <c r="D169" s="16"/>
      <c r="E169" s="11"/>
      <c r="F169" s="16"/>
      <c r="G169" s="11" t="s">
        <v>276</v>
      </c>
      <c r="H169" s="16"/>
      <c r="I169" s="11" t="s">
        <v>276</v>
      </c>
      <c r="J169" s="16"/>
      <c r="K169" s="102"/>
      <c r="L169" s="103"/>
      <c r="M169" s="102" t="s">
        <v>276</v>
      </c>
      <c r="N169" s="103"/>
      <c r="O169" s="102" t="s">
        <v>276</v>
      </c>
      <c r="P169" s="103"/>
      <c r="Q169" s="102" t="s">
        <v>276</v>
      </c>
      <c r="R169" s="103"/>
      <c r="S169" s="102"/>
      <c r="T169" s="16"/>
      <c r="U169" s="11" t="s">
        <v>276</v>
      </c>
      <c r="V169" s="16"/>
      <c r="W169" s="11" t="s">
        <v>276</v>
      </c>
      <c r="X169" s="16"/>
      <c r="Y169" s="11" t="s">
        <v>276</v>
      </c>
      <c r="Z169" s="16"/>
      <c r="AA169" s="11" t="s">
        <v>276</v>
      </c>
      <c r="AB169" s="16"/>
    </row>
    <row r="170" spans="1:28" x14ac:dyDescent="0.3">
      <c r="A170" s="94">
        <f t="shared" si="2"/>
        <v>3900</v>
      </c>
      <c r="B170" s="86" t="s">
        <v>192</v>
      </c>
      <c r="C170" s="73" t="s">
        <v>2009</v>
      </c>
      <c r="D170" s="18"/>
      <c r="E170" s="11"/>
      <c r="F170" s="16"/>
      <c r="G170" s="11"/>
      <c r="H170" s="16"/>
      <c r="I170" s="11"/>
      <c r="J170" s="11"/>
      <c r="K170" s="73" t="s">
        <v>2010</v>
      </c>
      <c r="L170" s="54">
        <v>0.85</v>
      </c>
      <c r="M170" s="102"/>
      <c r="N170" s="103"/>
      <c r="O170" s="102"/>
      <c r="P170" s="103"/>
      <c r="Q170" s="102"/>
      <c r="R170" s="102"/>
      <c r="S170" s="73" t="s">
        <v>2011</v>
      </c>
      <c r="T170" s="18"/>
      <c r="U170" s="11"/>
      <c r="V170" s="16"/>
      <c r="W170" s="11"/>
      <c r="X170" s="16"/>
      <c r="Y170" s="16"/>
      <c r="Z170" s="16"/>
      <c r="AA170" s="7" t="s">
        <v>746</v>
      </c>
      <c r="AB170" s="42"/>
    </row>
    <row r="171" spans="1:28" x14ac:dyDescent="0.3">
      <c r="A171" s="94">
        <f t="shared" si="2"/>
        <v>3910</v>
      </c>
      <c r="B171" s="86" t="s">
        <v>193</v>
      </c>
      <c r="C171" s="102"/>
      <c r="D171" s="16"/>
      <c r="E171" s="11"/>
      <c r="F171" s="16"/>
      <c r="G171" s="11"/>
      <c r="H171" s="16"/>
      <c r="I171" s="11"/>
      <c r="J171" s="11"/>
      <c r="K171" s="102"/>
      <c r="L171" s="103"/>
      <c r="M171" s="102"/>
      <c r="N171" s="103"/>
      <c r="O171" s="102"/>
      <c r="P171" s="103"/>
      <c r="Q171" s="102"/>
      <c r="R171" s="102"/>
      <c r="S171" s="102"/>
      <c r="T171" s="16"/>
      <c r="U171" s="11"/>
      <c r="V171" s="16"/>
      <c r="W171" s="11"/>
      <c r="X171" s="16"/>
      <c r="Y171" s="16"/>
      <c r="Z171" s="16"/>
      <c r="AA171" s="11" t="s">
        <v>276</v>
      </c>
      <c r="AB171" s="16"/>
    </row>
    <row r="172" spans="1:28" x14ac:dyDescent="0.3">
      <c r="A172" s="94">
        <f t="shared" si="2"/>
        <v>3920</v>
      </c>
      <c r="B172" s="89" t="s">
        <v>194</v>
      </c>
      <c r="C172" s="73" t="s">
        <v>2012</v>
      </c>
      <c r="D172" s="18"/>
      <c r="E172" s="11"/>
      <c r="F172" s="16"/>
      <c r="G172" s="11"/>
      <c r="H172" s="16"/>
      <c r="I172" s="11"/>
      <c r="J172" s="11"/>
      <c r="K172" s="73" t="s">
        <v>2013</v>
      </c>
      <c r="L172" s="54">
        <v>0.85</v>
      </c>
      <c r="M172" s="102"/>
      <c r="N172" s="103"/>
      <c r="O172" s="102"/>
      <c r="P172" s="103"/>
      <c r="Q172" s="102"/>
      <c r="R172" s="102"/>
      <c r="S172" s="73" t="s">
        <v>2014</v>
      </c>
      <c r="T172" s="18"/>
      <c r="U172" s="11"/>
      <c r="V172" s="16"/>
      <c r="W172" s="11"/>
      <c r="X172" s="16"/>
      <c r="Y172" s="16"/>
      <c r="Z172" s="16"/>
      <c r="AA172" s="7" t="s">
        <v>747</v>
      </c>
      <c r="AB172" s="42"/>
    </row>
    <row r="173" spans="1:28" x14ac:dyDescent="0.3">
      <c r="A173" s="94">
        <f t="shared" si="2"/>
        <v>3930</v>
      </c>
      <c r="B173" s="89" t="s">
        <v>195</v>
      </c>
      <c r="C173" s="73" t="s">
        <v>2015</v>
      </c>
      <c r="D173" s="18"/>
      <c r="E173" s="11"/>
      <c r="F173" s="16"/>
      <c r="G173" s="11"/>
      <c r="H173" s="16"/>
      <c r="I173" s="11"/>
      <c r="J173" s="11"/>
      <c r="K173" s="73" t="s">
        <v>2016</v>
      </c>
      <c r="L173" s="54">
        <v>0.85</v>
      </c>
      <c r="M173" s="102"/>
      <c r="N173" s="103"/>
      <c r="O173" s="102"/>
      <c r="P173" s="103"/>
      <c r="Q173" s="102"/>
      <c r="R173" s="102"/>
      <c r="S173" s="73" t="s">
        <v>2017</v>
      </c>
      <c r="T173" s="18"/>
      <c r="U173" s="11"/>
      <c r="V173" s="16"/>
      <c r="W173" s="11"/>
      <c r="X173" s="16"/>
      <c r="Y173" s="16"/>
      <c r="Z173" s="16"/>
      <c r="AA173" s="7" t="s">
        <v>748</v>
      </c>
      <c r="AB173" s="42"/>
    </row>
    <row r="174" spans="1:28" x14ac:dyDescent="0.3">
      <c r="A174" s="94">
        <f t="shared" si="2"/>
        <v>3940</v>
      </c>
      <c r="B174" s="89" t="s">
        <v>196</v>
      </c>
      <c r="C174" s="73" t="s">
        <v>2018</v>
      </c>
      <c r="D174" s="18"/>
      <c r="E174" s="11"/>
      <c r="F174" s="16"/>
      <c r="G174" s="11"/>
      <c r="H174" s="16"/>
      <c r="I174" s="11"/>
      <c r="J174" s="11"/>
      <c r="K174" s="73" t="s">
        <v>2019</v>
      </c>
      <c r="L174" s="54">
        <v>1</v>
      </c>
      <c r="M174" s="102"/>
      <c r="N174" s="103"/>
      <c r="O174" s="102"/>
      <c r="P174" s="103"/>
      <c r="Q174" s="102"/>
      <c r="R174" s="102"/>
      <c r="S174" s="73" t="s">
        <v>2020</v>
      </c>
      <c r="T174" s="18"/>
      <c r="U174" s="11"/>
      <c r="V174" s="16"/>
      <c r="W174" s="11"/>
      <c r="X174" s="16"/>
      <c r="Y174" s="16"/>
      <c r="Z174" s="16"/>
      <c r="AA174" s="7" t="s">
        <v>749</v>
      </c>
      <c r="AB174" s="42"/>
    </row>
    <row r="175" spans="1:28" x14ac:dyDescent="0.3">
      <c r="A175" s="94">
        <f t="shared" si="2"/>
        <v>3950</v>
      </c>
      <c r="B175" s="101" t="s">
        <v>215</v>
      </c>
      <c r="C175" s="102"/>
      <c r="D175" s="16"/>
      <c r="E175" s="11"/>
      <c r="F175" s="16"/>
      <c r="G175" s="11" t="s">
        <v>276</v>
      </c>
      <c r="H175" s="16"/>
      <c r="I175" s="11" t="s">
        <v>276</v>
      </c>
      <c r="J175" s="16"/>
      <c r="K175" s="102"/>
      <c r="L175" s="103"/>
      <c r="M175" s="102" t="s">
        <v>276</v>
      </c>
      <c r="N175" s="103"/>
      <c r="O175" s="102" t="s">
        <v>276</v>
      </c>
      <c r="P175" s="103"/>
      <c r="Q175" s="102" t="s">
        <v>276</v>
      </c>
      <c r="R175" s="103"/>
      <c r="S175" s="102"/>
      <c r="T175" s="16"/>
      <c r="U175" s="11" t="s">
        <v>276</v>
      </c>
      <c r="V175" s="16"/>
      <c r="W175" s="11" t="s">
        <v>276</v>
      </c>
      <c r="X175" s="16"/>
      <c r="Y175" s="11" t="s">
        <v>276</v>
      </c>
      <c r="Z175" s="16"/>
      <c r="AA175" s="11" t="s">
        <v>276</v>
      </c>
      <c r="AB175" s="16"/>
    </row>
    <row r="176" spans="1:28" x14ac:dyDescent="0.3">
      <c r="A176" s="94">
        <f t="shared" si="2"/>
        <v>3960</v>
      </c>
      <c r="B176" s="86" t="s">
        <v>192</v>
      </c>
      <c r="C176" s="77" t="s">
        <v>2021</v>
      </c>
      <c r="D176" s="42"/>
      <c r="E176" s="7" t="s">
        <v>2022</v>
      </c>
      <c r="F176" s="42"/>
      <c r="G176" s="7" t="s">
        <v>2023</v>
      </c>
      <c r="H176" s="42"/>
      <c r="I176" s="7" t="s">
        <v>750</v>
      </c>
      <c r="J176" s="42"/>
      <c r="K176" s="7" t="s">
        <v>751</v>
      </c>
      <c r="L176" s="54">
        <v>0.5</v>
      </c>
      <c r="M176" s="7" t="s">
        <v>752</v>
      </c>
      <c r="N176" s="41">
        <v>0.5</v>
      </c>
      <c r="O176" s="7" t="s">
        <v>753</v>
      </c>
      <c r="P176" s="41">
        <v>0.5</v>
      </c>
      <c r="Q176" s="7" t="s">
        <v>754</v>
      </c>
      <c r="R176" s="41">
        <v>0.85</v>
      </c>
      <c r="S176" s="7" t="s">
        <v>755</v>
      </c>
      <c r="T176" s="42"/>
      <c r="U176" s="7" t="s">
        <v>756</v>
      </c>
      <c r="V176" s="42"/>
      <c r="W176" s="7" t="s">
        <v>757</v>
      </c>
      <c r="X176" s="42"/>
      <c r="Y176" s="7" t="s">
        <v>758</v>
      </c>
      <c r="Z176" s="42"/>
      <c r="AA176" s="7" t="s">
        <v>759</v>
      </c>
      <c r="AB176" s="42"/>
    </row>
    <row r="177" spans="1:28" x14ac:dyDescent="0.3">
      <c r="A177" s="94">
        <f t="shared" si="2"/>
        <v>3970</v>
      </c>
      <c r="B177" s="86" t="s">
        <v>193</v>
      </c>
      <c r="C177" s="102"/>
      <c r="D177" s="16"/>
      <c r="E177" s="11"/>
      <c r="F177" s="16"/>
      <c r="G177" s="11" t="s">
        <v>276</v>
      </c>
      <c r="H177" s="16"/>
      <c r="I177" s="11" t="s">
        <v>276</v>
      </c>
      <c r="J177" s="16"/>
      <c r="K177" s="11"/>
      <c r="L177" s="12"/>
      <c r="M177" s="11" t="s">
        <v>276</v>
      </c>
      <c r="N177" s="12"/>
      <c r="O177" s="11" t="s">
        <v>276</v>
      </c>
      <c r="P177" s="12"/>
      <c r="Q177" s="11" t="s">
        <v>276</v>
      </c>
      <c r="R177" s="12"/>
      <c r="S177" s="11"/>
      <c r="T177" s="16"/>
      <c r="U177" s="11" t="s">
        <v>276</v>
      </c>
      <c r="V177" s="16"/>
      <c r="W177" s="11" t="s">
        <v>276</v>
      </c>
      <c r="X177" s="16"/>
      <c r="Y177" s="11" t="s">
        <v>276</v>
      </c>
      <c r="Z177" s="16"/>
      <c r="AA177" s="11" t="s">
        <v>276</v>
      </c>
      <c r="AB177" s="16"/>
    </row>
    <row r="178" spans="1:28" x14ac:dyDescent="0.3">
      <c r="A178" s="94">
        <f t="shared" si="2"/>
        <v>3980</v>
      </c>
      <c r="B178" s="89" t="s">
        <v>194</v>
      </c>
      <c r="C178" s="77" t="s">
        <v>2024</v>
      </c>
      <c r="D178" s="42"/>
      <c r="E178" s="7" t="s">
        <v>2025</v>
      </c>
      <c r="F178" s="42"/>
      <c r="G178" s="7" t="s">
        <v>2026</v>
      </c>
      <c r="H178" s="42"/>
      <c r="I178" s="7" t="s">
        <v>760</v>
      </c>
      <c r="J178" s="42"/>
      <c r="K178" s="7" t="s">
        <v>761</v>
      </c>
      <c r="L178" s="54">
        <v>0.5</v>
      </c>
      <c r="M178" s="7" t="s">
        <v>762</v>
      </c>
      <c r="N178" s="41">
        <v>0.5</v>
      </c>
      <c r="O178" s="7" t="s">
        <v>763</v>
      </c>
      <c r="P178" s="41">
        <v>0.5</v>
      </c>
      <c r="Q178" s="7" t="s">
        <v>764</v>
      </c>
      <c r="R178" s="41">
        <v>0.85</v>
      </c>
      <c r="S178" s="7" t="s">
        <v>765</v>
      </c>
      <c r="T178" s="42"/>
      <c r="U178" s="7" t="s">
        <v>766</v>
      </c>
      <c r="V178" s="42"/>
      <c r="W178" s="7" t="s">
        <v>767</v>
      </c>
      <c r="X178" s="42"/>
      <c r="Y178" s="7" t="s">
        <v>768</v>
      </c>
      <c r="Z178" s="42"/>
      <c r="AA178" s="7" t="s">
        <v>769</v>
      </c>
      <c r="AB178" s="42"/>
    </row>
    <row r="179" spans="1:28" x14ac:dyDescent="0.3">
      <c r="A179" s="94">
        <f t="shared" si="2"/>
        <v>3990</v>
      </c>
      <c r="B179" s="89" t="s">
        <v>195</v>
      </c>
      <c r="C179" s="77" t="s">
        <v>2027</v>
      </c>
      <c r="D179" s="42"/>
      <c r="E179" s="7" t="s">
        <v>2028</v>
      </c>
      <c r="F179" s="42"/>
      <c r="G179" s="7" t="s">
        <v>2029</v>
      </c>
      <c r="H179" s="42"/>
      <c r="I179" s="7" t="s">
        <v>770</v>
      </c>
      <c r="J179" s="42"/>
      <c r="K179" s="7" t="s">
        <v>771</v>
      </c>
      <c r="L179" s="54">
        <v>0.5</v>
      </c>
      <c r="M179" s="7" t="s">
        <v>772</v>
      </c>
      <c r="N179" s="41">
        <v>0.5</v>
      </c>
      <c r="O179" s="7" t="s">
        <v>773</v>
      </c>
      <c r="P179" s="41">
        <v>0.5</v>
      </c>
      <c r="Q179" s="7" t="s">
        <v>774</v>
      </c>
      <c r="R179" s="41">
        <v>0.85</v>
      </c>
      <c r="S179" s="7" t="s">
        <v>775</v>
      </c>
      <c r="T179" s="42"/>
      <c r="U179" s="7" t="s">
        <v>776</v>
      </c>
      <c r="V179" s="42"/>
      <c r="W179" s="7" t="s">
        <v>777</v>
      </c>
      <c r="X179" s="42"/>
      <c r="Y179" s="7" t="s">
        <v>778</v>
      </c>
      <c r="Z179" s="42"/>
      <c r="AA179" s="7" t="s">
        <v>779</v>
      </c>
      <c r="AB179" s="42"/>
    </row>
    <row r="180" spans="1:28" x14ac:dyDescent="0.3">
      <c r="A180" s="94">
        <f t="shared" si="2"/>
        <v>4000</v>
      </c>
      <c r="B180" s="89" t="s">
        <v>196</v>
      </c>
      <c r="C180" s="77" t="s">
        <v>2030</v>
      </c>
      <c r="D180" s="42"/>
      <c r="E180" s="7" t="s">
        <v>2031</v>
      </c>
      <c r="F180" s="42"/>
      <c r="G180" s="7" t="s">
        <v>2032</v>
      </c>
      <c r="H180" s="42"/>
      <c r="I180" s="7" t="s">
        <v>780</v>
      </c>
      <c r="J180" s="42"/>
      <c r="K180" s="7" t="s">
        <v>781</v>
      </c>
      <c r="L180" s="54">
        <v>1</v>
      </c>
      <c r="M180" s="7" t="s">
        <v>782</v>
      </c>
      <c r="N180" s="41">
        <v>1</v>
      </c>
      <c r="O180" s="7" t="s">
        <v>783</v>
      </c>
      <c r="P180" s="41">
        <v>1</v>
      </c>
      <c r="Q180" s="7" t="s">
        <v>784</v>
      </c>
      <c r="R180" s="41">
        <v>1</v>
      </c>
      <c r="S180" s="7" t="s">
        <v>785</v>
      </c>
      <c r="T180" s="42"/>
      <c r="U180" s="7" t="s">
        <v>786</v>
      </c>
      <c r="V180" s="42"/>
      <c r="W180" s="7" t="s">
        <v>787</v>
      </c>
      <c r="X180" s="42"/>
      <c r="Y180" s="7" t="s">
        <v>788</v>
      </c>
      <c r="Z180" s="42"/>
      <c r="AA180" s="7" t="s">
        <v>789</v>
      </c>
      <c r="AB180" s="42"/>
    </row>
    <row r="181" spans="1:28" x14ac:dyDescent="0.3">
      <c r="A181" s="94">
        <f t="shared" si="2"/>
        <v>4010</v>
      </c>
      <c r="B181" s="88" t="s">
        <v>216</v>
      </c>
      <c r="C181" s="102"/>
      <c r="D181" s="11"/>
      <c r="E181" s="11"/>
      <c r="F181" s="16"/>
      <c r="G181" s="11" t="s">
        <v>276</v>
      </c>
      <c r="H181" s="16"/>
      <c r="I181" s="11" t="s">
        <v>276</v>
      </c>
      <c r="J181" s="16"/>
      <c r="K181" s="11"/>
      <c r="L181" s="12"/>
      <c r="M181" s="11" t="s">
        <v>276</v>
      </c>
      <c r="N181" s="12"/>
      <c r="O181" s="11" t="s">
        <v>276</v>
      </c>
      <c r="P181" s="12"/>
      <c r="Q181" s="11" t="s">
        <v>276</v>
      </c>
      <c r="R181" s="12"/>
      <c r="S181" s="11"/>
      <c r="T181" s="16"/>
      <c r="U181" s="11" t="s">
        <v>276</v>
      </c>
      <c r="V181" s="16"/>
      <c r="W181" s="11" t="s">
        <v>276</v>
      </c>
      <c r="X181" s="16"/>
      <c r="Y181" s="11" t="s">
        <v>276</v>
      </c>
      <c r="Z181" s="16"/>
      <c r="AA181" s="11" t="s">
        <v>276</v>
      </c>
      <c r="AB181" s="16"/>
    </row>
    <row r="182" spans="1:28" x14ac:dyDescent="0.3">
      <c r="A182" s="94">
        <f t="shared" si="2"/>
        <v>4020</v>
      </c>
      <c r="B182" s="86" t="s">
        <v>192</v>
      </c>
      <c r="C182" s="73" t="s">
        <v>2033</v>
      </c>
      <c r="D182" s="18"/>
      <c r="E182" s="11"/>
      <c r="F182" s="16"/>
      <c r="G182" s="11"/>
      <c r="H182" s="16"/>
      <c r="I182" s="16"/>
      <c r="J182" s="16"/>
      <c r="K182" s="73" t="s">
        <v>2034</v>
      </c>
      <c r="L182" s="54">
        <v>0.85</v>
      </c>
      <c r="M182" s="11"/>
      <c r="N182" s="12"/>
      <c r="O182" s="11"/>
      <c r="P182" s="12"/>
      <c r="Q182" s="12"/>
      <c r="R182" s="12"/>
      <c r="S182" s="73" t="s">
        <v>2035</v>
      </c>
      <c r="T182" s="18"/>
      <c r="U182" s="11"/>
      <c r="V182" s="16"/>
      <c r="W182" s="11"/>
      <c r="X182" s="16"/>
      <c r="Y182" s="16"/>
      <c r="Z182" s="16"/>
      <c r="AA182" s="7" t="s">
        <v>790</v>
      </c>
      <c r="AB182" s="42"/>
    </row>
    <row r="183" spans="1:28" x14ac:dyDescent="0.3">
      <c r="A183" s="94">
        <f t="shared" si="2"/>
        <v>4030</v>
      </c>
      <c r="B183" s="86" t="s">
        <v>193</v>
      </c>
      <c r="C183" s="73" t="s">
        <v>2036</v>
      </c>
      <c r="D183" s="18"/>
      <c r="E183" s="11"/>
      <c r="F183" s="16"/>
      <c r="G183" s="11"/>
      <c r="H183" s="16"/>
      <c r="I183" s="16"/>
      <c r="J183" s="16"/>
      <c r="K183" s="102"/>
      <c r="L183" s="103"/>
      <c r="M183" s="11"/>
      <c r="N183" s="12"/>
      <c r="O183" s="11"/>
      <c r="P183" s="12"/>
      <c r="Q183" s="12"/>
      <c r="R183" s="12"/>
      <c r="S183" s="102"/>
      <c r="T183" s="16"/>
      <c r="U183" s="11"/>
      <c r="V183" s="16"/>
      <c r="W183" s="11"/>
      <c r="X183" s="16"/>
      <c r="Y183" s="16"/>
      <c r="Z183" s="16"/>
      <c r="AA183" s="11" t="s">
        <v>276</v>
      </c>
      <c r="AB183" s="16"/>
    </row>
    <row r="184" spans="1:28" x14ac:dyDescent="0.3">
      <c r="A184" s="94">
        <f t="shared" si="2"/>
        <v>4040</v>
      </c>
      <c r="B184" s="89" t="s">
        <v>194</v>
      </c>
      <c r="C184" s="73" t="s">
        <v>2037</v>
      </c>
      <c r="D184" s="18"/>
      <c r="E184" s="11"/>
      <c r="F184" s="16"/>
      <c r="G184" s="11"/>
      <c r="H184" s="16"/>
      <c r="I184" s="16"/>
      <c r="J184" s="16"/>
      <c r="K184" s="73" t="s">
        <v>2038</v>
      </c>
      <c r="L184" s="54">
        <v>0.85</v>
      </c>
      <c r="M184" s="11"/>
      <c r="N184" s="12"/>
      <c r="O184" s="11"/>
      <c r="P184" s="12"/>
      <c r="Q184" s="12"/>
      <c r="R184" s="12"/>
      <c r="S184" s="73" t="s">
        <v>2039</v>
      </c>
      <c r="T184" s="18"/>
      <c r="U184" s="11"/>
      <c r="V184" s="16"/>
      <c r="W184" s="11"/>
      <c r="X184" s="16"/>
      <c r="Y184" s="16"/>
      <c r="Z184" s="16"/>
      <c r="AA184" s="7" t="s">
        <v>791</v>
      </c>
      <c r="AB184" s="42"/>
    </row>
    <row r="185" spans="1:28" x14ac:dyDescent="0.3">
      <c r="A185" s="94">
        <f t="shared" si="2"/>
        <v>4050</v>
      </c>
      <c r="B185" s="89" t="s">
        <v>195</v>
      </c>
      <c r="C185" s="73" t="s">
        <v>2040</v>
      </c>
      <c r="D185" s="18"/>
      <c r="E185" s="11"/>
      <c r="F185" s="16"/>
      <c r="G185" s="11"/>
      <c r="H185" s="16"/>
      <c r="I185" s="16"/>
      <c r="J185" s="16"/>
      <c r="K185" s="73" t="s">
        <v>2041</v>
      </c>
      <c r="L185" s="54">
        <v>0.85</v>
      </c>
      <c r="M185" s="11"/>
      <c r="N185" s="12"/>
      <c r="O185" s="11"/>
      <c r="P185" s="12"/>
      <c r="Q185" s="12"/>
      <c r="R185" s="12"/>
      <c r="S185" s="73" t="s">
        <v>2042</v>
      </c>
      <c r="T185" s="18"/>
      <c r="U185" s="11"/>
      <c r="V185" s="16"/>
      <c r="W185" s="11"/>
      <c r="X185" s="16"/>
      <c r="Y185" s="16"/>
      <c r="Z185" s="16"/>
      <c r="AA185" s="7" t="s">
        <v>792</v>
      </c>
      <c r="AB185" s="42"/>
    </row>
    <row r="186" spans="1:28" x14ac:dyDescent="0.3">
      <c r="A186" s="94">
        <f t="shared" si="2"/>
        <v>4060</v>
      </c>
      <c r="B186" s="89" t="s">
        <v>196</v>
      </c>
      <c r="C186" s="73" t="s">
        <v>2043</v>
      </c>
      <c r="D186" s="18"/>
      <c r="E186" s="11"/>
      <c r="F186" s="16"/>
      <c r="G186" s="11"/>
      <c r="H186" s="16"/>
      <c r="I186" s="16"/>
      <c r="J186" s="16"/>
      <c r="K186" s="73" t="s">
        <v>2044</v>
      </c>
      <c r="L186" s="54">
        <v>1</v>
      </c>
      <c r="M186" s="11"/>
      <c r="N186" s="12"/>
      <c r="O186" s="11"/>
      <c r="P186" s="12"/>
      <c r="Q186" s="12"/>
      <c r="R186" s="12"/>
      <c r="S186" s="73" t="s">
        <v>2045</v>
      </c>
      <c r="T186" s="18"/>
      <c r="U186" s="11"/>
      <c r="V186" s="16"/>
      <c r="W186" s="11"/>
      <c r="X186" s="16"/>
      <c r="Y186" s="16"/>
      <c r="Z186" s="16"/>
      <c r="AA186" s="7" t="s">
        <v>793</v>
      </c>
      <c r="AB186" s="42"/>
    </row>
    <row r="187" spans="1:28" ht="26.4" x14ac:dyDescent="0.3">
      <c r="A187" s="94">
        <f t="shared" si="2"/>
        <v>4070</v>
      </c>
      <c r="B187" s="88" t="s">
        <v>2651</v>
      </c>
      <c r="C187" s="102"/>
      <c r="D187" s="16"/>
      <c r="E187" s="11"/>
      <c r="F187" s="16"/>
      <c r="G187" s="11" t="s">
        <v>276</v>
      </c>
      <c r="H187" s="16"/>
      <c r="I187" s="11" t="s">
        <v>276</v>
      </c>
      <c r="J187" s="16"/>
      <c r="K187" s="11"/>
      <c r="L187" s="12"/>
      <c r="M187" s="11" t="s">
        <v>276</v>
      </c>
      <c r="N187" s="12"/>
      <c r="O187" s="11" t="s">
        <v>276</v>
      </c>
      <c r="P187" s="12"/>
      <c r="Q187" s="11" t="s">
        <v>276</v>
      </c>
      <c r="R187" s="12"/>
      <c r="S187" s="11"/>
      <c r="T187" s="16"/>
      <c r="U187" s="11" t="s">
        <v>276</v>
      </c>
      <c r="V187" s="16"/>
      <c r="W187" s="11" t="s">
        <v>276</v>
      </c>
      <c r="X187" s="16"/>
      <c r="Y187" s="11" t="s">
        <v>276</v>
      </c>
      <c r="Z187" s="16"/>
      <c r="AA187" s="11" t="s">
        <v>276</v>
      </c>
      <c r="AB187" s="16"/>
    </row>
    <row r="188" spans="1:28" x14ac:dyDescent="0.3">
      <c r="A188" s="94">
        <f t="shared" si="2"/>
        <v>4080</v>
      </c>
      <c r="B188" s="86" t="s">
        <v>192</v>
      </c>
      <c r="C188" s="11"/>
      <c r="D188" s="11"/>
      <c r="E188" s="7" t="s">
        <v>2046</v>
      </c>
      <c r="F188" s="42"/>
      <c r="G188" s="7" t="s">
        <v>2047</v>
      </c>
      <c r="H188" s="42"/>
      <c r="I188" s="11"/>
      <c r="J188" s="16"/>
      <c r="K188" s="11"/>
      <c r="L188" s="11"/>
      <c r="M188" s="7" t="s">
        <v>794</v>
      </c>
      <c r="N188" s="41">
        <v>0.5</v>
      </c>
      <c r="O188" s="7" t="s">
        <v>795</v>
      </c>
      <c r="P188" s="41">
        <v>0.5</v>
      </c>
      <c r="Q188" s="11"/>
      <c r="R188" s="12"/>
      <c r="S188" s="11"/>
      <c r="T188" s="11"/>
      <c r="U188" s="7" t="s">
        <v>796</v>
      </c>
      <c r="V188" s="42"/>
      <c r="W188" s="7" t="s">
        <v>797</v>
      </c>
      <c r="X188" s="42"/>
      <c r="Y188" s="11"/>
      <c r="Z188" s="16"/>
      <c r="AA188" s="7" t="s">
        <v>798</v>
      </c>
      <c r="AB188" s="42"/>
    </row>
    <row r="189" spans="1:28" x14ac:dyDescent="0.3">
      <c r="A189" s="94">
        <f t="shared" si="2"/>
        <v>4090</v>
      </c>
      <c r="B189" s="86" t="s">
        <v>193</v>
      </c>
      <c r="C189" s="11"/>
      <c r="D189" s="11"/>
      <c r="E189" s="11"/>
      <c r="F189" s="16"/>
      <c r="G189" s="11" t="s">
        <v>276</v>
      </c>
      <c r="H189" s="16"/>
      <c r="I189" s="11"/>
      <c r="J189" s="16"/>
      <c r="K189" s="11"/>
      <c r="L189" s="11"/>
      <c r="M189" s="11" t="s">
        <v>276</v>
      </c>
      <c r="N189" s="12"/>
      <c r="O189" s="11" t="s">
        <v>276</v>
      </c>
      <c r="P189" s="12"/>
      <c r="Q189" s="11"/>
      <c r="R189" s="12"/>
      <c r="S189" s="11"/>
      <c r="T189" s="11"/>
      <c r="U189" s="11" t="s">
        <v>276</v>
      </c>
      <c r="V189" s="16"/>
      <c r="W189" s="11" t="s">
        <v>276</v>
      </c>
      <c r="X189" s="16"/>
      <c r="Y189" s="11"/>
      <c r="Z189" s="16"/>
      <c r="AA189" s="11" t="s">
        <v>276</v>
      </c>
      <c r="AB189" s="16"/>
    </row>
    <row r="190" spans="1:28" x14ac:dyDescent="0.3">
      <c r="A190" s="94">
        <f t="shared" si="2"/>
        <v>4100</v>
      </c>
      <c r="B190" s="89" t="s">
        <v>194</v>
      </c>
      <c r="C190" s="11"/>
      <c r="D190" s="11"/>
      <c r="E190" s="7" t="s">
        <v>2048</v>
      </c>
      <c r="F190" s="42"/>
      <c r="G190" s="7" t="s">
        <v>2049</v>
      </c>
      <c r="H190" s="42"/>
      <c r="I190" s="11"/>
      <c r="J190" s="16"/>
      <c r="K190" s="11"/>
      <c r="L190" s="11"/>
      <c r="M190" s="7" t="s">
        <v>799</v>
      </c>
      <c r="N190" s="41">
        <v>0.5</v>
      </c>
      <c r="O190" s="7" t="s">
        <v>800</v>
      </c>
      <c r="P190" s="41">
        <v>0.5</v>
      </c>
      <c r="Q190" s="11"/>
      <c r="R190" s="12"/>
      <c r="S190" s="11"/>
      <c r="T190" s="11"/>
      <c r="U190" s="7" t="s">
        <v>801</v>
      </c>
      <c r="V190" s="42"/>
      <c r="W190" s="7" t="s">
        <v>802</v>
      </c>
      <c r="X190" s="42"/>
      <c r="Y190" s="11"/>
      <c r="Z190" s="16"/>
      <c r="AA190" s="7" t="s">
        <v>803</v>
      </c>
      <c r="AB190" s="42"/>
    </row>
    <row r="191" spans="1:28" x14ac:dyDescent="0.3">
      <c r="A191" s="94">
        <f t="shared" si="2"/>
        <v>4110</v>
      </c>
      <c r="B191" s="89" t="s">
        <v>195</v>
      </c>
      <c r="C191" s="11"/>
      <c r="D191" s="11"/>
      <c r="E191" s="7" t="s">
        <v>2050</v>
      </c>
      <c r="F191" s="42"/>
      <c r="G191" s="7" t="s">
        <v>2051</v>
      </c>
      <c r="H191" s="42"/>
      <c r="I191" s="11"/>
      <c r="J191" s="16"/>
      <c r="K191" s="11"/>
      <c r="L191" s="11"/>
      <c r="M191" s="7" t="s">
        <v>804</v>
      </c>
      <c r="N191" s="41">
        <v>0.5</v>
      </c>
      <c r="O191" s="7" t="s">
        <v>805</v>
      </c>
      <c r="P191" s="41">
        <v>0.5</v>
      </c>
      <c r="Q191" s="11"/>
      <c r="R191" s="12"/>
      <c r="S191" s="11"/>
      <c r="T191" s="11"/>
      <c r="U191" s="7" t="s">
        <v>806</v>
      </c>
      <c r="V191" s="42"/>
      <c r="W191" s="7" t="s">
        <v>807</v>
      </c>
      <c r="X191" s="42"/>
      <c r="Y191" s="11"/>
      <c r="Z191" s="16"/>
      <c r="AA191" s="7" t="s">
        <v>808</v>
      </c>
      <c r="AB191" s="42"/>
    </row>
    <row r="192" spans="1:28" x14ac:dyDescent="0.3">
      <c r="A192" s="94">
        <f t="shared" si="2"/>
        <v>4120</v>
      </c>
      <c r="B192" s="89" t="s">
        <v>196</v>
      </c>
      <c r="C192" s="11"/>
      <c r="D192" s="11"/>
      <c r="E192" s="7" t="s">
        <v>2052</v>
      </c>
      <c r="F192" s="42"/>
      <c r="G192" s="7" t="s">
        <v>2053</v>
      </c>
      <c r="H192" s="42"/>
      <c r="I192" s="11"/>
      <c r="J192" s="16"/>
      <c r="K192" s="11"/>
      <c r="L192" s="11"/>
      <c r="M192" s="7" t="s">
        <v>809</v>
      </c>
      <c r="N192" s="41">
        <v>1</v>
      </c>
      <c r="O192" s="7" t="s">
        <v>810</v>
      </c>
      <c r="P192" s="41">
        <v>1</v>
      </c>
      <c r="Q192" s="11"/>
      <c r="R192" s="12"/>
      <c r="S192" s="11"/>
      <c r="T192" s="11"/>
      <c r="U192" s="7" t="s">
        <v>811</v>
      </c>
      <c r="V192" s="42"/>
      <c r="W192" s="7" t="s">
        <v>812</v>
      </c>
      <c r="X192" s="42"/>
      <c r="Y192" s="11"/>
      <c r="Z192" s="16"/>
      <c r="AA192" s="7" t="s">
        <v>813</v>
      </c>
      <c r="AB192" s="42"/>
    </row>
    <row r="193" spans="1:28" x14ac:dyDescent="0.3">
      <c r="A193" s="94">
        <f t="shared" si="2"/>
        <v>4130</v>
      </c>
      <c r="B193" s="88" t="s">
        <v>218</v>
      </c>
      <c r="C193" s="11"/>
      <c r="D193" s="11"/>
      <c r="E193" s="7" t="s">
        <v>2054</v>
      </c>
      <c r="F193" s="42"/>
      <c r="G193" s="7" t="s">
        <v>2055</v>
      </c>
      <c r="H193" s="42"/>
      <c r="I193" s="7" t="s">
        <v>814</v>
      </c>
      <c r="J193" s="42"/>
      <c r="K193" s="11"/>
      <c r="L193" s="11"/>
      <c r="M193" s="7" t="s">
        <v>815</v>
      </c>
      <c r="N193" s="41">
        <v>1</v>
      </c>
      <c r="O193" s="7" t="s">
        <v>816</v>
      </c>
      <c r="P193" s="41">
        <v>1</v>
      </c>
      <c r="Q193" s="7" t="s">
        <v>817</v>
      </c>
      <c r="R193" s="41">
        <v>1</v>
      </c>
      <c r="S193" s="11"/>
      <c r="T193" s="11"/>
      <c r="U193" s="7" t="s">
        <v>818</v>
      </c>
      <c r="V193" s="42"/>
      <c r="W193" s="7" t="s">
        <v>819</v>
      </c>
      <c r="X193" s="42"/>
      <c r="Y193" s="7" t="s">
        <v>820</v>
      </c>
      <c r="Z193" s="42"/>
      <c r="AA193" s="7" t="s">
        <v>821</v>
      </c>
      <c r="AB193" s="42"/>
    </row>
    <row r="194" spans="1:28" x14ac:dyDescent="0.3">
      <c r="A194" s="94">
        <f t="shared" si="2"/>
        <v>4140</v>
      </c>
      <c r="B194" s="93" t="s">
        <v>163</v>
      </c>
      <c r="C194" s="11"/>
      <c r="D194" s="11"/>
      <c r="E194" s="11"/>
      <c r="F194" s="16"/>
      <c r="G194" s="11" t="s">
        <v>276</v>
      </c>
      <c r="H194" s="16"/>
      <c r="I194" s="11" t="s">
        <v>276</v>
      </c>
      <c r="J194" s="16"/>
      <c r="K194" s="11"/>
      <c r="L194" s="12"/>
      <c r="M194" s="11" t="s">
        <v>276</v>
      </c>
      <c r="N194" s="12"/>
      <c r="O194" s="11" t="s">
        <v>276</v>
      </c>
      <c r="P194" s="12"/>
      <c r="Q194" s="11" t="s">
        <v>276</v>
      </c>
      <c r="R194" s="12"/>
      <c r="S194" s="11"/>
      <c r="T194" s="16"/>
      <c r="U194" s="11" t="s">
        <v>276</v>
      </c>
      <c r="V194" s="16"/>
      <c r="W194" s="11" t="s">
        <v>276</v>
      </c>
      <c r="X194" s="16"/>
      <c r="Y194" s="11" t="s">
        <v>276</v>
      </c>
      <c r="Z194" s="16"/>
      <c r="AA194" s="11" t="s">
        <v>276</v>
      </c>
      <c r="AB194" s="16"/>
    </row>
    <row r="195" spans="1:28" x14ac:dyDescent="0.3">
      <c r="A195" s="94">
        <f t="shared" si="2"/>
        <v>4150</v>
      </c>
      <c r="B195" s="87" t="s">
        <v>219</v>
      </c>
      <c r="C195" s="11"/>
      <c r="D195" s="11"/>
      <c r="E195" s="11"/>
      <c r="F195" s="16"/>
      <c r="G195" s="11"/>
      <c r="H195" s="16"/>
      <c r="I195" s="7" t="s">
        <v>283</v>
      </c>
      <c r="J195" s="42"/>
      <c r="K195" s="11"/>
      <c r="L195" s="12"/>
      <c r="M195" s="11"/>
      <c r="N195" s="12"/>
      <c r="O195" s="11"/>
      <c r="P195" s="12"/>
      <c r="Q195" s="11"/>
      <c r="R195" s="12"/>
      <c r="S195" s="11"/>
      <c r="T195" s="16"/>
      <c r="U195" s="11"/>
      <c r="V195" s="16"/>
      <c r="W195" s="11"/>
      <c r="X195" s="16"/>
      <c r="Y195" s="11"/>
      <c r="Z195" s="16"/>
      <c r="AA195" s="11"/>
      <c r="AB195" s="16"/>
    </row>
    <row r="196" spans="1:28" x14ac:dyDescent="0.3">
      <c r="A196" s="94">
        <f t="shared" si="2"/>
        <v>4160</v>
      </c>
      <c r="B196" s="87" t="s">
        <v>221</v>
      </c>
      <c r="C196" s="11"/>
      <c r="D196" s="11"/>
      <c r="E196" s="11"/>
      <c r="F196" s="16"/>
      <c r="G196" s="11"/>
      <c r="H196" s="16"/>
      <c r="I196" s="11" t="s">
        <v>276</v>
      </c>
      <c r="J196" s="16"/>
      <c r="K196" s="11"/>
      <c r="L196" s="12"/>
      <c r="M196" s="11"/>
      <c r="N196" s="12"/>
      <c r="O196" s="11"/>
      <c r="P196" s="12"/>
      <c r="Q196" s="11"/>
      <c r="R196" s="12"/>
      <c r="S196" s="11"/>
      <c r="T196" s="16"/>
      <c r="U196" s="11"/>
      <c r="V196" s="16"/>
      <c r="W196" s="11"/>
      <c r="X196" s="16"/>
      <c r="Y196" s="11"/>
      <c r="Z196" s="16"/>
      <c r="AA196" s="11"/>
      <c r="AB196" s="16"/>
    </row>
    <row r="197" spans="1:28" ht="26.4" x14ac:dyDescent="0.3">
      <c r="A197" s="94">
        <f t="shared" si="2"/>
        <v>4170</v>
      </c>
      <c r="B197" s="100" t="s">
        <v>2652</v>
      </c>
      <c r="C197" s="11"/>
      <c r="D197" s="11"/>
      <c r="E197" s="11"/>
      <c r="F197" s="16"/>
      <c r="G197" s="11"/>
      <c r="H197" s="16"/>
      <c r="I197" s="7" t="s">
        <v>822</v>
      </c>
      <c r="J197" s="42"/>
      <c r="K197" s="11"/>
      <c r="L197" s="12"/>
      <c r="M197" s="11"/>
      <c r="N197" s="12"/>
      <c r="O197" s="11"/>
      <c r="P197" s="12"/>
      <c r="Q197" s="11"/>
      <c r="R197" s="12"/>
      <c r="S197" s="11"/>
      <c r="T197" s="16"/>
      <c r="U197" s="11"/>
      <c r="V197" s="16"/>
      <c r="W197" s="11"/>
      <c r="X197" s="16"/>
      <c r="Y197" s="11"/>
      <c r="Z197" s="16"/>
      <c r="AA197" s="11"/>
      <c r="AB197" s="16"/>
    </row>
    <row r="198" spans="1:28" ht="26.4" x14ac:dyDescent="0.3">
      <c r="A198" s="94">
        <f t="shared" si="2"/>
        <v>4180</v>
      </c>
      <c r="B198" s="100" t="s">
        <v>2653</v>
      </c>
      <c r="C198" s="11"/>
      <c r="D198" s="11"/>
      <c r="E198" s="11"/>
      <c r="F198" s="16"/>
      <c r="G198" s="11"/>
      <c r="H198" s="16"/>
      <c r="I198" s="7" t="s">
        <v>823</v>
      </c>
      <c r="J198" s="42"/>
      <c r="K198" s="11"/>
      <c r="L198" s="12"/>
      <c r="M198" s="11"/>
      <c r="N198" s="12"/>
      <c r="O198" s="11"/>
      <c r="P198" s="12"/>
      <c r="Q198" s="11"/>
      <c r="R198" s="12"/>
      <c r="S198" s="11"/>
      <c r="T198" s="16"/>
      <c r="U198" s="11"/>
      <c r="V198" s="16"/>
      <c r="W198" s="11"/>
      <c r="X198" s="16"/>
      <c r="Y198" s="11"/>
      <c r="Z198" s="16"/>
      <c r="AA198" s="11"/>
      <c r="AB198" s="16"/>
    </row>
    <row r="199" spans="1:28" x14ac:dyDescent="0.3">
      <c r="A199" s="94">
        <f t="shared" si="2"/>
        <v>4190</v>
      </c>
      <c r="B199" s="86" t="s">
        <v>224</v>
      </c>
      <c r="C199" s="11"/>
      <c r="D199" s="11"/>
      <c r="E199" s="11"/>
      <c r="F199" s="16"/>
      <c r="G199" s="11"/>
      <c r="H199" s="16"/>
      <c r="I199" s="7" t="s">
        <v>824</v>
      </c>
      <c r="J199" s="42"/>
      <c r="K199" s="11"/>
      <c r="L199" s="12"/>
      <c r="M199" s="11"/>
      <c r="N199" s="12"/>
      <c r="O199" s="11"/>
      <c r="P199" s="12"/>
      <c r="Q199" s="11"/>
      <c r="R199" s="12"/>
      <c r="S199" s="11"/>
      <c r="T199" s="16"/>
      <c r="U199" s="11"/>
      <c r="V199" s="16"/>
      <c r="W199" s="11"/>
      <c r="X199" s="16"/>
      <c r="Y199" s="11"/>
      <c r="Z199" s="16"/>
      <c r="AA199" s="11"/>
      <c r="AB199" s="16"/>
    </row>
    <row r="200" spans="1:28" ht="37.5" customHeight="1" x14ac:dyDescent="0.3">
      <c r="A200" s="94">
        <f t="shared" si="2"/>
        <v>4200</v>
      </c>
      <c r="B200" s="92" t="s">
        <v>2654</v>
      </c>
      <c r="C200" s="11"/>
      <c r="D200" s="11"/>
      <c r="E200" s="11"/>
      <c r="F200" s="16"/>
      <c r="G200" s="11"/>
      <c r="H200" s="16"/>
      <c r="I200" s="7" t="s">
        <v>282</v>
      </c>
      <c r="J200" s="42"/>
      <c r="K200" s="11"/>
      <c r="L200" s="12"/>
      <c r="M200" s="11"/>
      <c r="N200" s="12"/>
      <c r="O200" s="11"/>
      <c r="P200" s="12"/>
      <c r="Q200" s="7" t="s">
        <v>825</v>
      </c>
      <c r="R200" s="54">
        <v>1</v>
      </c>
      <c r="S200" s="11"/>
      <c r="T200" s="16"/>
      <c r="U200" s="11"/>
      <c r="V200" s="16"/>
      <c r="W200" s="11"/>
      <c r="X200" s="16"/>
      <c r="Y200" s="7" t="s">
        <v>826</v>
      </c>
      <c r="Z200" s="42"/>
      <c r="AA200" s="7" t="s">
        <v>827</v>
      </c>
      <c r="AB200" s="42"/>
    </row>
    <row r="201" spans="1:28" x14ac:dyDescent="0.3">
      <c r="A201" s="94">
        <f t="shared" si="2"/>
        <v>4210</v>
      </c>
      <c r="B201" s="87" t="s">
        <v>2655</v>
      </c>
      <c r="C201" s="11"/>
      <c r="D201" s="11"/>
      <c r="E201" s="11"/>
      <c r="F201" s="16"/>
      <c r="G201" s="11"/>
      <c r="H201" s="16"/>
      <c r="I201" s="7" t="s">
        <v>828</v>
      </c>
      <c r="J201" s="42"/>
      <c r="K201" s="11"/>
      <c r="L201" s="12"/>
      <c r="M201" s="11"/>
      <c r="N201" s="12"/>
      <c r="O201" s="11"/>
      <c r="P201" s="12"/>
      <c r="Q201" s="7" t="s">
        <v>829</v>
      </c>
      <c r="R201" s="54">
        <v>1</v>
      </c>
      <c r="S201" s="11"/>
      <c r="T201" s="16"/>
      <c r="U201" s="11"/>
      <c r="V201" s="16"/>
      <c r="W201" s="11"/>
      <c r="X201" s="16"/>
      <c r="Y201" s="7" t="s">
        <v>830</v>
      </c>
      <c r="Z201" s="42"/>
      <c r="AA201" s="7" t="s">
        <v>831</v>
      </c>
      <c r="AB201" s="42"/>
    </row>
    <row r="202" spans="1:28" s="94" customFormat="1" ht="15.6" x14ac:dyDescent="0.3">
      <c r="A202" s="96"/>
      <c r="B202" s="110" t="s">
        <v>183</v>
      </c>
      <c r="C202" s="113"/>
      <c r="D202" s="113"/>
      <c r="E202" s="113"/>
      <c r="F202" s="111"/>
      <c r="G202" s="113"/>
      <c r="H202" s="111"/>
      <c r="I202" s="113"/>
      <c r="J202" s="111"/>
      <c r="K202" s="113"/>
      <c r="L202" s="113"/>
      <c r="M202" s="113"/>
      <c r="N202" s="112"/>
      <c r="O202" s="114"/>
      <c r="P202" s="112"/>
      <c r="Q202" s="114"/>
      <c r="R202" s="112"/>
      <c r="S202" s="114"/>
      <c r="T202" s="113"/>
      <c r="U202" s="113"/>
      <c r="V202" s="111"/>
      <c r="W202" s="113"/>
      <c r="X202" s="111"/>
      <c r="Y202" s="113"/>
      <c r="Z202" s="111"/>
      <c r="AA202" s="113"/>
      <c r="AB202" s="111"/>
    </row>
    <row r="203" spans="1:28" ht="15.6" customHeight="1" x14ac:dyDescent="0.3">
      <c r="B203" s="70" t="s">
        <v>2647</v>
      </c>
      <c r="C203" s="233" t="s">
        <v>136</v>
      </c>
      <c r="D203" s="235"/>
      <c r="E203" s="235"/>
      <c r="F203" s="235"/>
      <c r="G203" s="235"/>
      <c r="H203" s="235"/>
      <c r="I203" s="235"/>
      <c r="J203" s="234"/>
      <c r="K203" s="233" t="s">
        <v>2686</v>
      </c>
      <c r="L203" s="235"/>
      <c r="M203" s="235"/>
      <c r="N203" s="235"/>
      <c r="O203" s="235"/>
      <c r="P203" s="235"/>
      <c r="Q203" s="235"/>
      <c r="R203" s="234"/>
      <c r="S203" s="233" t="s">
        <v>186</v>
      </c>
      <c r="T203" s="235"/>
      <c r="U203" s="235"/>
      <c r="V203" s="235"/>
      <c r="W203" s="235"/>
      <c r="X203" s="235"/>
      <c r="Y203" s="235"/>
      <c r="Z203" s="235"/>
      <c r="AA203" s="235"/>
      <c r="AB203" s="234"/>
    </row>
    <row r="204" spans="1:28" ht="27" customHeight="1" x14ac:dyDescent="0.3">
      <c r="B204" s="3"/>
      <c r="C204" s="236" t="s">
        <v>2631</v>
      </c>
      <c r="D204" s="236"/>
      <c r="E204" s="233" t="s">
        <v>137</v>
      </c>
      <c r="F204" s="234"/>
      <c r="G204" s="233" t="s">
        <v>138</v>
      </c>
      <c r="H204" s="234"/>
      <c r="I204" s="233" t="s">
        <v>139</v>
      </c>
      <c r="J204" s="234"/>
      <c r="K204" s="236" t="s">
        <v>2631</v>
      </c>
      <c r="L204" s="236"/>
      <c r="M204" s="233" t="s">
        <v>137</v>
      </c>
      <c r="N204" s="234"/>
      <c r="O204" s="233" t="s">
        <v>138</v>
      </c>
      <c r="P204" s="234"/>
      <c r="Q204" s="233" t="s">
        <v>139</v>
      </c>
      <c r="R204" s="234"/>
      <c r="S204" s="236" t="s">
        <v>2631</v>
      </c>
      <c r="T204" s="236"/>
      <c r="U204" s="233" t="s">
        <v>137</v>
      </c>
      <c r="V204" s="234"/>
      <c r="W204" s="233" t="s">
        <v>138</v>
      </c>
      <c r="X204" s="234"/>
      <c r="Y204" s="233" t="s">
        <v>139</v>
      </c>
      <c r="Z204" s="234"/>
      <c r="AA204" s="233" t="s">
        <v>187</v>
      </c>
      <c r="AB204" s="234"/>
    </row>
    <row r="205" spans="1:28" x14ac:dyDescent="0.3">
      <c r="A205" s="94">
        <f>A201+10</f>
        <v>4220</v>
      </c>
      <c r="B205" s="87" t="s">
        <v>2656</v>
      </c>
      <c r="C205" s="11"/>
      <c r="D205" s="11"/>
      <c r="E205" s="11"/>
      <c r="F205" s="16"/>
      <c r="G205" s="11"/>
      <c r="H205" s="16"/>
      <c r="I205" s="7" t="s">
        <v>832</v>
      </c>
      <c r="J205" s="42"/>
      <c r="K205" s="11"/>
      <c r="L205" s="12"/>
      <c r="M205" s="11"/>
      <c r="N205" s="12"/>
      <c r="O205" s="11"/>
      <c r="P205" s="12"/>
      <c r="Q205" s="11"/>
      <c r="R205" s="12"/>
      <c r="S205" s="11"/>
      <c r="T205" s="16"/>
      <c r="U205" s="11"/>
      <c r="V205" s="16"/>
      <c r="W205" s="11"/>
      <c r="X205" s="16"/>
      <c r="Y205" s="11"/>
      <c r="Z205" s="16"/>
      <c r="AA205" s="11"/>
      <c r="AB205" s="16"/>
    </row>
    <row r="206" spans="1:28" x14ac:dyDescent="0.3">
      <c r="A206" s="94">
        <f t="shared" si="2"/>
        <v>4230</v>
      </c>
      <c r="B206" s="86" t="s">
        <v>229</v>
      </c>
      <c r="C206" s="11"/>
      <c r="D206" s="11"/>
      <c r="E206" s="11"/>
      <c r="F206" s="16"/>
      <c r="G206" s="11"/>
      <c r="H206" s="16"/>
      <c r="I206" s="11" t="s">
        <v>276</v>
      </c>
      <c r="J206" s="16"/>
      <c r="K206" s="11"/>
      <c r="L206" s="12"/>
      <c r="M206" s="11"/>
      <c r="N206" s="12"/>
      <c r="O206" s="11"/>
      <c r="P206" s="12"/>
      <c r="Q206" s="11"/>
      <c r="R206" s="12"/>
      <c r="S206" s="11"/>
      <c r="T206" s="16"/>
      <c r="U206" s="11"/>
      <c r="V206" s="16"/>
      <c r="W206" s="11"/>
      <c r="X206" s="16"/>
      <c r="Y206" s="11"/>
      <c r="Z206" s="16"/>
      <c r="AA206" s="11"/>
      <c r="AB206" s="16"/>
    </row>
    <row r="207" spans="1:28" x14ac:dyDescent="0.3">
      <c r="A207" s="94">
        <f t="shared" si="2"/>
        <v>4240</v>
      </c>
      <c r="B207" s="89" t="s">
        <v>230</v>
      </c>
      <c r="C207" s="11"/>
      <c r="D207" s="11"/>
      <c r="E207" s="11"/>
      <c r="F207" s="16"/>
      <c r="G207" s="11"/>
      <c r="H207" s="16"/>
      <c r="I207" s="7" t="s">
        <v>833</v>
      </c>
      <c r="J207" s="42"/>
      <c r="K207" s="11"/>
      <c r="L207" s="12"/>
      <c r="M207" s="11"/>
      <c r="N207" s="12"/>
      <c r="O207" s="11"/>
      <c r="P207" s="12"/>
      <c r="Q207" s="11"/>
      <c r="R207" s="12"/>
      <c r="S207" s="11"/>
      <c r="T207" s="16"/>
      <c r="U207" s="11"/>
      <c r="V207" s="16"/>
      <c r="W207" s="11"/>
      <c r="X207" s="16"/>
      <c r="Y207" s="11"/>
      <c r="Z207" s="16"/>
      <c r="AA207" s="11"/>
      <c r="AB207" s="16"/>
    </row>
    <row r="208" spans="1:28" x14ac:dyDescent="0.3">
      <c r="A208" s="94">
        <f t="shared" si="2"/>
        <v>4250</v>
      </c>
      <c r="B208" s="89" t="s">
        <v>231</v>
      </c>
      <c r="C208" s="11"/>
      <c r="D208" s="11"/>
      <c r="E208" s="11"/>
      <c r="F208" s="16"/>
      <c r="G208" s="11"/>
      <c r="H208" s="16"/>
      <c r="I208" s="7" t="s">
        <v>834</v>
      </c>
      <c r="J208" s="42"/>
      <c r="K208" s="11"/>
      <c r="L208" s="12"/>
      <c r="M208" s="11"/>
      <c r="N208" s="12"/>
      <c r="O208" s="11"/>
      <c r="P208" s="12"/>
      <c r="Q208" s="11"/>
      <c r="R208" s="12"/>
      <c r="S208" s="11"/>
      <c r="T208" s="16"/>
      <c r="U208" s="11"/>
      <c r="V208" s="16"/>
      <c r="W208" s="11"/>
      <c r="X208" s="16"/>
      <c r="Y208" s="11"/>
      <c r="Z208" s="16"/>
      <c r="AA208" s="11"/>
      <c r="AB208" s="16"/>
    </row>
    <row r="209" spans="1:42" x14ac:dyDescent="0.3">
      <c r="A209" s="94">
        <f t="shared" si="2"/>
        <v>4260</v>
      </c>
      <c r="B209" s="89" t="s">
        <v>232</v>
      </c>
      <c r="C209" s="11"/>
      <c r="D209" s="11"/>
      <c r="E209" s="11"/>
      <c r="F209" s="16"/>
      <c r="G209" s="11"/>
      <c r="H209" s="16"/>
      <c r="I209" s="7" t="s">
        <v>835</v>
      </c>
      <c r="J209" s="42"/>
      <c r="K209" s="11"/>
      <c r="L209" s="12"/>
      <c r="M209" s="11"/>
      <c r="N209" s="12"/>
      <c r="O209" s="11"/>
      <c r="P209" s="12"/>
      <c r="Q209" s="11"/>
      <c r="R209" s="12"/>
      <c r="S209" s="11"/>
      <c r="T209" s="16"/>
      <c r="U209" s="11"/>
      <c r="V209" s="16"/>
      <c r="W209" s="11"/>
      <c r="X209" s="16"/>
      <c r="Y209" s="11"/>
      <c r="Z209" s="16"/>
      <c r="AA209" s="11"/>
      <c r="AB209" s="16"/>
    </row>
    <row r="210" spans="1:42" x14ac:dyDescent="0.3">
      <c r="A210" s="94">
        <f t="shared" si="2"/>
        <v>4270</v>
      </c>
      <c r="B210" s="86" t="s">
        <v>233</v>
      </c>
      <c r="C210" s="11"/>
      <c r="D210" s="11"/>
      <c r="E210" s="11"/>
      <c r="F210" s="16"/>
      <c r="G210" s="11"/>
      <c r="H210" s="16"/>
      <c r="I210" s="7" t="s">
        <v>836</v>
      </c>
      <c r="J210" s="42"/>
      <c r="K210" s="11"/>
      <c r="L210" s="12"/>
      <c r="M210" s="11"/>
      <c r="N210" s="12"/>
      <c r="O210" s="11"/>
      <c r="P210" s="12"/>
      <c r="Q210" s="11"/>
      <c r="R210" s="12"/>
      <c r="S210" s="11"/>
      <c r="T210" s="16"/>
      <c r="U210" s="11"/>
      <c r="V210" s="16"/>
      <c r="W210" s="11"/>
      <c r="X210" s="16"/>
      <c r="Y210" s="11"/>
      <c r="Z210" s="16"/>
      <c r="AA210" s="11"/>
      <c r="AB210" s="16"/>
    </row>
    <row r="211" spans="1:42" ht="39.6" x14ac:dyDescent="0.3">
      <c r="A211" s="94">
        <f t="shared" si="2"/>
        <v>4280</v>
      </c>
      <c r="B211" s="86" t="s">
        <v>2657</v>
      </c>
      <c r="C211" s="7" t="s">
        <v>2056</v>
      </c>
      <c r="D211" s="42"/>
      <c r="E211" s="7" t="s">
        <v>2057</v>
      </c>
      <c r="F211" s="42"/>
      <c r="G211" s="7" t="s">
        <v>2058</v>
      </c>
      <c r="H211" s="42"/>
      <c r="I211" s="7" t="s">
        <v>837</v>
      </c>
      <c r="J211" s="42"/>
      <c r="K211" s="11"/>
      <c r="L211" s="12"/>
      <c r="M211" s="11"/>
      <c r="N211" s="12"/>
      <c r="O211" s="11"/>
      <c r="P211" s="12"/>
      <c r="Q211" s="11"/>
      <c r="R211" s="12"/>
      <c r="S211" s="11"/>
      <c r="T211" s="16"/>
      <c r="U211" s="11"/>
      <c r="V211" s="16"/>
      <c r="W211" s="11"/>
      <c r="X211" s="16"/>
      <c r="Y211" s="11"/>
      <c r="Z211" s="16"/>
      <c r="AA211" s="11"/>
      <c r="AB211" s="16"/>
    </row>
    <row r="212" spans="1:42" ht="26.4" x14ac:dyDescent="0.3">
      <c r="A212" s="94">
        <f t="shared" si="2"/>
        <v>4290</v>
      </c>
      <c r="B212" s="87" t="s">
        <v>236</v>
      </c>
      <c r="C212" s="11"/>
      <c r="D212" s="16"/>
      <c r="E212" s="11"/>
      <c r="F212" s="16"/>
      <c r="G212" s="11"/>
      <c r="H212" s="16"/>
      <c r="I212" s="7" t="s">
        <v>838</v>
      </c>
      <c r="J212" s="42"/>
      <c r="K212" s="11"/>
      <c r="L212" s="12"/>
      <c r="M212" s="11"/>
      <c r="N212" s="12"/>
      <c r="O212" s="11"/>
      <c r="P212" s="12"/>
      <c r="Q212" s="11"/>
      <c r="R212" s="12"/>
      <c r="S212" s="11"/>
      <c r="T212" s="16"/>
      <c r="U212" s="11"/>
      <c r="V212" s="16"/>
      <c r="W212" s="11"/>
      <c r="X212" s="16"/>
      <c r="Y212" s="11"/>
      <c r="Z212" s="16"/>
      <c r="AA212" s="11"/>
      <c r="AB212" s="16"/>
    </row>
    <row r="213" spans="1:42" ht="37.5" customHeight="1" x14ac:dyDescent="0.3">
      <c r="A213" s="94">
        <f t="shared" si="2"/>
        <v>4300</v>
      </c>
      <c r="B213" s="87" t="s">
        <v>237</v>
      </c>
      <c r="C213" s="11"/>
      <c r="D213" s="16"/>
      <c r="E213" s="11"/>
      <c r="F213" s="16"/>
      <c r="G213" s="11"/>
      <c r="H213" s="16"/>
      <c r="I213" s="7" t="s">
        <v>839</v>
      </c>
      <c r="J213" s="42"/>
      <c r="K213" s="11"/>
      <c r="L213" s="12"/>
      <c r="M213" s="11"/>
      <c r="N213" s="12"/>
      <c r="O213" s="11"/>
      <c r="P213" s="12"/>
      <c r="Q213" s="7" t="s">
        <v>840</v>
      </c>
      <c r="R213" s="41">
        <v>0.85</v>
      </c>
      <c r="S213" s="11"/>
      <c r="T213" s="16"/>
      <c r="U213" s="11"/>
      <c r="V213" s="16"/>
      <c r="W213" s="11"/>
      <c r="X213" s="16"/>
      <c r="Y213" s="7" t="s">
        <v>841</v>
      </c>
      <c r="Z213" s="42"/>
      <c r="AA213" s="7" t="s">
        <v>842</v>
      </c>
      <c r="AB213" s="42"/>
    </row>
    <row r="214" spans="1:42" x14ac:dyDescent="0.3">
      <c r="A214" s="94">
        <f t="shared" ref="A214:A220" si="3">A213+10</f>
        <v>4310</v>
      </c>
      <c r="B214" s="88" t="s">
        <v>238</v>
      </c>
      <c r="C214" s="7" t="s">
        <v>2059</v>
      </c>
      <c r="D214" s="42"/>
      <c r="E214" s="7" t="s">
        <v>2060</v>
      </c>
      <c r="F214" s="42"/>
      <c r="G214" s="7" t="s">
        <v>2061</v>
      </c>
      <c r="H214" s="42"/>
      <c r="I214" s="7" t="s">
        <v>843</v>
      </c>
      <c r="J214" s="42"/>
      <c r="K214" s="7" t="s">
        <v>844</v>
      </c>
      <c r="L214" s="54">
        <v>1</v>
      </c>
      <c r="M214" s="7" t="s">
        <v>845</v>
      </c>
      <c r="N214" s="41">
        <v>1</v>
      </c>
      <c r="O214" s="7" t="s">
        <v>846</v>
      </c>
      <c r="P214" s="41">
        <v>1</v>
      </c>
      <c r="Q214" s="7" t="s">
        <v>847</v>
      </c>
      <c r="R214" s="41">
        <v>1</v>
      </c>
      <c r="S214" s="7" t="s">
        <v>848</v>
      </c>
      <c r="T214" s="42"/>
      <c r="U214" s="7" t="s">
        <v>849</v>
      </c>
      <c r="V214" s="42"/>
      <c r="W214" s="7" t="s">
        <v>850</v>
      </c>
      <c r="X214" s="42"/>
      <c r="Y214" s="7" t="s">
        <v>851</v>
      </c>
      <c r="Z214" s="42"/>
      <c r="AA214" s="7" t="s">
        <v>852</v>
      </c>
      <c r="AB214" s="42"/>
    </row>
    <row r="215" spans="1:42" x14ac:dyDescent="0.3">
      <c r="A215" s="94">
        <f t="shared" si="3"/>
        <v>4320</v>
      </c>
      <c r="B215" s="88" t="s">
        <v>2658</v>
      </c>
      <c r="C215" s="11"/>
      <c r="D215" s="11"/>
      <c r="E215" s="7" t="s">
        <v>2062</v>
      </c>
      <c r="F215" s="42"/>
      <c r="G215" s="11"/>
      <c r="H215" s="16"/>
      <c r="I215" s="11"/>
      <c r="J215" s="16"/>
      <c r="K215" s="11"/>
      <c r="L215" s="11"/>
      <c r="M215" s="7" t="s">
        <v>853</v>
      </c>
      <c r="N215" s="41">
        <v>0</v>
      </c>
      <c r="O215" s="11"/>
      <c r="P215" s="43"/>
      <c r="Q215" s="11"/>
      <c r="R215" s="43"/>
      <c r="S215" s="11"/>
      <c r="T215" s="11"/>
      <c r="U215" s="7" t="s">
        <v>854</v>
      </c>
      <c r="V215" s="42"/>
      <c r="W215" s="11"/>
      <c r="X215" s="16"/>
      <c r="Y215" s="11"/>
      <c r="Z215" s="16"/>
      <c r="AA215" s="7" t="s">
        <v>855</v>
      </c>
      <c r="AB215" s="42"/>
    </row>
    <row r="216" spans="1:42" x14ac:dyDescent="0.3">
      <c r="A216" s="94">
        <f t="shared" si="3"/>
        <v>4330</v>
      </c>
      <c r="B216" s="88" t="s">
        <v>2659</v>
      </c>
      <c r="C216" s="13" t="s">
        <v>2063</v>
      </c>
      <c r="D216" s="42"/>
      <c r="E216" s="7" t="s">
        <v>2064</v>
      </c>
      <c r="F216" s="42"/>
      <c r="G216" s="7" t="s">
        <v>2065</v>
      </c>
      <c r="H216" s="42"/>
      <c r="I216" s="7" t="s">
        <v>856</v>
      </c>
      <c r="J216" s="42"/>
      <c r="K216" s="11"/>
      <c r="L216" s="72"/>
      <c r="M216" s="11"/>
      <c r="N216" s="72"/>
      <c r="O216" s="11"/>
      <c r="P216" s="72"/>
      <c r="Q216" s="11"/>
      <c r="R216" s="72"/>
      <c r="S216" s="11"/>
      <c r="T216" s="11"/>
      <c r="U216" s="11"/>
      <c r="V216" s="11"/>
      <c r="W216" s="11"/>
      <c r="X216" s="11"/>
      <c r="Y216" s="11"/>
      <c r="Z216" s="11"/>
      <c r="AA216" s="11"/>
      <c r="AB216" s="11"/>
    </row>
    <row r="217" spans="1:42" x14ac:dyDescent="0.3">
      <c r="A217" s="94">
        <f t="shared" si="3"/>
        <v>4340</v>
      </c>
      <c r="B217" s="108" t="s">
        <v>2660</v>
      </c>
      <c r="C217" s="11"/>
      <c r="D217" s="11"/>
      <c r="E217" s="7" t="s">
        <v>2066</v>
      </c>
      <c r="F217" s="42"/>
      <c r="G217" s="7" t="s">
        <v>2067</v>
      </c>
      <c r="H217" s="42"/>
      <c r="I217" s="7" t="s">
        <v>857</v>
      </c>
      <c r="J217" s="42"/>
      <c r="K217" s="11"/>
      <c r="L217" s="11"/>
      <c r="M217" s="7" t="s">
        <v>858</v>
      </c>
      <c r="N217" s="54">
        <v>0</v>
      </c>
      <c r="O217" s="7" t="s">
        <v>859</v>
      </c>
      <c r="P217" s="54">
        <v>0</v>
      </c>
      <c r="Q217" s="7" t="s">
        <v>860</v>
      </c>
      <c r="R217" s="54">
        <v>0</v>
      </c>
      <c r="S217" s="11"/>
      <c r="T217" s="11"/>
      <c r="U217" s="7" t="s">
        <v>861</v>
      </c>
      <c r="V217" s="75"/>
      <c r="W217" s="7" t="s">
        <v>862</v>
      </c>
      <c r="X217" s="75"/>
      <c r="Y217" s="7" t="s">
        <v>863</v>
      </c>
      <c r="Z217" s="75"/>
      <c r="AA217" s="7" t="s">
        <v>864</v>
      </c>
      <c r="AB217" s="7"/>
    </row>
    <row r="218" spans="1:42" x14ac:dyDescent="0.3">
      <c r="A218" s="94">
        <f t="shared" si="3"/>
        <v>4350</v>
      </c>
      <c r="B218" s="108" t="s">
        <v>2661</v>
      </c>
      <c r="C218" s="11"/>
      <c r="D218" s="11"/>
      <c r="E218" s="77" t="s">
        <v>2068</v>
      </c>
      <c r="F218" s="74"/>
      <c r="G218" s="77" t="s">
        <v>2069</v>
      </c>
      <c r="H218" s="74"/>
      <c r="I218" s="77" t="s">
        <v>865</v>
      </c>
      <c r="J218" s="74"/>
      <c r="K218" s="11"/>
      <c r="L218" s="11"/>
      <c r="M218" s="7" t="s">
        <v>866</v>
      </c>
      <c r="N218" s="54">
        <v>0</v>
      </c>
      <c r="O218" s="7" t="s">
        <v>867</v>
      </c>
      <c r="P218" s="54">
        <v>0</v>
      </c>
      <c r="Q218" s="7" t="s">
        <v>868</v>
      </c>
      <c r="R218" s="54">
        <v>0</v>
      </c>
      <c r="S218" s="11"/>
      <c r="T218" s="11"/>
      <c r="U218" s="7" t="s">
        <v>869</v>
      </c>
      <c r="V218" s="74"/>
      <c r="W218" s="7" t="s">
        <v>870</v>
      </c>
      <c r="X218" s="74"/>
      <c r="Y218" s="7" t="s">
        <v>871</v>
      </c>
      <c r="Z218" s="74"/>
      <c r="AA218" s="7" t="s">
        <v>872</v>
      </c>
      <c r="AB218" s="77"/>
    </row>
    <row r="219" spans="1:42" x14ac:dyDescent="0.3">
      <c r="A219" s="94">
        <f t="shared" si="3"/>
        <v>4360</v>
      </c>
      <c r="B219" s="99" t="s">
        <v>2662</v>
      </c>
      <c r="C219" s="7" t="s">
        <v>2070</v>
      </c>
      <c r="D219" s="42"/>
      <c r="E219" s="7" t="s">
        <v>2071</v>
      </c>
      <c r="F219" s="42"/>
      <c r="G219" s="7" t="s">
        <v>2072</v>
      </c>
      <c r="H219" s="42"/>
      <c r="I219" s="7" t="s">
        <v>873</v>
      </c>
      <c r="J219" s="42"/>
      <c r="K219" s="7" t="s">
        <v>874</v>
      </c>
      <c r="L219" s="54">
        <v>0</v>
      </c>
      <c r="M219" s="7" t="s">
        <v>875</v>
      </c>
      <c r="N219" s="54">
        <v>0</v>
      </c>
      <c r="O219" s="7" t="s">
        <v>876</v>
      </c>
      <c r="P219" s="54">
        <v>0</v>
      </c>
      <c r="Q219" s="7" t="s">
        <v>877</v>
      </c>
      <c r="R219" s="54">
        <v>0</v>
      </c>
      <c r="S219" s="7" t="s">
        <v>878</v>
      </c>
      <c r="T219" s="75"/>
      <c r="U219" s="7" t="s">
        <v>879</v>
      </c>
      <c r="V219" s="75"/>
      <c r="W219" s="7" t="s">
        <v>880</v>
      </c>
      <c r="X219" s="75"/>
      <c r="Y219" s="7" t="s">
        <v>881</v>
      </c>
      <c r="Z219" s="75"/>
      <c r="AA219" s="7" t="s">
        <v>882</v>
      </c>
      <c r="AB219" s="7"/>
    </row>
    <row r="220" spans="1:42" ht="26.4" x14ac:dyDescent="0.3">
      <c r="A220" s="94">
        <f t="shared" si="3"/>
        <v>4370</v>
      </c>
      <c r="B220" s="88" t="s">
        <v>2663</v>
      </c>
      <c r="C220" s="7" t="s">
        <v>2073</v>
      </c>
      <c r="D220" s="42"/>
      <c r="E220" s="7" t="s">
        <v>2074</v>
      </c>
      <c r="F220" s="42"/>
      <c r="G220" s="7" t="s">
        <v>2075</v>
      </c>
      <c r="H220" s="42"/>
      <c r="I220" s="7" t="s">
        <v>883</v>
      </c>
      <c r="J220" s="42"/>
      <c r="K220" s="7" t="s">
        <v>884</v>
      </c>
      <c r="L220" s="54">
        <v>1</v>
      </c>
      <c r="M220" s="7" t="s">
        <v>885</v>
      </c>
      <c r="N220" s="41">
        <v>1</v>
      </c>
      <c r="O220" s="7" t="s">
        <v>886</v>
      </c>
      <c r="P220" s="41">
        <v>1</v>
      </c>
      <c r="Q220" s="7" t="s">
        <v>887</v>
      </c>
      <c r="R220" s="54">
        <v>1</v>
      </c>
      <c r="S220" s="7" t="s">
        <v>888</v>
      </c>
      <c r="T220" s="42"/>
      <c r="U220" s="7" t="s">
        <v>889</v>
      </c>
      <c r="V220" s="42"/>
      <c r="W220" s="7" t="s">
        <v>890</v>
      </c>
      <c r="X220" s="42"/>
      <c r="Y220" s="7" t="s">
        <v>891</v>
      </c>
      <c r="Z220" s="42"/>
      <c r="AA220" s="7" t="s">
        <v>892</v>
      </c>
      <c r="AB220" s="42"/>
    </row>
    <row r="221" spans="1:42" s="40" customFormat="1" x14ac:dyDescent="0.3">
      <c r="B221" s="69"/>
      <c r="C221" s="17"/>
      <c r="D221" s="17"/>
      <c r="E221" s="8"/>
      <c r="F221" s="17"/>
      <c r="G221" s="8"/>
      <c r="H221" s="17"/>
      <c r="I221" s="8"/>
      <c r="J221" s="17"/>
      <c r="K221" s="8"/>
      <c r="L221" s="10"/>
      <c r="M221" s="8"/>
      <c r="N221" s="10"/>
      <c r="O221" s="8"/>
      <c r="P221" s="10"/>
      <c r="Q221" s="8"/>
      <c r="R221" s="10"/>
      <c r="S221" s="8"/>
      <c r="T221" s="17"/>
      <c r="U221" s="8"/>
      <c r="V221" s="17"/>
      <c r="W221" s="8"/>
      <c r="X221" s="17"/>
      <c r="Y221" s="8"/>
      <c r="Z221" s="17"/>
      <c r="AA221" s="8"/>
      <c r="AB221" s="17"/>
      <c r="AC221" s="1"/>
      <c r="AD221" s="1"/>
      <c r="AE221" s="1"/>
      <c r="AF221" s="1"/>
      <c r="AG221" s="1"/>
      <c r="AH221" s="1"/>
      <c r="AI221" s="1"/>
      <c r="AJ221" s="1"/>
      <c r="AK221" s="1"/>
      <c r="AL221" s="1"/>
      <c r="AM221" s="1"/>
      <c r="AN221" s="1"/>
      <c r="AO221" s="1"/>
      <c r="AP221" s="1"/>
    </row>
    <row r="222" spans="1:42" s="32" customFormat="1" ht="15.6" x14ac:dyDescent="0.3">
      <c r="A222" s="97"/>
      <c r="B222" s="98" t="s">
        <v>242</v>
      </c>
      <c r="C222" s="71"/>
      <c r="D222" s="78"/>
      <c r="E222" s="71"/>
      <c r="F222" s="78"/>
      <c r="G222" s="71"/>
      <c r="H222" s="78"/>
      <c r="I222" s="71"/>
      <c r="J222" s="78"/>
      <c r="K222" s="71"/>
      <c r="L222" s="79"/>
      <c r="M222" s="71"/>
      <c r="N222" s="79"/>
      <c r="O222" s="71"/>
      <c r="P222" s="79"/>
      <c r="Q222" s="71"/>
      <c r="R222" s="79"/>
      <c r="S222" s="71"/>
      <c r="T222" s="78"/>
      <c r="U222" s="71"/>
      <c r="V222" s="78"/>
      <c r="W222" s="80"/>
      <c r="X222" s="81"/>
      <c r="Y222" s="80"/>
      <c r="Z222" s="81"/>
      <c r="AA222" s="80"/>
      <c r="AB222" s="81"/>
      <c r="AC222" s="1"/>
      <c r="AD222" s="1"/>
      <c r="AE222" s="1"/>
      <c r="AF222" s="1"/>
      <c r="AG222" s="1"/>
      <c r="AH222" s="1"/>
      <c r="AI222" s="1"/>
      <c r="AJ222" s="1"/>
      <c r="AK222" s="1"/>
      <c r="AL222" s="1"/>
      <c r="AM222" s="1"/>
      <c r="AN222" s="1"/>
      <c r="AO222" s="1"/>
      <c r="AP222" s="1"/>
    </row>
    <row r="223" spans="1:42" x14ac:dyDescent="0.3">
      <c r="A223" s="94"/>
      <c r="B223" s="88"/>
      <c r="C223" s="13"/>
      <c r="D223" s="18"/>
      <c r="E223" s="244" t="s">
        <v>136</v>
      </c>
      <c r="F223" s="244"/>
      <c r="G223" s="13"/>
      <c r="H223" s="18"/>
      <c r="I223" s="13"/>
      <c r="J223" s="18"/>
      <c r="K223" s="13"/>
      <c r="L223" s="18"/>
      <c r="M223" s="245" t="s">
        <v>185</v>
      </c>
      <c r="N223" s="245"/>
      <c r="O223" s="13"/>
      <c r="P223" s="39"/>
      <c r="Q223" s="13"/>
      <c r="R223" s="39"/>
      <c r="S223" s="13"/>
      <c r="T223" s="18"/>
      <c r="U223" s="13"/>
      <c r="V223" s="18"/>
      <c r="W223" s="13"/>
      <c r="X223" s="18"/>
      <c r="Y223" s="13"/>
      <c r="Z223" s="18"/>
      <c r="AA223" s="246" t="s">
        <v>255</v>
      </c>
      <c r="AB223" s="247"/>
    </row>
    <row r="224" spans="1:42" x14ac:dyDescent="0.3">
      <c r="A224" s="94">
        <v>6010</v>
      </c>
      <c r="B224" s="101" t="s">
        <v>243</v>
      </c>
      <c r="C224" s="11"/>
      <c r="D224" s="16"/>
      <c r="E224" s="7" t="s">
        <v>2076</v>
      </c>
      <c r="F224" s="42"/>
      <c r="G224" s="11"/>
      <c r="H224" s="16"/>
      <c r="I224" s="11"/>
      <c r="J224" s="16"/>
      <c r="K224" s="11"/>
      <c r="L224" s="16"/>
      <c r="M224" s="7" t="s">
        <v>893</v>
      </c>
      <c r="N224" s="54">
        <v>0.05</v>
      </c>
      <c r="O224" s="13"/>
      <c r="P224" s="12"/>
      <c r="Q224" s="11"/>
      <c r="R224" s="12"/>
      <c r="S224" s="11"/>
      <c r="T224" s="16"/>
      <c r="U224" s="11"/>
      <c r="V224" s="16"/>
      <c r="W224" s="11"/>
      <c r="X224" s="16"/>
      <c r="Y224" s="11"/>
      <c r="Z224" s="16"/>
      <c r="AA224" s="7" t="s">
        <v>894</v>
      </c>
      <c r="AB224" s="42"/>
    </row>
    <row r="225" spans="1:28" x14ac:dyDescent="0.3">
      <c r="A225" s="94">
        <f>A224+10</f>
        <v>6020</v>
      </c>
      <c r="B225" s="101" t="s">
        <v>244</v>
      </c>
      <c r="C225" s="11"/>
      <c r="D225" s="16"/>
      <c r="E225" s="7" t="s">
        <v>2077</v>
      </c>
      <c r="F225" s="42"/>
      <c r="G225" s="11"/>
      <c r="H225" s="16"/>
      <c r="I225" s="11"/>
      <c r="J225" s="16"/>
      <c r="K225" s="11"/>
      <c r="L225" s="16"/>
      <c r="M225" s="7" t="s">
        <v>895</v>
      </c>
      <c r="N225" s="54">
        <v>0.05</v>
      </c>
      <c r="O225" s="13"/>
      <c r="P225" s="12"/>
      <c r="Q225" s="11"/>
      <c r="R225" s="12"/>
      <c r="S225" s="11"/>
      <c r="T225" s="16"/>
      <c r="U225" s="11"/>
      <c r="V225" s="16"/>
      <c r="W225" s="11"/>
      <c r="X225" s="16"/>
      <c r="Y225" s="11"/>
      <c r="Z225" s="16"/>
      <c r="AA225" s="7" t="s">
        <v>896</v>
      </c>
      <c r="AB225" s="42"/>
    </row>
    <row r="226" spans="1:28" ht="26.4" x14ac:dyDescent="0.3">
      <c r="A226" s="94">
        <f t="shared" ref="A226:A235" si="4">A225+10</f>
        <v>6030</v>
      </c>
      <c r="B226" s="101" t="s">
        <v>2664</v>
      </c>
      <c r="C226" s="11"/>
      <c r="D226" s="16"/>
      <c r="E226" s="7" t="s">
        <v>2078</v>
      </c>
      <c r="F226" s="42"/>
      <c r="G226" s="11"/>
      <c r="H226" s="16"/>
      <c r="I226" s="11"/>
      <c r="J226" s="16"/>
      <c r="K226" s="11"/>
      <c r="L226" s="16"/>
      <c r="M226" s="7" t="s">
        <v>897</v>
      </c>
      <c r="N226" s="54">
        <v>0.02</v>
      </c>
      <c r="O226" s="13"/>
      <c r="P226" s="12"/>
      <c r="Q226" s="11"/>
      <c r="R226" s="12"/>
      <c r="S226" s="11"/>
      <c r="T226" s="16"/>
      <c r="U226" s="11"/>
      <c r="V226" s="16"/>
      <c r="W226" s="11"/>
      <c r="X226" s="16"/>
      <c r="Y226" s="11"/>
      <c r="Z226" s="16"/>
      <c r="AA226" s="7" t="s">
        <v>898</v>
      </c>
      <c r="AB226" s="42"/>
    </row>
    <row r="227" spans="1:28" ht="26.4" x14ac:dyDescent="0.3">
      <c r="A227" s="94">
        <f t="shared" si="4"/>
        <v>6040</v>
      </c>
      <c r="B227" s="101" t="s">
        <v>2665</v>
      </c>
      <c r="C227" s="11"/>
      <c r="D227" s="16"/>
      <c r="E227" s="7" t="s">
        <v>2079</v>
      </c>
      <c r="F227" s="42"/>
      <c r="G227" s="11"/>
      <c r="H227" s="16"/>
      <c r="I227" s="11"/>
      <c r="J227" s="16"/>
      <c r="K227" s="11"/>
      <c r="L227" s="16"/>
      <c r="M227" s="7" t="s">
        <v>899</v>
      </c>
      <c r="N227" s="54">
        <v>0.05</v>
      </c>
      <c r="O227" s="13"/>
      <c r="P227" s="12"/>
      <c r="Q227" s="11"/>
      <c r="R227" s="12"/>
      <c r="S227" s="11"/>
      <c r="T227" s="16"/>
      <c r="U227" s="11"/>
      <c r="V227" s="16"/>
      <c r="W227" s="11"/>
      <c r="X227" s="16"/>
      <c r="Y227" s="11"/>
      <c r="Z227" s="16"/>
      <c r="AA227" s="7" t="s">
        <v>900</v>
      </c>
      <c r="AB227" s="42"/>
    </row>
    <row r="228" spans="1:28" x14ac:dyDescent="0.3">
      <c r="A228" s="94">
        <f t="shared" si="4"/>
        <v>6050</v>
      </c>
      <c r="B228" s="101" t="s">
        <v>2666</v>
      </c>
      <c r="C228" s="11"/>
      <c r="D228" s="16"/>
      <c r="E228" s="7" t="s">
        <v>2080</v>
      </c>
      <c r="F228" s="42"/>
      <c r="G228" s="11"/>
      <c r="H228" s="16"/>
      <c r="I228" s="11"/>
      <c r="J228" s="16"/>
      <c r="K228" s="11"/>
      <c r="L228" s="16"/>
      <c r="M228" s="7" t="s">
        <v>901</v>
      </c>
      <c r="N228" s="54">
        <v>0.03</v>
      </c>
      <c r="O228" s="13"/>
      <c r="P228" s="12"/>
      <c r="Q228" s="11"/>
      <c r="R228" s="12"/>
      <c r="S228" s="11"/>
      <c r="T228" s="16"/>
      <c r="U228" s="11"/>
      <c r="V228" s="16"/>
      <c r="W228" s="11"/>
      <c r="X228" s="16"/>
      <c r="Y228" s="11"/>
      <c r="Z228" s="16"/>
      <c r="AA228" s="7" t="s">
        <v>902</v>
      </c>
      <c r="AB228" s="42"/>
    </row>
    <row r="229" spans="1:28" ht="26.4" x14ac:dyDescent="0.3">
      <c r="A229" s="94">
        <f t="shared" si="4"/>
        <v>6060</v>
      </c>
      <c r="B229" s="88" t="s">
        <v>2667</v>
      </c>
      <c r="C229" s="11"/>
      <c r="D229" s="16"/>
      <c r="E229" s="7" t="s">
        <v>2081</v>
      </c>
      <c r="F229" s="42"/>
      <c r="G229" s="11"/>
      <c r="H229" s="16"/>
      <c r="I229" s="11"/>
      <c r="J229" s="16"/>
      <c r="K229" s="11"/>
      <c r="L229" s="16"/>
      <c r="M229" s="7" t="s">
        <v>903</v>
      </c>
      <c r="N229" s="54">
        <v>0.05</v>
      </c>
      <c r="O229" s="13"/>
      <c r="P229" s="12"/>
      <c r="Q229" s="11"/>
      <c r="R229" s="12"/>
      <c r="S229" s="11"/>
      <c r="T229" s="16"/>
      <c r="U229" s="11"/>
      <c r="V229" s="16"/>
      <c r="W229" s="11"/>
      <c r="X229" s="16"/>
      <c r="Y229" s="11"/>
      <c r="Z229" s="16"/>
      <c r="AA229" s="7" t="s">
        <v>904</v>
      </c>
      <c r="AB229" s="42"/>
    </row>
    <row r="230" spans="1:28" x14ac:dyDescent="0.3">
      <c r="A230" s="94">
        <f t="shared" si="4"/>
        <v>6070</v>
      </c>
      <c r="B230" s="88" t="s">
        <v>2668</v>
      </c>
      <c r="C230" s="11"/>
      <c r="D230" s="11"/>
      <c r="E230" s="11"/>
      <c r="F230" s="11"/>
      <c r="G230" s="11"/>
      <c r="H230" s="16"/>
      <c r="I230" s="11"/>
      <c r="J230" s="16"/>
      <c r="K230" s="11"/>
      <c r="L230" s="16"/>
      <c r="M230" s="12"/>
      <c r="N230" s="11"/>
      <c r="O230" s="12"/>
      <c r="P230" s="12"/>
      <c r="Q230" s="11"/>
      <c r="R230" s="12"/>
      <c r="S230" s="11"/>
      <c r="T230" s="16"/>
      <c r="U230" s="11"/>
      <c r="V230" s="16"/>
      <c r="W230" s="11"/>
      <c r="X230" s="16"/>
      <c r="Y230" s="11"/>
      <c r="Z230" s="16"/>
      <c r="AA230" s="11" t="s">
        <v>276</v>
      </c>
      <c r="AB230" s="16"/>
    </row>
    <row r="231" spans="1:28" x14ac:dyDescent="0.3">
      <c r="A231" s="94">
        <f t="shared" si="4"/>
        <v>6080</v>
      </c>
      <c r="B231" s="93" t="s">
        <v>2669</v>
      </c>
      <c r="C231" s="11"/>
      <c r="D231" s="16"/>
      <c r="E231" s="7" t="s">
        <v>2082</v>
      </c>
      <c r="F231" s="42"/>
      <c r="G231" s="11"/>
      <c r="H231" s="16"/>
      <c r="I231" s="11"/>
      <c r="J231" s="16"/>
      <c r="K231" s="11"/>
      <c r="L231" s="16"/>
      <c r="M231" s="7" t="s">
        <v>905</v>
      </c>
      <c r="N231" s="54">
        <v>0</v>
      </c>
      <c r="O231" s="13"/>
      <c r="P231" s="12"/>
      <c r="Q231" s="11"/>
      <c r="R231" s="12"/>
      <c r="S231" s="11"/>
      <c r="T231" s="16"/>
      <c r="U231" s="11"/>
      <c r="V231" s="16"/>
      <c r="W231" s="11"/>
      <c r="X231" s="16"/>
      <c r="Y231" s="11"/>
      <c r="Z231" s="16"/>
      <c r="AA231" s="7" t="s">
        <v>906</v>
      </c>
      <c r="AB231" s="42"/>
    </row>
    <row r="232" spans="1:28" x14ac:dyDescent="0.3">
      <c r="A232" s="94">
        <f t="shared" si="4"/>
        <v>6090</v>
      </c>
      <c r="B232" s="93" t="s">
        <v>251</v>
      </c>
      <c r="C232" s="11"/>
      <c r="D232" s="16"/>
      <c r="E232" s="7" t="s">
        <v>2083</v>
      </c>
      <c r="F232" s="42"/>
      <c r="G232" s="11"/>
      <c r="H232" s="16"/>
      <c r="I232" s="11"/>
      <c r="J232" s="16"/>
      <c r="K232" s="11"/>
      <c r="L232" s="16"/>
      <c r="M232" s="7" t="s">
        <v>907</v>
      </c>
      <c r="N232" s="54">
        <v>0.05</v>
      </c>
      <c r="O232" s="13"/>
      <c r="P232" s="12"/>
      <c r="Q232" s="11"/>
      <c r="R232" s="12"/>
      <c r="S232" s="11"/>
      <c r="T232" s="16"/>
      <c r="U232" s="11"/>
      <c r="V232" s="16"/>
      <c r="W232" s="11"/>
      <c r="X232" s="16"/>
      <c r="Y232" s="11"/>
      <c r="Z232" s="16"/>
      <c r="AA232" s="7" t="s">
        <v>908</v>
      </c>
      <c r="AB232" s="42"/>
    </row>
    <row r="233" spans="1:28" x14ac:dyDescent="0.3">
      <c r="A233" s="94">
        <f t="shared" si="4"/>
        <v>6100</v>
      </c>
      <c r="B233" s="93" t="s">
        <v>252</v>
      </c>
      <c r="C233" s="11"/>
      <c r="D233" s="16"/>
      <c r="E233" s="7" t="s">
        <v>2084</v>
      </c>
      <c r="F233" s="42"/>
      <c r="G233" s="11"/>
      <c r="H233" s="16"/>
      <c r="I233" s="11"/>
      <c r="J233" s="16"/>
      <c r="K233" s="11"/>
      <c r="L233" s="16"/>
      <c r="M233" s="7" t="s">
        <v>909</v>
      </c>
      <c r="N233" s="54">
        <v>0</v>
      </c>
      <c r="O233" s="13"/>
      <c r="P233" s="12"/>
      <c r="Q233" s="11"/>
      <c r="R233" s="12"/>
      <c r="S233" s="11"/>
      <c r="T233" s="16"/>
      <c r="U233" s="11"/>
      <c r="V233" s="16"/>
      <c r="W233" s="11"/>
      <c r="X233" s="16"/>
      <c r="Y233" s="11"/>
      <c r="Z233" s="16"/>
      <c r="AA233" s="7" t="s">
        <v>910</v>
      </c>
      <c r="AB233" s="42"/>
    </row>
    <row r="234" spans="1:28" x14ac:dyDescent="0.3">
      <c r="A234" s="94">
        <f t="shared" si="4"/>
        <v>6110</v>
      </c>
      <c r="B234" s="93" t="s">
        <v>253</v>
      </c>
      <c r="C234" s="11"/>
      <c r="D234" s="16"/>
      <c r="E234" s="7" t="s">
        <v>2085</v>
      </c>
      <c r="F234" s="42"/>
      <c r="G234" s="11"/>
      <c r="H234" s="16"/>
      <c r="I234" s="11"/>
      <c r="J234" s="16"/>
      <c r="K234" s="11"/>
      <c r="L234" s="16"/>
      <c r="M234" s="7" t="s">
        <v>911</v>
      </c>
      <c r="N234" s="54">
        <v>0.05</v>
      </c>
      <c r="O234" s="13"/>
      <c r="P234" s="12"/>
      <c r="Q234" s="11"/>
      <c r="R234" s="12"/>
      <c r="S234" s="11"/>
      <c r="T234" s="16"/>
      <c r="U234" s="11"/>
      <c r="V234" s="16"/>
      <c r="W234" s="11"/>
      <c r="X234" s="16"/>
      <c r="Y234" s="11"/>
      <c r="Z234" s="16"/>
      <c r="AA234" s="7" t="s">
        <v>912</v>
      </c>
      <c r="AB234" s="42"/>
    </row>
    <row r="235" spans="1:28" s="94" customFormat="1" ht="26.4" x14ac:dyDescent="0.3">
      <c r="A235" s="94">
        <f t="shared" si="4"/>
        <v>6120</v>
      </c>
      <c r="B235" s="88" t="s">
        <v>254</v>
      </c>
      <c r="C235" s="13"/>
      <c r="D235" s="18"/>
      <c r="E235" s="13" t="s">
        <v>2086</v>
      </c>
      <c r="F235" s="42"/>
      <c r="G235" s="13"/>
      <c r="H235" s="18"/>
      <c r="I235" s="13"/>
      <c r="J235" s="18"/>
      <c r="K235" s="13"/>
      <c r="L235" s="18"/>
      <c r="M235" s="13" t="s">
        <v>913</v>
      </c>
      <c r="N235" s="54">
        <v>0.05</v>
      </c>
      <c r="O235" s="13"/>
      <c r="P235" s="167"/>
      <c r="Q235" s="13"/>
      <c r="R235" s="167"/>
      <c r="S235" s="13"/>
      <c r="T235" s="18"/>
      <c r="U235" s="13"/>
      <c r="V235" s="18"/>
      <c r="W235" s="13"/>
      <c r="X235" s="18"/>
      <c r="Y235" s="13"/>
      <c r="Z235" s="18"/>
      <c r="AA235" s="13" t="s">
        <v>914</v>
      </c>
      <c r="AB235" s="42"/>
    </row>
    <row r="236" spans="1:28" s="94" customFormat="1" ht="12.75" customHeight="1" x14ac:dyDescent="0.3">
      <c r="A236" s="91"/>
      <c r="B236" s="168"/>
      <c r="C236" s="237" t="s">
        <v>136</v>
      </c>
      <c r="D236" s="238"/>
      <c r="E236" s="238"/>
      <c r="F236" s="238"/>
      <c r="G236" s="238"/>
      <c r="H236" s="238"/>
      <c r="I236" s="238"/>
      <c r="J236" s="239"/>
      <c r="K236" s="237" t="s">
        <v>2686</v>
      </c>
      <c r="L236" s="238"/>
      <c r="M236" s="238"/>
      <c r="N236" s="238"/>
      <c r="O236" s="238"/>
      <c r="P236" s="238"/>
      <c r="Q236" s="238"/>
      <c r="R236" s="239"/>
      <c r="S236" s="237" t="s">
        <v>186</v>
      </c>
      <c r="T236" s="238"/>
      <c r="U236" s="238"/>
      <c r="V236" s="238"/>
      <c r="W236" s="238"/>
      <c r="X236" s="238"/>
      <c r="Y236" s="238"/>
      <c r="Z236" s="238"/>
      <c r="AA236" s="238"/>
      <c r="AB236" s="239"/>
    </row>
    <row r="237" spans="1:28" s="94" customFormat="1" ht="12.75" customHeight="1" x14ac:dyDescent="0.3">
      <c r="A237" s="91"/>
      <c r="B237" s="169" t="s">
        <v>2945</v>
      </c>
      <c r="C237" s="236" t="s">
        <v>2631</v>
      </c>
      <c r="D237" s="236"/>
      <c r="E237" s="237" t="s">
        <v>137</v>
      </c>
      <c r="F237" s="239"/>
      <c r="G237" s="237" t="s">
        <v>138</v>
      </c>
      <c r="H237" s="239"/>
      <c r="I237" s="237" t="s">
        <v>139</v>
      </c>
      <c r="J237" s="239"/>
      <c r="K237" s="236" t="s">
        <v>2631</v>
      </c>
      <c r="L237" s="236"/>
      <c r="M237" s="237" t="s">
        <v>137</v>
      </c>
      <c r="N237" s="239"/>
      <c r="O237" s="237" t="s">
        <v>138</v>
      </c>
      <c r="P237" s="239"/>
      <c r="Q237" s="237" t="s">
        <v>139</v>
      </c>
      <c r="R237" s="239"/>
      <c r="S237" s="236" t="s">
        <v>2631</v>
      </c>
      <c r="T237" s="236"/>
      <c r="U237" s="237" t="s">
        <v>137</v>
      </c>
      <c r="V237" s="239"/>
      <c r="W237" s="237" t="s">
        <v>138</v>
      </c>
      <c r="X237" s="239"/>
      <c r="Y237" s="237" t="s">
        <v>139</v>
      </c>
      <c r="Z237" s="239"/>
      <c r="AA237" s="237" t="s">
        <v>187</v>
      </c>
      <c r="AB237" s="239"/>
    </row>
    <row r="238" spans="1:28" s="94" customFormat="1" x14ac:dyDescent="0.3">
      <c r="A238" s="91"/>
      <c r="B238" s="168" t="s">
        <v>2946</v>
      </c>
      <c r="C238" s="73">
        <v>116600</v>
      </c>
      <c r="D238" s="42"/>
      <c r="E238" s="13">
        <v>136600</v>
      </c>
      <c r="F238" s="42"/>
      <c r="G238" s="13">
        <v>156600</v>
      </c>
      <c r="H238" s="42"/>
      <c r="I238" s="13">
        <v>176600</v>
      </c>
      <c r="J238" s="42"/>
      <c r="K238" s="13">
        <v>716600</v>
      </c>
      <c r="L238" s="54">
        <v>1</v>
      </c>
      <c r="M238" s="13">
        <v>736600</v>
      </c>
      <c r="N238" s="41">
        <v>1</v>
      </c>
      <c r="O238" s="13">
        <v>756600</v>
      </c>
      <c r="P238" s="41">
        <v>1</v>
      </c>
      <c r="Q238" s="13">
        <v>776600</v>
      </c>
      <c r="R238" s="41">
        <v>1</v>
      </c>
      <c r="S238" s="13">
        <v>816600</v>
      </c>
      <c r="T238" s="42"/>
      <c r="U238" s="13">
        <v>836600</v>
      </c>
      <c r="V238" s="42"/>
      <c r="W238" s="13">
        <v>856600</v>
      </c>
      <c r="X238" s="42"/>
      <c r="Y238" s="13">
        <v>876600</v>
      </c>
      <c r="Z238" s="42"/>
      <c r="AA238" s="13">
        <v>916600</v>
      </c>
      <c r="AB238" s="42"/>
    </row>
    <row r="239" spans="1:28" s="94" customFormat="1" x14ac:dyDescent="0.3">
      <c r="A239" s="91"/>
      <c r="B239" s="168" t="s">
        <v>2947</v>
      </c>
      <c r="C239" s="73">
        <v>116610</v>
      </c>
      <c r="D239" s="42"/>
      <c r="E239" s="13">
        <v>136610</v>
      </c>
      <c r="F239" s="42"/>
      <c r="G239" s="13">
        <v>156610</v>
      </c>
      <c r="H239" s="42"/>
      <c r="I239" s="13">
        <v>176610</v>
      </c>
      <c r="J239" s="42"/>
      <c r="K239" s="13">
        <v>716610</v>
      </c>
      <c r="L239" s="54">
        <v>1</v>
      </c>
      <c r="M239" s="13">
        <v>736610</v>
      </c>
      <c r="N239" s="41">
        <v>1</v>
      </c>
      <c r="O239" s="13">
        <v>756610</v>
      </c>
      <c r="P239" s="41">
        <v>1</v>
      </c>
      <c r="Q239" s="13">
        <v>776610</v>
      </c>
      <c r="R239" s="41">
        <v>1</v>
      </c>
      <c r="S239" s="13">
        <v>816610</v>
      </c>
      <c r="T239" s="42"/>
      <c r="U239" s="13">
        <v>836610</v>
      </c>
      <c r="V239" s="42"/>
      <c r="W239" s="13">
        <v>856610</v>
      </c>
      <c r="X239" s="42"/>
      <c r="Y239" s="13">
        <v>876610</v>
      </c>
      <c r="Z239" s="42"/>
      <c r="AA239" s="13">
        <v>916610</v>
      </c>
      <c r="AB239" s="42"/>
    </row>
    <row r="240" spans="1:28" s="94" customFormat="1" x14ac:dyDescent="0.3">
      <c r="A240" s="91"/>
      <c r="B240" s="168" t="s">
        <v>2948</v>
      </c>
      <c r="C240" s="73">
        <v>116620</v>
      </c>
      <c r="D240" s="42"/>
      <c r="E240" s="13">
        <v>136620</v>
      </c>
      <c r="F240" s="42"/>
      <c r="G240" s="13">
        <v>156620</v>
      </c>
      <c r="H240" s="42"/>
      <c r="I240" s="13">
        <v>176620</v>
      </c>
      <c r="J240" s="42"/>
      <c r="K240" s="13">
        <v>716620</v>
      </c>
      <c r="L240" s="54">
        <v>1</v>
      </c>
      <c r="M240" s="13">
        <v>736620</v>
      </c>
      <c r="N240" s="41">
        <v>1</v>
      </c>
      <c r="O240" s="13">
        <v>756620</v>
      </c>
      <c r="P240" s="41">
        <v>1</v>
      </c>
      <c r="Q240" s="13">
        <v>776620</v>
      </c>
      <c r="R240" s="41">
        <v>1</v>
      </c>
      <c r="S240" s="13">
        <v>816620</v>
      </c>
      <c r="T240" s="42"/>
      <c r="U240" s="13">
        <v>836620</v>
      </c>
      <c r="V240" s="42"/>
      <c r="W240" s="13">
        <v>856620</v>
      </c>
      <c r="X240" s="42"/>
      <c r="Y240" s="13">
        <v>876620</v>
      </c>
      <c r="Z240" s="42"/>
      <c r="AA240" s="13">
        <v>916620</v>
      </c>
      <c r="AB240" s="42"/>
    </row>
    <row r="241" spans="1:42" s="94" customFormat="1" ht="12.75" customHeight="1" x14ac:dyDescent="0.3">
      <c r="A241" s="94">
        <v>6900</v>
      </c>
      <c r="B241" s="237"/>
      <c r="C241" s="238"/>
      <c r="D241" s="238"/>
      <c r="E241" s="238"/>
      <c r="F241" s="238"/>
      <c r="G241" s="238"/>
      <c r="H241" s="238"/>
      <c r="I241" s="238"/>
      <c r="J241" s="238"/>
      <c r="K241" s="238"/>
      <c r="L241" s="238"/>
      <c r="M241" s="238"/>
      <c r="N241" s="238"/>
      <c r="O241" s="238"/>
      <c r="P241" s="238"/>
      <c r="Q241" s="238"/>
      <c r="R241" s="238"/>
      <c r="S241" s="238"/>
      <c r="T241" s="238"/>
      <c r="U241" s="239"/>
      <c r="V241" s="240" t="s">
        <v>187</v>
      </c>
      <c r="W241" s="241"/>
      <c r="X241" s="241"/>
      <c r="Y241" s="241"/>
      <c r="Z241" s="242"/>
      <c r="AA241" s="13" t="s">
        <v>915</v>
      </c>
      <c r="AB241" s="74"/>
    </row>
    <row r="242" spans="1:42" s="96" customFormat="1" x14ac:dyDescent="0.3">
      <c r="B242" s="57"/>
      <c r="C242" s="58"/>
      <c r="D242" s="59"/>
      <c r="E242" s="60"/>
      <c r="F242" s="61"/>
      <c r="G242" s="60"/>
      <c r="H242" s="61"/>
      <c r="I242" s="60"/>
      <c r="J242" s="61"/>
      <c r="K242" s="60"/>
      <c r="L242" s="62"/>
      <c r="M242" s="60"/>
      <c r="N242" s="62"/>
      <c r="O242" s="60"/>
      <c r="P242" s="62"/>
      <c r="Q242" s="60"/>
      <c r="R242" s="62"/>
      <c r="S242" s="60"/>
      <c r="T242" s="61"/>
      <c r="U242" s="60"/>
      <c r="V242" s="61"/>
      <c r="W242" s="60"/>
      <c r="X242" s="61"/>
      <c r="Y242" s="60"/>
      <c r="Z242" s="61"/>
      <c r="AA242" s="60"/>
      <c r="AB242" s="61"/>
      <c r="AC242" s="94"/>
      <c r="AD242" s="94"/>
      <c r="AE242" s="94"/>
      <c r="AF242" s="94"/>
      <c r="AG242" s="94"/>
      <c r="AH242" s="94"/>
      <c r="AI242" s="94"/>
      <c r="AJ242" s="94"/>
      <c r="AK242" s="94"/>
      <c r="AL242" s="94"/>
      <c r="AM242" s="94"/>
      <c r="AN242" s="94"/>
      <c r="AO242" s="94"/>
      <c r="AP242" s="94"/>
    </row>
    <row r="243" spans="1:42" s="97" customFormat="1" ht="15.6" x14ac:dyDescent="0.3">
      <c r="B243" s="98" t="s">
        <v>105</v>
      </c>
      <c r="C243" s="63"/>
      <c r="D243" s="64"/>
      <c r="E243" s="65"/>
      <c r="F243" s="66"/>
      <c r="G243" s="65"/>
      <c r="H243" s="66"/>
      <c r="I243" s="65"/>
      <c r="J243" s="66"/>
      <c r="K243" s="65"/>
      <c r="L243" s="67"/>
      <c r="M243" s="65"/>
      <c r="N243" s="67"/>
      <c r="O243" s="65"/>
      <c r="P243" s="67"/>
      <c r="Q243" s="65"/>
      <c r="R243" s="67"/>
      <c r="S243" s="65"/>
      <c r="T243" s="66"/>
      <c r="U243" s="65"/>
      <c r="V243" s="66"/>
      <c r="W243" s="65"/>
      <c r="X243" s="66"/>
      <c r="Y243" s="65"/>
      <c r="Z243" s="66"/>
      <c r="AA243" s="65"/>
      <c r="AB243" s="66"/>
      <c r="AC243" s="94"/>
      <c r="AD243" s="94"/>
      <c r="AE243" s="94"/>
      <c r="AF243" s="94"/>
      <c r="AG243" s="94"/>
      <c r="AH243" s="94"/>
      <c r="AI243" s="94"/>
      <c r="AJ243" s="94"/>
      <c r="AK243" s="94"/>
      <c r="AL243" s="94"/>
      <c r="AM243" s="94"/>
      <c r="AN243" s="94"/>
      <c r="AO243" s="94"/>
      <c r="AP243" s="94"/>
    </row>
    <row r="244" spans="1:42" x14ac:dyDescent="0.3">
      <c r="A244" s="94">
        <v>9900</v>
      </c>
      <c r="B244" s="237"/>
      <c r="C244" s="238"/>
      <c r="D244" s="238"/>
      <c r="E244" s="238"/>
      <c r="F244" s="238"/>
      <c r="G244" s="238"/>
      <c r="H244" s="238"/>
      <c r="I244" s="238"/>
      <c r="J244" s="238"/>
      <c r="K244" s="238"/>
      <c r="L244" s="238"/>
      <c r="M244" s="238"/>
      <c r="N244" s="238"/>
      <c r="O244" s="238"/>
      <c r="P244" s="238"/>
      <c r="Q244" s="238"/>
      <c r="R244" s="238"/>
      <c r="S244" s="238"/>
      <c r="T244" s="238"/>
      <c r="U244" s="239"/>
      <c r="V244" s="243" t="s">
        <v>2685</v>
      </c>
      <c r="W244" s="243"/>
      <c r="X244" s="243"/>
      <c r="Y244" s="243"/>
      <c r="Z244" s="243"/>
      <c r="AA244" s="7">
        <v>919900</v>
      </c>
      <c r="AB244" s="74" t="str">
        <f>IF(AB241&gt;0,AB69/AB241*100,"")</f>
        <v/>
      </c>
    </row>
    <row r="245" spans="1:42" s="40" customFormat="1" x14ac:dyDescent="0.3">
      <c r="B245" s="57"/>
      <c r="C245" s="58"/>
      <c r="D245" s="59"/>
      <c r="E245" s="60"/>
      <c r="F245" s="61"/>
      <c r="G245" s="60"/>
      <c r="H245" s="61"/>
      <c r="I245" s="60"/>
      <c r="J245" s="61"/>
      <c r="K245" s="60"/>
      <c r="L245" s="62"/>
      <c r="M245" s="60"/>
      <c r="N245" s="62"/>
      <c r="O245" s="60"/>
      <c r="P245" s="62"/>
      <c r="Q245" s="60"/>
      <c r="R245" s="62"/>
      <c r="S245" s="60"/>
      <c r="T245" s="61"/>
      <c r="U245" s="60"/>
      <c r="V245" s="17"/>
      <c r="W245" s="8"/>
      <c r="X245" s="17"/>
      <c r="Y245" s="8"/>
      <c r="Z245" s="17"/>
      <c r="AA245" s="8"/>
      <c r="AB245" s="17"/>
      <c r="AC245" s="1"/>
      <c r="AD245" s="1"/>
      <c r="AE245" s="1"/>
      <c r="AF245" s="1"/>
      <c r="AG245" s="1"/>
      <c r="AH245" s="1"/>
      <c r="AI245" s="1"/>
      <c r="AJ245" s="1"/>
      <c r="AK245" s="1"/>
      <c r="AL245" s="1"/>
      <c r="AM245" s="1"/>
      <c r="AN245" s="1"/>
      <c r="AO245" s="1"/>
      <c r="AP245" s="1"/>
    </row>
    <row r="246" spans="1:42" s="40" customFormat="1" x14ac:dyDescent="0.3">
      <c r="B246" s="57"/>
      <c r="C246" s="58"/>
      <c r="D246" s="59"/>
      <c r="E246" s="60"/>
      <c r="F246" s="61"/>
      <c r="G246" s="60"/>
      <c r="H246" s="61"/>
      <c r="I246" s="60"/>
      <c r="J246" s="61"/>
      <c r="K246" s="60"/>
      <c r="L246" s="62"/>
      <c r="M246" s="60"/>
      <c r="N246" s="62"/>
      <c r="O246" s="60"/>
      <c r="P246" s="62"/>
      <c r="Q246" s="60"/>
      <c r="R246" s="62"/>
      <c r="S246" s="60"/>
      <c r="T246" s="61"/>
      <c r="U246" s="60"/>
      <c r="V246" s="17"/>
      <c r="W246" s="8"/>
      <c r="X246" s="17"/>
      <c r="Y246" s="8"/>
      <c r="Z246" s="17"/>
      <c r="AA246" s="8"/>
      <c r="AB246" s="17"/>
      <c r="AC246" s="1"/>
      <c r="AD246" s="1"/>
      <c r="AE246" s="1"/>
      <c r="AF246" s="1"/>
      <c r="AG246" s="1"/>
      <c r="AH246" s="1"/>
      <c r="AI246" s="1"/>
      <c r="AJ246" s="1"/>
      <c r="AK246" s="1"/>
      <c r="AL246" s="1"/>
      <c r="AM246" s="1"/>
      <c r="AN246" s="1"/>
      <c r="AO246" s="1"/>
      <c r="AP246" s="1"/>
    </row>
  </sheetData>
  <autoFilter ref="A5:AB244" xr:uid="{00000000-0009-0000-0000-000000000000}">
    <filterColumn colId="2" showButton="0"/>
    <filterColumn colId="4" showButton="0"/>
    <filterColumn colId="6" showButton="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autoFilter>
  <mergeCells count="137">
    <mergeCell ref="C236:J236"/>
    <mergeCell ref="K236:R236"/>
    <mergeCell ref="S236:AB236"/>
    <mergeCell ref="C237:D237"/>
    <mergeCell ref="E237:F237"/>
    <mergeCell ref="G237:H237"/>
    <mergeCell ref="I237:J237"/>
    <mergeCell ref="K237:L237"/>
    <mergeCell ref="M237:N237"/>
    <mergeCell ref="O237:P237"/>
    <mergeCell ref="Q237:R237"/>
    <mergeCell ref="S237:T237"/>
    <mergeCell ref="U237:V237"/>
    <mergeCell ref="W237:X237"/>
    <mergeCell ref="Y237:Z237"/>
    <mergeCell ref="AA237:AB237"/>
    <mergeCell ref="W65:X65"/>
    <mergeCell ref="Y65:Z65"/>
    <mergeCell ref="AA65:AB65"/>
    <mergeCell ref="E65:F65"/>
    <mergeCell ref="G65:H65"/>
    <mergeCell ref="I65:J65"/>
    <mergeCell ref="K65:L65"/>
    <mergeCell ref="M65:N65"/>
    <mergeCell ref="O65:P65"/>
    <mergeCell ref="Q65:R65"/>
    <mergeCell ref="S65:T65"/>
    <mergeCell ref="U65:V65"/>
    <mergeCell ref="B244:U244"/>
    <mergeCell ref="V244:Z244"/>
    <mergeCell ref="AA74:AB74"/>
    <mergeCell ref="E223:F223"/>
    <mergeCell ref="M223:N223"/>
    <mergeCell ref="AA223:AB223"/>
    <mergeCell ref="E74:F74"/>
    <mergeCell ref="G74:H74"/>
    <mergeCell ref="I74:J74"/>
    <mergeCell ref="M74:N74"/>
    <mergeCell ref="O74:P74"/>
    <mergeCell ref="Q74:R74"/>
    <mergeCell ref="C105:D105"/>
    <mergeCell ref="E105:F105"/>
    <mergeCell ref="AA105:AB105"/>
    <mergeCell ref="C155:J155"/>
    <mergeCell ref="K155:R155"/>
    <mergeCell ref="S155:AB155"/>
    <mergeCell ref="C156:D156"/>
    <mergeCell ref="E156:F156"/>
    <mergeCell ref="G156:H156"/>
    <mergeCell ref="I156:J156"/>
    <mergeCell ref="K156:L156"/>
    <mergeCell ref="M156:N156"/>
    <mergeCell ref="C48:J48"/>
    <mergeCell ref="K48:R48"/>
    <mergeCell ref="S48:AB48"/>
    <mergeCell ref="C49:D49"/>
    <mergeCell ref="B241:U241"/>
    <mergeCell ref="V241:Z241"/>
    <mergeCell ref="M105:N105"/>
    <mergeCell ref="O105:P105"/>
    <mergeCell ref="Y49:Z49"/>
    <mergeCell ref="AA49:AB49"/>
    <mergeCell ref="C104:J104"/>
    <mergeCell ref="K104:R104"/>
    <mergeCell ref="S104:AB104"/>
    <mergeCell ref="O49:P49"/>
    <mergeCell ref="Q49:R49"/>
    <mergeCell ref="S49:T49"/>
    <mergeCell ref="U49:V49"/>
    <mergeCell ref="W49:X49"/>
    <mergeCell ref="E49:F49"/>
    <mergeCell ref="G49:H49"/>
    <mergeCell ref="W156:X156"/>
    <mergeCell ref="Y156:Z156"/>
    <mergeCell ref="Q105:R105"/>
    <mergeCell ref="S105:T105"/>
    <mergeCell ref="C4:J4"/>
    <mergeCell ref="K4:R4"/>
    <mergeCell ref="W5:X5"/>
    <mergeCell ref="Y5:Z5"/>
    <mergeCell ref="AA5:AB5"/>
    <mergeCell ref="S4:AB4"/>
    <mergeCell ref="K5:L5"/>
    <mergeCell ref="E5:F5"/>
    <mergeCell ref="G5:H5"/>
    <mergeCell ref="I5:J5"/>
    <mergeCell ref="M5:N5"/>
    <mergeCell ref="O5:P5"/>
    <mergeCell ref="Q5:R5"/>
    <mergeCell ref="U5:V5"/>
    <mergeCell ref="S5:T5"/>
    <mergeCell ref="C5:D5"/>
    <mergeCell ref="U105:V105"/>
    <mergeCell ref="W105:X105"/>
    <mergeCell ref="Y105:Z105"/>
    <mergeCell ref="I49:J49"/>
    <mergeCell ref="K49:L49"/>
    <mergeCell ref="M49:N49"/>
    <mergeCell ref="B69:U69"/>
    <mergeCell ref="V69:Z69"/>
    <mergeCell ref="U74:V74"/>
    <mergeCell ref="W74:X74"/>
    <mergeCell ref="Y74:Z74"/>
    <mergeCell ref="S74:T74"/>
    <mergeCell ref="S73:AB73"/>
    <mergeCell ref="K73:R73"/>
    <mergeCell ref="C74:D74"/>
    <mergeCell ref="K74:L74"/>
    <mergeCell ref="C73:J73"/>
    <mergeCell ref="G105:H105"/>
    <mergeCell ref="I105:J105"/>
    <mergeCell ref="K105:L105"/>
    <mergeCell ref="C64:J64"/>
    <mergeCell ref="K64:R64"/>
    <mergeCell ref="S64:AB64"/>
    <mergeCell ref="C65:D65"/>
    <mergeCell ref="AA204:AB204"/>
    <mergeCell ref="AA156:AB156"/>
    <mergeCell ref="C203:J203"/>
    <mergeCell ref="K203:R203"/>
    <mergeCell ref="S203:AB203"/>
    <mergeCell ref="C204:D204"/>
    <mergeCell ref="E204:F204"/>
    <mergeCell ref="G204:H204"/>
    <mergeCell ref="I204:J204"/>
    <mergeCell ref="K204:L204"/>
    <mergeCell ref="M204:N204"/>
    <mergeCell ref="O204:P204"/>
    <mergeCell ref="Q204:R204"/>
    <mergeCell ref="S204:T204"/>
    <mergeCell ref="U204:V204"/>
    <mergeCell ref="W204:X204"/>
    <mergeCell ref="Y204:Z204"/>
    <mergeCell ref="O156:P156"/>
    <mergeCell ref="Q156:R156"/>
    <mergeCell ref="S156:T156"/>
    <mergeCell ref="U156:V156"/>
  </mergeCells>
  <pageMargins left="0.23622047244094491" right="0.23622047244094491" top="0.49212598425196852" bottom="0.39370078740157483" header="0.31496062992125984" footer="0.29527559055118113"/>
  <pageSetup paperSize="5" scale="70" fitToHeight="0" orientation="landscape" r:id="rId1"/>
  <headerFooter>
    <oddHeader>&amp;R&amp;"Calibri"&amp;10&amp;K000000 Unclassified / Non classifié&amp;1#_x000D_</oddHeader>
    <oddFooter>&amp;LEn vigueur au T1 2020&amp;RPage &amp;P de &amp;N</oddFooter>
  </headerFooter>
  <rowBreaks count="4" manualBreakCount="4">
    <brk id="46" max="16383" man="1"/>
    <brk id="102" max="16383" man="1"/>
    <brk id="153" max="16383" man="1"/>
    <brk id="201" max="16383" man="1"/>
  </rowBreaks>
  <ignoredErrors>
    <ignoredError sqref="A3:AB6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66"/>
  <sheetViews>
    <sheetView workbookViewId="0">
      <selection activeCell="A129" sqref="A129:XFD129"/>
    </sheetView>
  </sheetViews>
  <sheetFormatPr defaultColWidth="8.88671875" defaultRowHeight="13.8" x14ac:dyDescent="0.3"/>
  <cols>
    <col min="1" max="1" width="18.6640625" style="122" bestFit="1" customWidth="1"/>
    <col min="2" max="2" width="85.44140625" style="122" customWidth="1"/>
    <col min="3" max="16384" width="8.88671875" style="122"/>
  </cols>
  <sheetData>
    <row r="1" spans="1:2" x14ac:dyDescent="0.3">
      <c r="A1" s="170" t="s">
        <v>2990</v>
      </c>
      <c r="B1" s="170" t="s">
        <v>2991</v>
      </c>
    </row>
    <row r="2" spans="1:2" x14ac:dyDescent="0.3">
      <c r="A2" s="171" t="s">
        <v>916</v>
      </c>
      <c r="B2" s="171" t="s">
        <v>2921</v>
      </c>
    </row>
    <row r="3" spans="1:2" x14ac:dyDescent="0.3">
      <c r="A3" s="171" t="s">
        <v>917</v>
      </c>
      <c r="B3" s="171" t="s">
        <v>2088</v>
      </c>
    </row>
    <row r="4" spans="1:2" x14ac:dyDescent="0.3">
      <c r="A4" s="171" t="s">
        <v>918</v>
      </c>
      <c r="B4" s="171" t="s">
        <v>2089</v>
      </c>
    </row>
    <row r="5" spans="1:2" x14ac:dyDescent="0.3">
      <c r="A5" s="171" t="s">
        <v>919</v>
      </c>
      <c r="B5" s="171" t="s">
        <v>2090</v>
      </c>
    </row>
    <row r="6" spans="1:2" x14ac:dyDescent="0.3">
      <c r="A6" s="171" t="s">
        <v>920</v>
      </c>
      <c r="B6" s="171" t="s">
        <v>2091</v>
      </c>
    </row>
    <row r="7" spans="1:2" x14ac:dyDescent="0.3">
      <c r="A7" s="171" t="s">
        <v>921</v>
      </c>
      <c r="B7" s="171" t="s">
        <v>2092</v>
      </c>
    </row>
    <row r="8" spans="1:2" x14ac:dyDescent="0.3">
      <c r="A8" s="171" t="s">
        <v>922</v>
      </c>
      <c r="B8" s="171" t="s">
        <v>2093</v>
      </c>
    </row>
    <row r="9" spans="1:2" x14ac:dyDescent="0.3">
      <c r="A9" s="171" t="s">
        <v>923</v>
      </c>
      <c r="B9" s="171" t="s">
        <v>2094</v>
      </c>
    </row>
    <row r="10" spans="1:2" x14ac:dyDescent="0.3">
      <c r="A10" s="171" t="s">
        <v>924</v>
      </c>
      <c r="B10" s="171" t="s">
        <v>2922</v>
      </c>
    </row>
    <row r="11" spans="1:2" x14ac:dyDescent="0.3">
      <c r="A11" s="171" t="s">
        <v>925</v>
      </c>
      <c r="B11" s="171" t="s">
        <v>2095</v>
      </c>
    </row>
    <row r="12" spans="1:2" x14ac:dyDescent="0.3">
      <c r="A12" s="171" t="s">
        <v>926</v>
      </c>
      <c r="B12" s="171" t="s">
        <v>2096</v>
      </c>
    </row>
    <row r="13" spans="1:2" x14ac:dyDescent="0.3">
      <c r="A13" s="171" t="s">
        <v>927</v>
      </c>
      <c r="B13" s="171" t="s">
        <v>2097</v>
      </c>
    </row>
    <row r="14" spans="1:2" x14ac:dyDescent="0.3">
      <c r="A14" s="171" t="s">
        <v>928</v>
      </c>
      <c r="B14" s="171" t="s">
        <v>2098</v>
      </c>
    </row>
    <row r="15" spans="1:2" x14ac:dyDescent="0.3">
      <c r="A15" s="171" t="s">
        <v>929</v>
      </c>
      <c r="B15" s="171" t="s">
        <v>2099</v>
      </c>
    </row>
    <row r="16" spans="1:2" x14ac:dyDescent="0.3">
      <c r="A16" s="171" t="s">
        <v>930</v>
      </c>
      <c r="B16" s="171" t="s">
        <v>2100</v>
      </c>
    </row>
    <row r="17" spans="1:2" x14ac:dyDescent="0.3">
      <c r="A17" s="171" t="s">
        <v>931</v>
      </c>
      <c r="B17" s="171" t="s">
        <v>2101</v>
      </c>
    </row>
    <row r="18" spans="1:2" x14ac:dyDescent="0.3">
      <c r="A18" s="171" t="s">
        <v>932</v>
      </c>
      <c r="B18" s="171" t="s">
        <v>2923</v>
      </c>
    </row>
    <row r="19" spans="1:2" x14ac:dyDescent="0.3">
      <c r="A19" s="171" t="s">
        <v>933</v>
      </c>
      <c r="B19" s="171" t="s">
        <v>2102</v>
      </c>
    </row>
    <row r="20" spans="1:2" x14ac:dyDescent="0.3">
      <c r="A20" s="171" t="s">
        <v>934</v>
      </c>
      <c r="B20" s="171" t="s">
        <v>2103</v>
      </c>
    </row>
    <row r="21" spans="1:2" x14ac:dyDescent="0.3">
      <c r="A21" s="171" t="s">
        <v>935</v>
      </c>
      <c r="B21" s="171" t="s">
        <v>2104</v>
      </c>
    </row>
    <row r="22" spans="1:2" x14ac:dyDescent="0.3">
      <c r="A22" s="171" t="s">
        <v>936</v>
      </c>
      <c r="B22" s="171" t="s">
        <v>2105</v>
      </c>
    </row>
    <row r="23" spans="1:2" x14ac:dyDescent="0.3">
      <c r="A23" s="171" t="s">
        <v>937</v>
      </c>
      <c r="B23" s="171" t="s">
        <v>2106</v>
      </c>
    </row>
    <row r="24" spans="1:2" x14ac:dyDescent="0.3">
      <c r="A24" s="171" t="s">
        <v>938</v>
      </c>
      <c r="B24" s="171" t="s">
        <v>2107</v>
      </c>
    </row>
    <row r="25" spans="1:2" x14ac:dyDescent="0.3">
      <c r="A25" s="171" t="s">
        <v>939</v>
      </c>
      <c r="B25" s="171" t="s">
        <v>2108</v>
      </c>
    </row>
    <row r="26" spans="1:2" x14ac:dyDescent="0.3">
      <c r="A26" s="171" t="s">
        <v>940</v>
      </c>
      <c r="B26" s="171" t="s">
        <v>2924</v>
      </c>
    </row>
    <row r="27" spans="1:2" x14ac:dyDescent="0.3">
      <c r="A27" s="171" t="s">
        <v>941</v>
      </c>
      <c r="B27" s="171" t="s">
        <v>2109</v>
      </c>
    </row>
    <row r="28" spans="1:2" x14ac:dyDescent="0.3">
      <c r="A28" s="171" t="s">
        <v>942</v>
      </c>
      <c r="B28" s="171" t="s">
        <v>2110</v>
      </c>
    </row>
    <row r="29" spans="1:2" x14ac:dyDescent="0.3">
      <c r="A29" s="171" t="s">
        <v>943</v>
      </c>
      <c r="B29" s="171" t="s">
        <v>2111</v>
      </c>
    </row>
    <row r="30" spans="1:2" x14ac:dyDescent="0.3">
      <c r="A30" s="171" t="s">
        <v>944</v>
      </c>
      <c r="B30" s="171" t="s">
        <v>2112</v>
      </c>
    </row>
    <row r="31" spans="1:2" x14ac:dyDescent="0.3">
      <c r="A31" s="171" t="s">
        <v>945</v>
      </c>
      <c r="B31" s="171" t="s">
        <v>2113</v>
      </c>
    </row>
    <row r="32" spans="1:2" x14ac:dyDescent="0.3">
      <c r="A32" s="171" t="s">
        <v>946</v>
      </c>
      <c r="B32" s="171" t="s">
        <v>2114</v>
      </c>
    </row>
    <row r="33" spans="1:2" x14ac:dyDescent="0.3">
      <c r="A33" s="171" t="s">
        <v>947</v>
      </c>
      <c r="B33" s="171" t="s">
        <v>2115</v>
      </c>
    </row>
    <row r="34" spans="1:2" x14ac:dyDescent="0.3">
      <c r="A34" s="171" t="s">
        <v>948</v>
      </c>
      <c r="B34" s="171" t="s">
        <v>2116</v>
      </c>
    </row>
    <row r="35" spans="1:2" x14ac:dyDescent="0.3">
      <c r="A35" s="171" t="s">
        <v>949</v>
      </c>
      <c r="B35" s="171" t="s">
        <v>2117</v>
      </c>
    </row>
    <row r="36" spans="1:2" x14ac:dyDescent="0.3">
      <c r="A36" s="171" t="s">
        <v>950</v>
      </c>
      <c r="B36" s="171" t="s">
        <v>2118</v>
      </c>
    </row>
    <row r="37" spans="1:2" x14ac:dyDescent="0.3">
      <c r="A37" s="171" t="s">
        <v>951</v>
      </c>
      <c r="B37" s="171" t="s">
        <v>2119</v>
      </c>
    </row>
    <row r="38" spans="1:2" x14ac:dyDescent="0.3">
      <c r="A38" s="171" t="s">
        <v>952</v>
      </c>
      <c r="B38" s="171" t="s">
        <v>2120</v>
      </c>
    </row>
    <row r="39" spans="1:2" x14ac:dyDescent="0.3">
      <c r="A39" s="171" t="s">
        <v>953</v>
      </c>
      <c r="B39" s="171" t="s">
        <v>2121</v>
      </c>
    </row>
    <row r="40" spans="1:2" x14ac:dyDescent="0.3">
      <c r="A40" s="171" t="s">
        <v>954</v>
      </c>
      <c r="B40" s="171" t="s">
        <v>2122</v>
      </c>
    </row>
    <row r="41" spans="1:2" x14ac:dyDescent="0.3">
      <c r="A41" s="171" t="s">
        <v>955</v>
      </c>
      <c r="B41" s="171" t="s">
        <v>2123</v>
      </c>
    </row>
    <row r="42" spans="1:2" x14ac:dyDescent="0.3">
      <c r="A42" s="171" t="s">
        <v>956</v>
      </c>
      <c r="B42" s="171" t="s">
        <v>2124</v>
      </c>
    </row>
    <row r="43" spans="1:2" x14ac:dyDescent="0.3">
      <c r="A43" s="171" t="s">
        <v>957</v>
      </c>
      <c r="B43" s="171" t="s">
        <v>2125</v>
      </c>
    </row>
    <row r="44" spans="1:2" x14ac:dyDescent="0.3">
      <c r="A44" s="171" t="s">
        <v>958</v>
      </c>
      <c r="B44" s="171" t="s">
        <v>2126</v>
      </c>
    </row>
    <row r="45" spans="1:2" x14ac:dyDescent="0.3">
      <c r="A45" s="171" t="s">
        <v>959</v>
      </c>
      <c r="B45" s="171" t="s">
        <v>2127</v>
      </c>
    </row>
    <row r="46" spans="1:2" x14ac:dyDescent="0.3">
      <c r="A46" s="171" t="s">
        <v>960</v>
      </c>
      <c r="B46" s="171" t="s">
        <v>2128</v>
      </c>
    </row>
    <row r="47" spans="1:2" x14ac:dyDescent="0.3">
      <c r="A47" s="171" t="s">
        <v>961</v>
      </c>
      <c r="B47" s="171" t="s">
        <v>2129</v>
      </c>
    </row>
    <row r="48" spans="1:2" x14ac:dyDescent="0.3">
      <c r="A48" s="171" t="s">
        <v>962</v>
      </c>
      <c r="B48" s="171" t="s">
        <v>2130</v>
      </c>
    </row>
    <row r="49" spans="1:2" x14ac:dyDescent="0.3">
      <c r="A49" s="171" t="s">
        <v>963</v>
      </c>
      <c r="B49" s="171" t="s">
        <v>2131</v>
      </c>
    </row>
    <row r="50" spans="1:2" x14ac:dyDescent="0.3">
      <c r="A50" s="171" t="s">
        <v>964</v>
      </c>
      <c r="B50" s="171" t="s">
        <v>2132</v>
      </c>
    </row>
    <row r="51" spans="1:2" x14ac:dyDescent="0.3">
      <c r="A51" s="171" t="s">
        <v>965</v>
      </c>
      <c r="B51" s="171" t="s">
        <v>2133</v>
      </c>
    </row>
    <row r="52" spans="1:2" x14ac:dyDescent="0.3">
      <c r="A52" s="171" t="s">
        <v>966</v>
      </c>
      <c r="B52" s="171" t="s">
        <v>2134</v>
      </c>
    </row>
    <row r="53" spans="1:2" x14ac:dyDescent="0.3">
      <c r="A53" s="171" t="s">
        <v>967</v>
      </c>
      <c r="B53" s="171" t="s">
        <v>2135</v>
      </c>
    </row>
    <row r="54" spans="1:2" x14ac:dyDescent="0.3">
      <c r="A54" s="171" t="s">
        <v>968</v>
      </c>
      <c r="B54" s="171" t="s">
        <v>2136</v>
      </c>
    </row>
    <row r="55" spans="1:2" x14ac:dyDescent="0.3">
      <c r="A55" s="171" t="s">
        <v>969</v>
      </c>
      <c r="B55" s="171" t="s">
        <v>2137</v>
      </c>
    </row>
    <row r="56" spans="1:2" x14ac:dyDescent="0.3">
      <c r="A56" s="171" t="s">
        <v>970</v>
      </c>
      <c r="B56" s="171" t="s">
        <v>2138</v>
      </c>
    </row>
    <row r="57" spans="1:2" x14ac:dyDescent="0.3">
      <c r="A57" s="171" t="s">
        <v>971</v>
      </c>
      <c r="B57" s="171" t="s">
        <v>2139</v>
      </c>
    </row>
    <row r="58" spans="1:2" x14ac:dyDescent="0.3">
      <c r="A58" s="171" t="s">
        <v>972</v>
      </c>
      <c r="B58" s="171" t="s">
        <v>2140</v>
      </c>
    </row>
    <row r="59" spans="1:2" x14ac:dyDescent="0.3">
      <c r="A59" s="171" t="s">
        <v>973</v>
      </c>
      <c r="B59" s="171" t="s">
        <v>2141</v>
      </c>
    </row>
    <row r="60" spans="1:2" x14ac:dyDescent="0.3">
      <c r="A60" s="171" t="s">
        <v>974</v>
      </c>
      <c r="B60" s="171" t="s">
        <v>2142</v>
      </c>
    </row>
    <row r="61" spans="1:2" x14ac:dyDescent="0.3">
      <c r="A61" s="171" t="s">
        <v>975</v>
      </c>
      <c r="B61" s="171" t="s">
        <v>2143</v>
      </c>
    </row>
    <row r="62" spans="1:2" x14ac:dyDescent="0.3">
      <c r="A62" s="171" t="s">
        <v>976</v>
      </c>
      <c r="B62" s="171" t="s">
        <v>2144</v>
      </c>
    </row>
    <row r="63" spans="1:2" x14ac:dyDescent="0.3">
      <c r="A63" s="171" t="s">
        <v>977</v>
      </c>
      <c r="B63" s="171" t="s">
        <v>2145</v>
      </c>
    </row>
    <row r="64" spans="1:2" x14ac:dyDescent="0.3">
      <c r="A64" s="171" t="s">
        <v>978</v>
      </c>
      <c r="B64" s="171" t="s">
        <v>2146</v>
      </c>
    </row>
    <row r="65" spans="1:2" x14ac:dyDescent="0.3">
      <c r="A65" s="171" t="s">
        <v>979</v>
      </c>
      <c r="B65" s="171" t="s">
        <v>2147</v>
      </c>
    </row>
    <row r="66" spans="1:2" x14ac:dyDescent="0.3">
      <c r="A66" s="171" t="s">
        <v>980</v>
      </c>
      <c r="B66" s="171" t="s">
        <v>2148</v>
      </c>
    </row>
    <row r="67" spans="1:2" x14ac:dyDescent="0.3">
      <c r="A67" s="171" t="s">
        <v>981</v>
      </c>
      <c r="B67" s="171" t="s">
        <v>2149</v>
      </c>
    </row>
    <row r="68" spans="1:2" x14ac:dyDescent="0.3">
      <c r="A68" s="171" t="s">
        <v>982</v>
      </c>
      <c r="B68" s="171" t="s">
        <v>2150</v>
      </c>
    </row>
    <row r="69" spans="1:2" x14ac:dyDescent="0.3">
      <c r="A69" s="171" t="s">
        <v>983</v>
      </c>
      <c r="B69" s="171" t="s">
        <v>2151</v>
      </c>
    </row>
    <row r="70" spans="1:2" x14ac:dyDescent="0.3">
      <c r="A70" s="171" t="s">
        <v>984</v>
      </c>
      <c r="B70" s="171" t="s">
        <v>2152</v>
      </c>
    </row>
    <row r="71" spans="1:2" x14ac:dyDescent="0.3">
      <c r="A71" s="171" t="s">
        <v>985</v>
      </c>
      <c r="B71" s="171" t="s">
        <v>2153</v>
      </c>
    </row>
    <row r="72" spans="1:2" x14ac:dyDescent="0.3">
      <c r="A72" s="171" t="s">
        <v>986</v>
      </c>
      <c r="B72" s="171" t="s">
        <v>2154</v>
      </c>
    </row>
    <row r="73" spans="1:2" x14ac:dyDescent="0.3">
      <c r="A73" s="171" t="s">
        <v>987</v>
      </c>
      <c r="B73" s="171" t="s">
        <v>2155</v>
      </c>
    </row>
    <row r="74" spans="1:2" x14ac:dyDescent="0.3">
      <c r="A74" s="171" t="s">
        <v>988</v>
      </c>
      <c r="B74" s="171" t="s">
        <v>2156</v>
      </c>
    </row>
    <row r="75" spans="1:2" x14ac:dyDescent="0.3">
      <c r="A75" s="171" t="s">
        <v>989</v>
      </c>
      <c r="B75" s="171" t="s">
        <v>2157</v>
      </c>
    </row>
    <row r="76" spans="1:2" x14ac:dyDescent="0.3">
      <c r="A76" s="171" t="s">
        <v>990</v>
      </c>
      <c r="B76" s="171" t="s">
        <v>2158</v>
      </c>
    </row>
    <row r="77" spans="1:2" x14ac:dyDescent="0.3">
      <c r="A77" s="171" t="s">
        <v>991</v>
      </c>
      <c r="B77" s="171" t="s">
        <v>2159</v>
      </c>
    </row>
    <row r="78" spans="1:2" x14ac:dyDescent="0.3">
      <c r="A78" s="171" t="s">
        <v>992</v>
      </c>
      <c r="B78" s="171" t="s">
        <v>2160</v>
      </c>
    </row>
    <row r="79" spans="1:2" x14ac:dyDescent="0.3">
      <c r="A79" s="171" t="s">
        <v>993</v>
      </c>
      <c r="B79" s="171" t="s">
        <v>2161</v>
      </c>
    </row>
    <row r="80" spans="1:2" x14ac:dyDescent="0.3">
      <c r="A80" s="171" t="s">
        <v>994</v>
      </c>
      <c r="B80" s="171" t="s">
        <v>2162</v>
      </c>
    </row>
    <row r="81" spans="1:2" x14ac:dyDescent="0.3">
      <c r="A81" s="171" t="s">
        <v>995</v>
      </c>
      <c r="B81" s="171" t="s">
        <v>2163</v>
      </c>
    </row>
    <row r="82" spans="1:2" x14ac:dyDescent="0.3">
      <c r="A82" s="171" t="s">
        <v>996</v>
      </c>
      <c r="B82" s="171" t="s">
        <v>2164</v>
      </c>
    </row>
    <row r="83" spans="1:2" x14ac:dyDescent="0.3">
      <c r="A83" s="171" t="s">
        <v>997</v>
      </c>
      <c r="B83" s="171" t="s">
        <v>2165</v>
      </c>
    </row>
    <row r="84" spans="1:2" x14ac:dyDescent="0.3">
      <c r="A84" s="171" t="s">
        <v>998</v>
      </c>
      <c r="B84" s="171" t="s">
        <v>2166</v>
      </c>
    </row>
    <row r="85" spans="1:2" x14ac:dyDescent="0.3">
      <c r="A85" s="171" t="s">
        <v>999</v>
      </c>
      <c r="B85" s="171" t="s">
        <v>2167</v>
      </c>
    </row>
    <row r="86" spans="1:2" x14ac:dyDescent="0.3">
      <c r="A86" s="171" t="s">
        <v>1000</v>
      </c>
      <c r="B86" s="171" t="s">
        <v>2168</v>
      </c>
    </row>
    <row r="87" spans="1:2" x14ac:dyDescent="0.3">
      <c r="A87" s="171" t="s">
        <v>1001</v>
      </c>
      <c r="B87" s="171" t="s">
        <v>2169</v>
      </c>
    </row>
    <row r="88" spans="1:2" x14ac:dyDescent="0.3">
      <c r="A88" s="171" t="s">
        <v>1002</v>
      </c>
      <c r="B88" s="171" t="s">
        <v>2170</v>
      </c>
    </row>
    <row r="89" spans="1:2" x14ac:dyDescent="0.3">
      <c r="A89" s="171" t="s">
        <v>1003</v>
      </c>
      <c r="B89" s="171" t="s">
        <v>2171</v>
      </c>
    </row>
    <row r="90" spans="1:2" x14ac:dyDescent="0.3">
      <c r="A90" s="171" t="s">
        <v>1004</v>
      </c>
      <c r="B90" s="171" t="s">
        <v>2172</v>
      </c>
    </row>
    <row r="91" spans="1:2" x14ac:dyDescent="0.3">
      <c r="A91" s="171" t="s">
        <v>1005</v>
      </c>
      <c r="B91" s="171" t="s">
        <v>2173</v>
      </c>
    </row>
    <row r="92" spans="1:2" x14ac:dyDescent="0.3">
      <c r="A92" s="171" t="s">
        <v>1006</v>
      </c>
      <c r="B92" s="171" t="s">
        <v>2174</v>
      </c>
    </row>
    <row r="93" spans="1:2" x14ac:dyDescent="0.3">
      <c r="A93" s="171" t="s">
        <v>1007</v>
      </c>
      <c r="B93" s="171" t="s">
        <v>2175</v>
      </c>
    </row>
    <row r="94" spans="1:2" x14ac:dyDescent="0.3">
      <c r="A94" s="171" t="s">
        <v>1008</v>
      </c>
      <c r="B94" s="171" t="s">
        <v>2176</v>
      </c>
    </row>
    <row r="95" spans="1:2" x14ac:dyDescent="0.3">
      <c r="A95" s="171" t="s">
        <v>1009</v>
      </c>
      <c r="B95" s="171" t="s">
        <v>2177</v>
      </c>
    </row>
    <row r="96" spans="1:2" x14ac:dyDescent="0.3">
      <c r="A96" s="171" t="s">
        <v>1010</v>
      </c>
      <c r="B96" s="171" t="s">
        <v>2178</v>
      </c>
    </row>
    <row r="97" spans="1:2" x14ac:dyDescent="0.3">
      <c r="A97" s="171" t="s">
        <v>1011</v>
      </c>
      <c r="B97" s="171" t="s">
        <v>2179</v>
      </c>
    </row>
    <row r="98" spans="1:2" x14ac:dyDescent="0.3">
      <c r="A98" s="171" t="s">
        <v>1012</v>
      </c>
      <c r="B98" s="171" t="s">
        <v>2180</v>
      </c>
    </row>
    <row r="99" spans="1:2" x14ac:dyDescent="0.3">
      <c r="A99" s="171" t="s">
        <v>1013</v>
      </c>
      <c r="B99" s="171" t="s">
        <v>2181</v>
      </c>
    </row>
    <row r="100" spans="1:2" x14ac:dyDescent="0.3">
      <c r="A100" s="171" t="s">
        <v>1014</v>
      </c>
      <c r="B100" s="171" t="s">
        <v>2182</v>
      </c>
    </row>
    <row r="101" spans="1:2" x14ac:dyDescent="0.3">
      <c r="A101" s="171" t="s">
        <v>1015</v>
      </c>
      <c r="B101" s="171" t="s">
        <v>2183</v>
      </c>
    </row>
    <row r="102" spans="1:2" x14ac:dyDescent="0.3">
      <c r="A102" s="171" t="s">
        <v>1016</v>
      </c>
      <c r="B102" s="171" t="s">
        <v>2184</v>
      </c>
    </row>
    <row r="103" spans="1:2" x14ac:dyDescent="0.3">
      <c r="A103" s="171" t="s">
        <v>1017</v>
      </c>
      <c r="B103" s="171" t="s">
        <v>2185</v>
      </c>
    </row>
    <row r="104" spans="1:2" x14ac:dyDescent="0.3">
      <c r="A104" s="171" t="s">
        <v>1018</v>
      </c>
      <c r="B104" s="171" t="s">
        <v>2186</v>
      </c>
    </row>
    <row r="105" spans="1:2" x14ac:dyDescent="0.3">
      <c r="A105" s="171" t="s">
        <v>1019</v>
      </c>
      <c r="B105" s="171" t="s">
        <v>2187</v>
      </c>
    </row>
    <row r="106" spans="1:2" x14ac:dyDescent="0.3">
      <c r="A106" s="171" t="s">
        <v>1020</v>
      </c>
      <c r="B106" s="171" t="s">
        <v>2188</v>
      </c>
    </row>
    <row r="107" spans="1:2" x14ac:dyDescent="0.3">
      <c r="A107" s="171" t="s">
        <v>1021</v>
      </c>
      <c r="B107" s="171" t="s">
        <v>2189</v>
      </c>
    </row>
    <row r="108" spans="1:2" x14ac:dyDescent="0.3">
      <c r="A108" s="171" t="s">
        <v>1022</v>
      </c>
      <c r="B108" s="171" t="s">
        <v>2190</v>
      </c>
    </row>
    <row r="109" spans="1:2" x14ac:dyDescent="0.3">
      <c r="A109" s="171" t="s">
        <v>1023</v>
      </c>
      <c r="B109" s="171" t="s">
        <v>2191</v>
      </c>
    </row>
    <row r="110" spans="1:2" x14ac:dyDescent="0.3">
      <c r="A110" s="171" t="s">
        <v>1024</v>
      </c>
      <c r="B110" s="171" t="s">
        <v>2192</v>
      </c>
    </row>
    <row r="111" spans="1:2" x14ac:dyDescent="0.3">
      <c r="A111" s="171" t="s">
        <v>1025</v>
      </c>
      <c r="B111" s="171" t="s">
        <v>2193</v>
      </c>
    </row>
    <row r="112" spans="1:2" x14ac:dyDescent="0.3">
      <c r="A112" s="171" t="s">
        <v>1026</v>
      </c>
      <c r="B112" s="171" t="s">
        <v>2194</v>
      </c>
    </row>
    <row r="113" spans="1:2" x14ac:dyDescent="0.3">
      <c r="A113" s="171" t="s">
        <v>1027</v>
      </c>
      <c r="B113" s="171" t="s">
        <v>2195</v>
      </c>
    </row>
    <row r="114" spans="1:2" x14ac:dyDescent="0.3">
      <c r="A114" s="171" t="s">
        <v>1028</v>
      </c>
      <c r="B114" s="171" t="s">
        <v>2196</v>
      </c>
    </row>
    <row r="115" spans="1:2" x14ac:dyDescent="0.3">
      <c r="A115" s="171" t="s">
        <v>1029</v>
      </c>
      <c r="B115" s="171" t="s">
        <v>2197</v>
      </c>
    </row>
    <row r="116" spans="1:2" x14ac:dyDescent="0.3">
      <c r="A116" s="171" t="s">
        <v>1030</v>
      </c>
      <c r="B116" s="171" t="s">
        <v>2198</v>
      </c>
    </row>
    <row r="117" spans="1:2" x14ac:dyDescent="0.3">
      <c r="A117" s="171" t="s">
        <v>1031</v>
      </c>
      <c r="B117" s="171" t="s">
        <v>2199</v>
      </c>
    </row>
    <row r="118" spans="1:2" x14ac:dyDescent="0.3">
      <c r="A118" s="171" t="s">
        <v>1032</v>
      </c>
      <c r="B118" s="171" t="s">
        <v>2200</v>
      </c>
    </row>
    <row r="119" spans="1:2" x14ac:dyDescent="0.3">
      <c r="A119" s="171" t="s">
        <v>1033</v>
      </c>
      <c r="B119" s="171" t="s">
        <v>2201</v>
      </c>
    </row>
    <row r="120" spans="1:2" x14ac:dyDescent="0.3">
      <c r="A120" s="171" t="s">
        <v>1034</v>
      </c>
      <c r="B120" s="171" t="s">
        <v>2202</v>
      </c>
    </row>
    <row r="121" spans="1:2" x14ac:dyDescent="0.3">
      <c r="A121" s="171" t="s">
        <v>1035</v>
      </c>
      <c r="B121" s="171" t="s">
        <v>2203</v>
      </c>
    </row>
    <row r="122" spans="1:2" x14ac:dyDescent="0.3">
      <c r="A122" s="171" t="s">
        <v>1036</v>
      </c>
      <c r="B122" s="171" t="s">
        <v>2204</v>
      </c>
    </row>
    <row r="123" spans="1:2" x14ac:dyDescent="0.3">
      <c r="A123" s="171" t="s">
        <v>1037</v>
      </c>
      <c r="B123" s="171" t="s">
        <v>2205</v>
      </c>
    </row>
    <row r="124" spans="1:2" x14ac:dyDescent="0.3">
      <c r="A124" s="171" t="s">
        <v>1038</v>
      </c>
      <c r="B124" s="171" t="s">
        <v>2206</v>
      </c>
    </row>
    <row r="125" spans="1:2" x14ac:dyDescent="0.3">
      <c r="A125" s="171" t="s">
        <v>1039</v>
      </c>
      <c r="B125" s="171" t="s">
        <v>2207</v>
      </c>
    </row>
    <row r="126" spans="1:2" x14ac:dyDescent="0.3">
      <c r="A126" s="171" t="s">
        <v>1040</v>
      </c>
      <c r="B126" s="171" t="s">
        <v>2208</v>
      </c>
    </row>
    <row r="127" spans="1:2" x14ac:dyDescent="0.3">
      <c r="A127" s="171" t="s">
        <v>1041</v>
      </c>
      <c r="B127" s="171" t="s">
        <v>2209</v>
      </c>
    </row>
    <row r="128" spans="1:2" x14ac:dyDescent="0.3">
      <c r="A128" s="171" t="s">
        <v>1042</v>
      </c>
      <c r="B128" s="171" t="s">
        <v>2210</v>
      </c>
    </row>
    <row r="129" spans="1:2" s="175" customFormat="1" x14ac:dyDescent="0.3">
      <c r="A129" s="174" t="s">
        <v>1043</v>
      </c>
      <c r="B129" s="174" t="s">
        <v>3045</v>
      </c>
    </row>
    <row r="130" spans="1:2" x14ac:dyDescent="0.3">
      <c r="A130" s="171" t="s">
        <v>1044</v>
      </c>
      <c r="B130" s="171" t="s">
        <v>2211</v>
      </c>
    </row>
    <row r="131" spans="1:2" x14ac:dyDescent="0.3">
      <c r="A131" s="171" t="s">
        <v>1045</v>
      </c>
      <c r="B131" s="171" t="s">
        <v>2212</v>
      </c>
    </row>
    <row r="132" spans="1:2" x14ac:dyDescent="0.3">
      <c r="A132" s="171" t="s">
        <v>1046</v>
      </c>
      <c r="B132" s="171" t="s">
        <v>2213</v>
      </c>
    </row>
    <row r="133" spans="1:2" x14ac:dyDescent="0.3">
      <c r="A133" s="171" t="s">
        <v>1047</v>
      </c>
      <c r="B133" s="171" t="s">
        <v>2214</v>
      </c>
    </row>
    <row r="134" spans="1:2" x14ac:dyDescent="0.3">
      <c r="A134" s="171" t="s">
        <v>1048</v>
      </c>
      <c r="B134" s="171" t="s">
        <v>2215</v>
      </c>
    </row>
    <row r="135" spans="1:2" x14ac:dyDescent="0.3">
      <c r="A135" s="171" t="s">
        <v>1049</v>
      </c>
      <c r="B135" s="171" t="s">
        <v>2216</v>
      </c>
    </row>
    <row r="136" spans="1:2" x14ac:dyDescent="0.3">
      <c r="A136" s="171" t="s">
        <v>1050</v>
      </c>
      <c r="B136" s="171" t="s">
        <v>2217</v>
      </c>
    </row>
    <row r="137" spans="1:2" x14ac:dyDescent="0.3">
      <c r="A137" s="171" t="s">
        <v>1051</v>
      </c>
      <c r="B137" s="171" t="s">
        <v>2218</v>
      </c>
    </row>
    <row r="138" spans="1:2" x14ac:dyDescent="0.3">
      <c r="A138" s="171" t="s">
        <v>1052</v>
      </c>
      <c r="B138" s="171" t="s">
        <v>2219</v>
      </c>
    </row>
    <row r="139" spans="1:2" x14ac:dyDescent="0.3">
      <c r="A139" s="171" t="s">
        <v>1053</v>
      </c>
      <c r="B139" s="171" t="s">
        <v>2220</v>
      </c>
    </row>
    <row r="140" spans="1:2" x14ac:dyDescent="0.3">
      <c r="A140" s="171" t="s">
        <v>1054</v>
      </c>
      <c r="B140" s="171" t="s">
        <v>2221</v>
      </c>
    </row>
    <row r="141" spans="1:2" x14ac:dyDescent="0.3">
      <c r="A141" s="171" t="s">
        <v>1055</v>
      </c>
      <c r="B141" s="171" t="s">
        <v>2222</v>
      </c>
    </row>
    <row r="142" spans="1:2" x14ac:dyDescent="0.3">
      <c r="A142" s="171" t="s">
        <v>1056</v>
      </c>
      <c r="B142" s="171" t="s">
        <v>2223</v>
      </c>
    </row>
    <row r="143" spans="1:2" x14ac:dyDescent="0.3">
      <c r="A143" s="171" t="s">
        <v>1057</v>
      </c>
      <c r="B143" s="171" t="s">
        <v>2224</v>
      </c>
    </row>
    <row r="144" spans="1:2" x14ac:dyDescent="0.3">
      <c r="A144" s="171" t="s">
        <v>1058</v>
      </c>
      <c r="B144" s="171" t="s">
        <v>2225</v>
      </c>
    </row>
    <row r="145" spans="1:2" x14ac:dyDescent="0.3">
      <c r="A145" s="171" t="s">
        <v>1059</v>
      </c>
      <c r="B145" s="171" t="s">
        <v>2226</v>
      </c>
    </row>
    <row r="146" spans="1:2" x14ac:dyDescent="0.3">
      <c r="A146" s="171" t="s">
        <v>1060</v>
      </c>
      <c r="B146" s="171" t="s">
        <v>2227</v>
      </c>
    </row>
    <row r="147" spans="1:2" x14ac:dyDescent="0.3">
      <c r="A147" s="171" t="s">
        <v>1061</v>
      </c>
      <c r="B147" s="171" t="s">
        <v>2228</v>
      </c>
    </row>
    <row r="148" spans="1:2" x14ac:dyDescent="0.3">
      <c r="A148" s="171" t="s">
        <v>1062</v>
      </c>
      <c r="B148" s="171" t="s">
        <v>2229</v>
      </c>
    </row>
    <row r="149" spans="1:2" x14ac:dyDescent="0.3">
      <c r="A149" s="171" t="s">
        <v>1063</v>
      </c>
      <c r="B149" s="171" t="s">
        <v>2230</v>
      </c>
    </row>
    <row r="150" spans="1:2" x14ac:dyDescent="0.3">
      <c r="A150" s="171" t="s">
        <v>1064</v>
      </c>
      <c r="B150" s="171" t="s">
        <v>2231</v>
      </c>
    </row>
    <row r="151" spans="1:2" x14ac:dyDescent="0.3">
      <c r="A151" s="171" t="s">
        <v>1065</v>
      </c>
      <c r="B151" s="171" t="s">
        <v>2232</v>
      </c>
    </row>
    <row r="152" spans="1:2" x14ac:dyDescent="0.3">
      <c r="A152" s="171" t="s">
        <v>1066</v>
      </c>
      <c r="B152" s="171" t="s">
        <v>2233</v>
      </c>
    </row>
    <row r="153" spans="1:2" x14ac:dyDescent="0.3">
      <c r="A153" s="171" t="s">
        <v>1067</v>
      </c>
      <c r="B153" s="171" t="s">
        <v>2234</v>
      </c>
    </row>
    <row r="154" spans="1:2" x14ac:dyDescent="0.3">
      <c r="A154" s="171" t="s">
        <v>1068</v>
      </c>
      <c r="B154" s="171" t="s">
        <v>2235</v>
      </c>
    </row>
    <row r="155" spans="1:2" x14ac:dyDescent="0.3">
      <c r="A155" s="171" t="s">
        <v>1069</v>
      </c>
      <c r="B155" s="171" t="s">
        <v>2236</v>
      </c>
    </row>
    <row r="156" spans="1:2" x14ac:dyDescent="0.3">
      <c r="A156" s="171" t="s">
        <v>1070</v>
      </c>
      <c r="B156" s="171" t="s">
        <v>2237</v>
      </c>
    </row>
    <row r="157" spans="1:2" x14ac:dyDescent="0.3">
      <c r="A157" s="171" t="s">
        <v>1071</v>
      </c>
      <c r="B157" s="171" t="s">
        <v>2238</v>
      </c>
    </row>
    <row r="158" spans="1:2" x14ac:dyDescent="0.3">
      <c r="A158" s="171" t="s">
        <v>1072</v>
      </c>
      <c r="B158" s="171" t="s">
        <v>2239</v>
      </c>
    </row>
    <row r="159" spans="1:2" x14ac:dyDescent="0.3">
      <c r="A159" s="171" t="s">
        <v>1073</v>
      </c>
      <c r="B159" s="171" t="s">
        <v>2240</v>
      </c>
    </row>
    <row r="160" spans="1:2" x14ac:dyDescent="0.3">
      <c r="A160" s="171" t="s">
        <v>1074</v>
      </c>
      <c r="B160" s="171" t="s">
        <v>2241</v>
      </c>
    </row>
    <row r="161" spans="1:2" x14ac:dyDescent="0.3">
      <c r="A161" s="171" t="s">
        <v>1075</v>
      </c>
      <c r="B161" s="171" t="s">
        <v>2242</v>
      </c>
    </row>
    <row r="162" spans="1:2" x14ac:dyDescent="0.3">
      <c r="A162" s="171" t="s">
        <v>1076</v>
      </c>
      <c r="B162" s="171" t="s">
        <v>2243</v>
      </c>
    </row>
    <row r="163" spans="1:2" x14ac:dyDescent="0.3">
      <c r="A163" s="171" t="s">
        <v>1077</v>
      </c>
      <c r="B163" s="171" t="s">
        <v>2244</v>
      </c>
    </row>
    <row r="164" spans="1:2" x14ac:dyDescent="0.3">
      <c r="A164" s="171" t="s">
        <v>1078</v>
      </c>
      <c r="B164" s="171" t="s">
        <v>2245</v>
      </c>
    </row>
    <row r="165" spans="1:2" x14ac:dyDescent="0.3">
      <c r="A165" s="171" t="s">
        <v>1079</v>
      </c>
      <c r="B165" s="171" t="s">
        <v>2246</v>
      </c>
    </row>
    <row r="166" spans="1:2" x14ac:dyDescent="0.3">
      <c r="A166" s="171" t="s">
        <v>1080</v>
      </c>
      <c r="B166" s="171" t="s">
        <v>2247</v>
      </c>
    </row>
    <row r="167" spans="1:2" x14ac:dyDescent="0.3">
      <c r="A167" s="171" t="s">
        <v>1081</v>
      </c>
      <c r="B167" s="171" t="s">
        <v>2248</v>
      </c>
    </row>
    <row r="168" spans="1:2" x14ac:dyDescent="0.3">
      <c r="A168" s="171" t="s">
        <v>1082</v>
      </c>
      <c r="B168" s="171" t="s">
        <v>2249</v>
      </c>
    </row>
    <row r="169" spans="1:2" x14ac:dyDescent="0.3">
      <c r="A169" s="171" t="s">
        <v>1083</v>
      </c>
      <c r="B169" s="171" t="s">
        <v>2250</v>
      </c>
    </row>
    <row r="170" spans="1:2" x14ac:dyDescent="0.3">
      <c r="A170" s="171" t="s">
        <v>1084</v>
      </c>
      <c r="B170" s="171" t="s">
        <v>2251</v>
      </c>
    </row>
    <row r="171" spans="1:2" x14ac:dyDescent="0.3">
      <c r="A171" s="171" t="s">
        <v>1085</v>
      </c>
      <c r="B171" s="171" t="s">
        <v>2252</v>
      </c>
    </row>
    <row r="172" spans="1:2" x14ac:dyDescent="0.3">
      <c r="A172" s="171" t="s">
        <v>1086</v>
      </c>
      <c r="B172" s="171" t="s">
        <v>2253</v>
      </c>
    </row>
    <row r="173" spans="1:2" x14ac:dyDescent="0.3">
      <c r="A173" s="171" t="s">
        <v>1087</v>
      </c>
      <c r="B173" s="171" t="s">
        <v>2254</v>
      </c>
    </row>
    <row r="174" spans="1:2" x14ac:dyDescent="0.3">
      <c r="A174" s="171" t="s">
        <v>1088</v>
      </c>
      <c r="B174" s="171" t="s">
        <v>2255</v>
      </c>
    </row>
    <row r="175" spans="1:2" x14ac:dyDescent="0.3">
      <c r="A175" s="171" t="s">
        <v>1089</v>
      </c>
      <c r="B175" s="171" t="s">
        <v>2256</v>
      </c>
    </row>
    <row r="176" spans="1:2" x14ac:dyDescent="0.3">
      <c r="A176" s="171" t="s">
        <v>1090</v>
      </c>
      <c r="B176" s="171" t="s">
        <v>2257</v>
      </c>
    </row>
    <row r="177" spans="1:2" x14ac:dyDescent="0.3">
      <c r="A177" s="171" t="s">
        <v>1091</v>
      </c>
      <c r="B177" s="171" t="s">
        <v>2258</v>
      </c>
    </row>
    <row r="178" spans="1:2" x14ac:dyDescent="0.3">
      <c r="A178" s="171" t="s">
        <v>1092</v>
      </c>
      <c r="B178" s="171" t="s">
        <v>2259</v>
      </c>
    </row>
    <row r="179" spans="1:2" x14ac:dyDescent="0.3">
      <c r="A179" s="171" t="s">
        <v>1093</v>
      </c>
      <c r="B179" s="171" t="s">
        <v>2260</v>
      </c>
    </row>
    <row r="180" spans="1:2" x14ac:dyDescent="0.3">
      <c r="A180" s="171" t="s">
        <v>1094</v>
      </c>
      <c r="B180" s="171" t="s">
        <v>2261</v>
      </c>
    </row>
    <row r="181" spans="1:2" x14ac:dyDescent="0.3">
      <c r="A181" s="171" t="s">
        <v>1095</v>
      </c>
      <c r="B181" s="171" t="s">
        <v>2262</v>
      </c>
    </row>
    <row r="182" spans="1:2" x14ac:dyDescent="0.3">
      <c r="A182" s="171" t="s">
        <v>1096</v>
      </c>
      <c r="B182" s="171" t="s">
        <v>2263</v>
      </c>
    </row>
    <row r="183" spans="1:2" x14ac:dyDescent="0.3">
      <c r="A183" s="171" t="s">
        <v>1097</v>
      </c>
      <c r="B183" s="171" t="s">
        <v>2264</v>
      </c>
    </row>
    <row r="184" spans="1:2" x14ac:dyDescent="0.3">
      <c r="A184" s="171" t="s">
        <v>1098</v>
      </c>
      <c r="B184" s="171" t="s">
        <v>2265</v>
      </c>
    </row>
    <row r="185" spans="1:2" x14ac:dyDescent="0.3">
      <c r="A185" s="171" t="s">
        <v>1099</v>
      </c>
      <c r="B185" s="171" t="s">
        <v>2266</v>
      </c>
    </row>
    <row r="186" spans="1:2" x14ac:dyDescent="0.3">
      <c r="A186" s="171" t="s">
        <v>1100</v>
      </c>
      <c r="B186" s="171" t="s">
        <v>2267</v>
      </c>
    </row>
    <row r="187" spans="1:2" x14ac:dyDescent="0.3">
      <c r="A187" s="171" t="s">
        <v>1101</v>
      </c>
      <c r="B187" s="171" t="s">
        <v>2268</v>
      </c>
    </row>
    <row r="188" spans="1:2" x14ac:dyDescent="0.3">
      <c r="A188" s="171" t="s">
        <v>1102</v>
      </c>
      <c r="B188" s="171" t="s">
        <v>2269</v>
      </c>
    </row>
    <row r="189" spans="1:2" x14ac:dyDescent="0.3">
      <c r="A189" s="171" t="s">
        <v>1103</v>
      </c>
      <c r="B189" s="171" t="s">
        <v>2270</v>
      </c>
    </row>
    <row r="190" spans="1:2" x14ac:dyDescent="0.3">
      <c r="A190" s="171" t="s">
        <v>1104</v>
      </c>
      <c r="B190" s="171" t="s">
        <v>2271</v>
      </c>
    </row>
    <row r="191" spans="1:2" x14ac:dyDescent="0.3">
      <c r="A191" s="171" t="s">
        <v>1105</v>
      </c>
      <c r="B191" s="171" t="s">
        <v>2272</v>
      </c>
    </row>
    <row r="192" spans="1:2" x14ac:dyDescent="0.3">
      <c r="A192" s="171" t="s">
        <v>1106</v>
      </c>
      <c r="B192" s="171" t="s">
        <v>2273</v>
      </c>
    </row>
    <row r="193" spans="1:2" x14ac:dyDescent="0.3">
      <c r="A193" s="171" t="s">
        <v>1107</v>
      </c>
      <c r="B193" s="171" t="s">
        <v>2274</v>
      </c>
    </row>
    <row r="194" spans="1:2" x14ac:dyDescent="0.3">
      <c r="A194" s="171" t="s">
        <v>1108</v>
      </c>
      <c r="B194" s="171" t="s">
        <v>2275</v>
      </c>
    </row>
    <row r="195" spans="1:2" x14ac:dyDescent="0.3">
      <c r="A195" s="171" t="s">
        <v>1109</v>
      </c>
      <c r="B195" s="171" t="s">
        <v>2276</v>
      </c>
    </row>
    <row r="196" spans="1:2" x14ac:dyDescent="0.3">
      <c r="A196" s="171" t="s">
        <v>1110</v>
      </c>
      <c r="B196" s="171" t="s">
        <v>2277</v>
      </c>
    </row>
    <row r="197" spans="1:2" x14ac:dyDescent="0.3">
      <c r="A197" s="171" t="s">
        <v>1111</v>
      </c>
      <c r="B197" s="171" t="s">
        <v>2278</v>
      </c>
    </row>
    <row r="198" spans="1:2" x14ac:dyDescent="0.3">
      <c r="A198" s="171" t="s">
        <v>1112</v>
      </c>
      <c r="B198" s="171" t="s">
        <v>2279</v>
      </c>
    </row>
    <row r="199" spans="1:2" x14ac:dyDescent="0.3">
      <c r="A199" s="171" t="s">
        <v>1113</v>
      </c>
      <c r="B199" s="171" t="s">
        <v>2280</v>
      </c>
    </row>
    <row r="200" spans="1:2" x14ac:dyDescent="0.3">
      <c r="A200" s="171" t="s">
        <v>1114</v>
      </c>
      <c r="B200" s="171" t="s">
        <v>2281</v>
      </c>
    </row>
    <row r="201" spans="1:2" x14ac:dyDescent="0.3">
      <c r="A201" s="171" t="s">
        <v>1115</v>
      </c>
      <c r="B201" s="171" t="s">
        <v>2282</v>
      </c>
    </row>
    <row r="202" spans="1:2" x14ac:dyDescent="0.3">
      <c r="A202" s="171" t="s">
        <v>1116</v>
      </c>
      <c r="B202" s="171" t="s">
        <v>2283</v>
      </c>
    </row>
    <row r="203" spans="1:2" x14ac:dyDescent="0.3">
      <c r="A203" s="171" t="s">
        <v>1117</v>
      </c>
      <c r="B203" s="171" t="s">
        <v>2284</v>
      </c>
    </row>
    <row r="204" spans="1:2" x14ac:dyDescent="0.3">
      <c r="A204" s="171" t="s">
        <v>1118</v>
      </c>
      <c r="B204" s="171" t="s">
        <v>2285</v>
      </c>
    </row>
    <row r="205" spans="1:2" x14ac:dyDescent="0.3">
      <c r="A205" s="171" t="s">
        <v>1119</v>
      </c>
      <c r="B205" s="171" t="s">
        <v>2286</v>
      </c>
    </row>
    <row r="206" spans="1:2" x14ac:dyDescent="0.3">
      <c r="A206" s="171" t="s">
        <v>1120</v>
      </c>
      <c r="B206" s="171" t="s">
        <v>2287</v>
      </c>
    </row>
    <row r="207" spans="1:2" x14ac:dyDescent="0.3">
      <c r="A207" s="171" t="s">
        <v>1121</v>
      </c>
      <c r="B207" s="171" t="s">
        <v>2288</v>
      </c>
    </row>
    <row r="208" spans="1:2" x14ac:dyDescent="0.3">
      <c r="A208" s="171" t="s">
        <v>1122</v>
      </c>
      <c r="B208" s="171" t="s">
        <v>2289</v>
      </c>
    </row>
    <row r="209" spans="1:2" x14ac:dyDescent="0.3">
      <c r="A209" s="171" t="s">
        <v>1123</v>
      </c>
      <c r="B209" s="171" t="s">
        <v>2290</v>
      </c>
    </row>
    <row r="210" spans="1:2" x14ac:dyDescent="0.3">
      <c r="A210" s="171" t="s">
        <v>1124</v>
      </c>
      <c r="B210" s="171" t="s">
        <v>2291</v>
      </c>
    </row>
    <row r="211" spans="1:2" x14ac:dyDescent="0.3">
      <c r="A211" s="171" t="s">
        <v>1125</v>
      </c>
      <c r="B211" s="171" t="s">
        <v>2292</v>
      </c>
    </row>
    <row r="212" spans="1:2" x14ac:dyDescent="0.3">
      <c r="A212" s="171" t="s">
        <v>1126</v>
      </c>
      <c r="B212" s="171" t="s">
        <v>2293</v>
      </c>
    </row>
    <row r="213" spans="1:2" x14ac:dyDescent="0.3">
      <c r="A213" s="171" t="s">
        <v>1127</v>
      </c>
      <c r="B213" s="171" t="s">
        <v>2294</v>
      </c>
    </row>
    <row r="214" spans="1:2" x14ac:dyDescent="0.3">
      <c r="A214" s="171" t="s">
        <v>1128</v>
      </c>
      <c r="B214" s="171" t="s">
        <v>2295</v>
      </c>
    </row>
    <row r="215" spans="1:2" x14ac:dyDescent="0.3">
      <c r="A215" s="171" t="s">
        <v>1129</v>
      </c>
      <c r="B215" s="171" t="s">
        <v>2296</v>
      </c>
    </row>
    <row r="216" spans="1:2" x14ac:dyDescent="0.3">
      <c r="A216" s="171" t="s">
        <v>1130</v>
      </c>
      <c r="B216" s="171" t="s">
        <v>2297</v>
      </c>
    </row>
    <row r="217" spans="1:2" x14ac:dyDescent="0.3">
      <c r="A217" s="171" t="s">
        <v>1131</v>
      </c>
      <c r="B217" s="171" t="s">
        <v>2298</v>
      </c>
    </row>
    <row r="218" spans="1:2" x14ac:dyDescent="0.3">
      <c r="A218" s="171" t="s">
        <v>1132</v>
      </c>
      <c r="B218" s="171" t="s">
        <v>2299</v>
      </c>
    </row>
    <row r="219" spans="1:2" x14ac:dyDescent="0.3">
      <c r="A219" s="171" t="s">
        <v>1133</v>
      </c>
      <c r="B219" s="171" t="s">
        <v>2300</v>
      </c>
    </row>
    <row r="220" spans="1:2" x14ac:dyDescent="0.3">
      <c r="A220" s="171" t="s">
        <v>1134</v>
      </c>
      <c r="B220" s="171" t="s">
        <v>2301</v>
      </c>
    </row>
    <row r="221" spans="1:2" x14ac:dyDescent="0.3">
      <c r="A221" s="171" t="s">
        <v>1135</v>
      </c>
      <c r="B221" s="171" t="s">
        <v>2302</v>
      </c>
    </row>
    <row r="222" spans="1:2" x14ac:dyDescent="0.3">
      <c r="A222" s="171" t="s">
        <v>1136</v>
      </c>
      <c r="B222" s="171" t="s">
        <v>2303</v>
      </c>
    </row>
    <row r="223" spans="1:2" x14ac:dyDescent="0.3">
      <c r="A223" s="171" t="s">
        <v>1137</v>
      </c>
      <c r="B223" s="171" t="s">
        <v>2304</v>
      </c>
    </row>
    <row r="224" spans="1:2" x14ac:dyDescent="0.3">
      <c r="A224" s="171" t="s">
        <v>1138</v>
      </c>
      <c r="B224" s="171" t="s">
        <v>2305</v>
      </c>
    </row>
    <row r="225" spans="1:2" x14ac:dyDescent="0.3">
      <c r="A225" s="171" t="s">
        <v>1139</v>
      </c>
      <c r="B225" s="171" t="s">
        <v>2306</v>
      </c>
    </row>
    <row r="226" spans="1:2" x14ac:dyDescent="0.3">
      <c r="A226" s="171" t="s">
        <v>1140</v>
      </c>
      <c r="B226" s="171" t="s">
        <v>2307</v>
      </c>
    </row>
    <row r="227" spans="1:2" x14ac:dyDescent="0.3">
      <c r="A227" s="171" t="s">
        <v>1141</v>
      </c>
      <c r="B227" s="171" t="s">
        <v>2308</v>
      </c>
    </row>
    <row r="228" spans="1:2" x14ac:dyDescent="0.3">
      <c r="A228" s="171" t="s">
        <v>1142</v>
      </c>
      <c r="B228" s="171" t="s">
        <v>2309</v>
      </c>
    </row>
    <row r="229" spans="1:2" x14ac:dyDescent="0.3">
      <c r="A229" s="171" t="s">
        <v>1143</v>
      </c>
      <c r="B229" s="171" t="s">
        <v>2310</v>
      </c>
    </row>
    <row r="230" spans="1:2" x14ac:dyDescent="0.3">
      <c r="A230" s="171" t="s">
        <v>1144</v>
      </c>
      <c r="B230" s="171" t="s">
        <v>2311</v>
      </c>
    </row>
    <row r="231" spans="1:2" x14ac:dyDescent="0.3">
      <c r="A231" s="171" t="s">
        <v>1145</v>
      </c>
      <c r="B231" s="171" t="s">
        <v>2312</v>
      </c>
    </row>
    <row r="232" spans="1:2" x14ac:dyDescent="0.3">
      <c r="A232" s="171" t="s">
        <v>1146</v>
      </c>
      <c r="B232" s="171" t="s">
        <v>2313</v>
      </c>
    </row>
    <row r="233" spans="1:2" x14ac:dyDescent="0.3">
      <c r="A233" s="171" t="s">
        <v>1147</v>
      </c>
      <c r="B233" s="171" t="s">
        <v>2314</v>
      </c>
    </row>
    <row r="234" spans="1:2" x14ac:dyDescent="0.3">
      <c r="A234" s="171" t="s">
        <v>1148</v>
      </c>
      <c r="B234" s="171" t="s">
        <v>2315</v>
      </c>
    </row>
    <row r="235" spans="1:2" x14ac:dyDescent="0.3">
      <c r="A235" s="171" t="s">
        <v>1149</v>
      </c>
      <c r="B235" s="171" t="s">
        <v>2316</v>
      </c>
    </row>
    <row r="236" spans="1:2" x14ac:dyDescent="0.3">
      <c r="A236" s="171" t="s">
        <v>1150</v>
      </c>
      <c r="B236" s="171" t="s">
        <v>2317</v>
      </c>
    </row>
    <row r="237" spans="1:2" x14ac:dyDescent="0.3">
      <c r="A237" s="171" t="s">
        <v>1151</v>
      </c>
      <c r="B237" s="171" t="s">
        <v>2318</v>
      </c>
    </row>
    <row r="238" spans="1:2" x14ac:dyDescent="0.3">
      <c r="A238" s="171" t="s">
        <v>1152</v>
      </c>
      <c r="B238" s="171" t="s">
        <v>2319</v>
      </c>
    </row>
    <row r="239" spans="1:2" x14ac:dyDescent="0.3">
      <c r="A239" s="171" t="s">
        <v>1153</v>
      </c>
      <c r="B239" s="171" t="s">
        <v>2320</v>
      </c>
    </row>
    <row r="240" spans="1:2" x14ac:dyDescent="0.3">
      <c r="A240" s="171" t="s">
        <v>1154</v>
      </c>
      <c r="B240" s="171" t="s">
        <v>2321</v>
      </c>
    </row>
    <row r="241" spans="1:2" x14ac:dyDescent="0.3">
      <c r="A241" s="171" t="s">
        <v>1155</v>
      </c>
      <c r="B241" s="171" t="s">
        <v>2322</v>
      </c>
    </row>
    <row r="242" spans="1:2" x14ac:dyDescent="0.3">
      <c r="A242" s="171" t="s">
        <v>1156</v>
      </c>
      <c r="B242" s="171" t="s">
        <v>2323</v>
      </c>
    </row>
    <row r="243" spans="1:2" x14ac:dyDescent="0.3">
      <c r="A243" s="171" t="s">
        <v>1157</v>
      </c>
      <c r="B243" s="171" t="s">
        <v>2324</v>
      </c>
    </row>
    <row r="244" spans="1:2" x14ac:dyDescent="0.3">
      <c r="A244" s="171" t="s">
        <v>1158</v>
      </c>
      <c r="B244" s="171" t="s">
        <v>2325</v>
      </c>
    </row>
    <row r="245" spans="1:2" x14ac:dyDescent="0.3">
      <c r="A245" s="171" t="s">
        <v>1159</v>
      </c>
      <c r="B245" s="171" t="s">
        <v>2326</v>
      </c>
    </row>
    <row r="246" spans="1:2" x14ac:dyDescent="0.3">
      <c r="A246" s="171" t="s">
        <v>1160</v>
      </c>
      <c r="B246" s="171" t="s">
        <v>2327</v>
      </c>
    </row>
    <row r="247" spans="1:2" x14ac:dyDescent="0.3">
      <c r="A247" s="171" t="s">
        <v>1161</v>
      </c>
      <c r="B247" s="171" t="s">
        <v>2328</v>
      </c>
    </row>
    <row r="248" spans="1:2" x14ac:dyDescent="0.3">
      <c r="A248" s="171" t="s">
        <v>1162</v>
      </c>
      <c r="B248" s="171" t="s">
        <v>2329</v>
      </c>
    </row>
    <row r="249" spans="1:2" x14ac:dyDescent="0.3">
      <c r="A249" s="171" t="s">
        <v>1163</v>
      </c>
      <c r="B249" s="171" t="s">
        <v>2330</v>
      </c>
    </row>
    <row r="250" spans="1:2" x14ac:dyDescent="0.3">
      <c r="A250" s="171" t="s">
        <v>1164</v>
      </c>
      <c r="B250" s="171" t="s">
        <v>2331</v>
      </c>
    </row>
    <row r="251" spans="1:2" x14ac:dyDescent="0.3">
      <c r="A251" s="171" t="s">
        <v>1165</v>
      </c>
      <c r="B251" s="171" t="s">
        <v>2332</v>
      </c>
    </row>
    <row r="252" spans="1:2" x14ac:dyDescent="0.3">
      <c r="A252" s="171" t="s">
        <v>1166</v>
      </c>
      <c r="B252" s="171" t="s">
        <v>2333</v>
      </c>
    </row>
    <row r="253" spans="1:2" x14ac:dyDescent="0.3">
      <c r="A253" s="171" t="s">
        <v>1167</v>
      </c>
      <c r="B253" s="171" t="s">
        <v>2334</v>
      </c>
    </row>
    <row r="254" spans="1:2" x14ac:dyDescent="0.3">
      <c r="A254" s="171" t="s">
        <v>1168</v>
      </c>
      <c r="B254" s="171" t="s">
        <v>2335</v>
      </c>
    </row>
    <row r="255" spans="1:2" x14ac:dyDescent="0.3">
      <c r="A255" s="171" t="s">
        <v>1169</v>
      </c>
      <c r="B255" s="171" t="s">
        <v>2336</v>
      </c>
    </row>
    <row r="256" spans="1:2" x14ac:dyDescent="0.3">
      <c r="A256" s="171" t="s">
        <v>1170</v>
      </c>
      <c r="B256" s="171" t="s">
        <v>2337</v>
      </c>
    </row>
    <row r="257" spans="1:2" x14ac:dyDescent="0.3">
      <c r="A257" s="171" t="s">
        <v>1171</v>
      </c>
      <c r="B257" s="171" t="s">
        <v>2338</v>
      </c>
    </row>
    <row r="258" spans="1:2" x14ac:dyDescent="0.3">
      <c r="A258" s="171" t="s">
        <v>1172</v>
      </c>
      <c r="B258" s="171" t="s">
        <v>2339</v>
      </c>
    </row>
    <row r="259" spans="1:2" x14ac:dyDescent="0.3">
      <c r="A259" s="171" t="s">
        <v>1173</v>
      </c>
      <c r="B259" s="171" t="s">
        <v>2340</v>
      </c>
    </row>
    <row r="260" spans="1:2" x14ac:dyDescent="0.3">
      <c r="A260" s="171" t="s">
        <v>1174</v>
      </c>
      <c r="B260" s="171" t="s">
        <v>2341</v>
      </c>
    </row>
    <row r="261" spans="1:2" x14ac:dyDescent="0.3">
      <c r="A261" s="171" t="s">
        <v>1175</v>
      </c>
      <c r="B261" s="171" t="s">
        <v>2342</v>
      </c>
    </row>
    <row r="262" spans="1:2" x14ac:dyDescent="0.3">
      <c r="A262" s="171" t="s">
        <v>1176</v>
      </c>
      <c r="B262" s="171" t="s">
        <v>2343</v>
      </c>
    </row>
    <row r="263" spans="1:2" x14ac:dyDescent="0.3">
      <c r="A263" s="171" t="s">
        <v>1177</v>
      </c>
      <c r="B263" s="171" t="s">
        <v>2344</v>
      </c>
    </row>
    <row r="264" spans="1:2" x14ac:dyDescent="0.3">
      <c r="A264" s="171" t="s">
        <v>1178</v>
      </c>
      <c r="B264" s="171" t="s">
        <v>2345</v>
      </c>
    </row>
    <row r="265" spans="1:2" x14ac:dyDescent="0.3">
      <c r="A265" s="171" t="s">
        <v>1179</v>
      </c>
      <c r="B265" s="171" t="s">
        <v>2346</v>
      </c>
    </row>
    <row r="266" spans="1:2" x14ac:dyDescent="0.3">
      <c r="A266" s="171" t="s">
        <v>1180</v>
      </c>
      <c r="B266" s="171" t="s">
        <v>2347</v>
      </c>
    </row>
    <row r="267" spans="1:2" x14ac:dyDescent="0.3">
      <c r="A267" s="171" t="s">
        <v>1181</v>
      </c>
      <c r="B267" s="171" t="s">
        <v>2348</v>
      </c>
    </row>
    <row r="268" spans="1:2" x14ac:dyDescent="0.3">
      <c r="A268" s="171" t="s">
        <v>1182</v>
      </c>
      <c r="B268" s="171" t="s">
        <v>2349</v>
      </c>
    </row>
    <row r="269" spans="1:2" x14ac:dyDescent="0.3">
      <c r="A269" s="171" t="s">
        <v>1183</v>
      </c>
      <c r="B269" s="171" t="s">
        <v>2350</v>
      </c>
    </row>
    <row r="270" spans="1:2" x14ac:dyDescent="0.3">
      <c r="A270" s="171" t="s">
        <v>1184</v>
      </c>
      <c r="B270" s="171" t="s">
        <v>2351</v>
      </c>
    </row>
    <row r="271" spans="1:2" x14ac:dyDescent="0.3">
      <c r="A271" s="171" t="s">
        <v>1185</v>
      </c>
      <c r="B271" s="171" t="s">
        <v>2352</v>
      </c>
    </row>
    <row r="272" spans="1:2" x14ac:dyDescent="0.3">
      <c r="A272" s="171" t="s">
        <v>1186</v>
      </c>
      <c r="B272" s="171" t="s">
        <v>2353</v>
      </c>
    </row>
    <row r="273" spans="1:2" x14ac:dyDescent="0.3">
      <c r="A273" s="171" t="s">
        <v>1187</v>
      </c>
      <c r="B273" s="171" t="s">
        <v>2354</v>
      </c>
    </row>
    <row r="274" spans="1:2" x14ac:dyDescent="0.3">
      <c r="A274" s="171" t="s">
        <v>1188</v>
      </c>
      <c r="B274" s="171" t="s">
        <v>2355</v>
      </c>
    </row>
    <row r="275" spans="1:2" x14ac:dyDescent="0.3">
      <c r="A275" s="171" t="s">
        <v>1189</v>
      </c>
      <c r="B275" s="171" t="s">
        <v>2356</v>
      </c>
    </row>
    <row r="276" spans="1:2" x14ac:dyDescent="0.3">
      <c r="A276" s="171" t="s">
        <v>1190</v>
      </c>
      <c r="B276" s="171" t="s">
        <v>2357</v>
      </c>
    </row>
    <row r="277" spans="1:2" x14ac:dyDescent="0.3">
      <c r="A277" s="171" t="s">
        <v>1191</v>
      </c>
      <c r="B277" s="171" t="s">
        <v>2358</v>
      </c>
    </row>
    <row r="278" spans="1:2" x14ac:dyDescent="0.3">
      <c r="A278" s="171" t="s">
        <v>1192</v>
      </c>
      <c r="B278" s="171" t="s">
        <v>2359</v>
      </c>
    </row>
    <row r="279" spans="1:2" x14ac:dyDescent="0.3">
      <c r="A279" s="171" t="s">
        <v>1193</v>
      </c>
      <c r="B279" s="171" t="s">
        <v>2360</v>
      </c>
    </row>
    <row r="280" spans="1:2" x14ac:dyDescent="0.3">
      <c r="A280" s="171" t="s">
        <v>1194</v>
      </c>
      <c r="B280" s="171" t="s">
        <v>2361</v>
      </c>
    </row>
    <row r="281" spans="1:2" x14ac:dyDescent="0.3">
      <c r="A281" s="171" t="s">
        <v>1195</v>
      </c>
      <c r="B281" s="171" t="s">
        <v>2362</v>
      </c>
    </row>
    <row r="282" spans="1:2" x14ac:dyDescent="0.3">
      <c r="A282" s="171" t="s">
        <v>1196</v>
      </c>
      <c r="B282" s="171" t="s">
        <v>2363</v>
      </c>
    </row>
    <row r="283" spans="1:2" x14ac:dyDescent="0.3">
      <c r="A283" s="171" t="s">
        <v>1197</v>
      </c>
      <c r="B283" s="171" t="s">
        <v>2364</v>
      </c>
    </row>
    <row r="284" spans="1:2" x14ac:dyDescent="0.3">
      <c r="A284" s="171" t="s">
        <v>1198</v>
      </c>
      <c r="B284" s="171" t="s">
        <v>2365</v>
      </c>
    </row>
    <row r="285" spans="1:2" x14ac:dyDescent="0.3">
      <c r="A285" s="171" t="s">
        <v>1199</v>
      </c>
      <c r="B285" s="171" t="s">
        <v>2366</v>
      </c>
    </row>
    <row r="286" spans="1:2" x14ac:dyDescent="0.3">
      <c r="A286" s="171" t="s">
        <v>1200</v>
      </c>
      <c r="B286" s="171" t="s">
        <v>2367</v>
      </c>
    </row>
    <row r="287" spans="1:2" x14ac:dyDescent="0.3">
      <c r="A287" s="171" t="s">
        <v>1201</v>
      </c>
      <c r="B287" s="171" t="s">
        <v>2368</v>
      </c>
    </row>
    <row r="288" spans="1:2" x14ac:dyDescent="0.3">
      <c r="A288" s="171" t="s">
        <v>1202</v>
      </c>
      <c r="B288" s="171" t="s">
        <v>2369</v>
      </c>
    </row>
    <row r="289" spans="1:2" x14ac:dyDescent="0.3">
      <c r="A289" s="171" t="s">
        <v>1203</v>
      </c>
      <c r="B289" s="171" t="s">
        <v>2370</v>
      </c>
    </row>
    <row r="290" spans="1:2" x14ac:dyDescent="0.3">
      <c r="A290" s="171" t="s">
        <v>1204</v>
      </c>
      <c r="B290" s="171" t="s">
        <v>2371</v>
      </c>
    </row>
    <row r="291" spans="1:2" x14ac:dyDescent="0.3">
      <c r="A291" s="171" t="s">
        <v>1205</v>
      </c>
      <c r="B291" s="171" t="s">
        <v>2372</v>
      </c>
    </row>
    <row r="292" spans="1:2" x14ac:dyDescent="0.3">
      <c r="A292" s="171" t="s">
        <v>1206</v>
      </c>
      <c r="B292" s="171" t="s">
        <v>2373</v>
      </c>
    </row>
    <row r="293" spans="1:2" x14ac:dyDescent="0.3">
      <c r="A293" s="171" t="s">
        <v>1207</v>
      </c>
      <c r="B293" s="171" t="s">
        <v>2374</v>
      </c>
    </row>
    <row r="294" spans="1:2" x14ac:dyDescent="0.3">
      <c r="A294" s="171" t="s">
        <v>1208</v>
      </c>
      <c r="B294" s="171" t="s">
        <v>2375</v>
      </c>
    </row>
    <row r="295" spans="1:2" x14ac:dyDescent="0.3">
      <c r="A295" s="171" t="s">
        <v>1209</v>
      </c>
      <c r="B295" s="171" t="s">
        <v>2376</v>
      </c>
    </row>
    <row r="296" spans="1:2" x14ac:dyDescent="0.3">
      <c r="A296" s="171" t="s">
        <v>1210</v>
      </c>
      <c r="B296" s="171" t="s">
        <v>2377</v>
      </c>
    </row>
    <row r="297" spans="1:2" x14ac:dyDescent="0.3">
      <c r="A297" s="171" t="s">
        <v>1211</v>
      </c>
      <c r="B297" s="171" t="s">
        <v>2378</v>
      </c>
    </row>
    <row r="298" spans="1:2" x14ac:dyDescent="0.3">
      <c r="A298" s="171" t="s">
        <v>1212</v>
      </c>
      <c r="B298" s="171" t="s">
        <v>2379</v>
      </c>
    </row>
    <row r="299" spans="1:2" x14ac:dyDescent="0.3">
      <c r="A299" s="171" t="s">
        <v>1213</v>
      </c>
      <c r="B299" s="171" t="s">
        <v>2380</v>
      </c>
    </row>
    <row r="300" spans="1:2" x14ac:dyDescent="0.3">
      <c r="A300" s="171" t="s">
        <v>1214</v>
      </c>
      <c r="B300" s="171" t="s">
        <v>2381</v>
      </c>
    </row>
    <row r="301" spans="1:2" x14ac:dyDescent="0.3">
      <c r="A301" s="171" t="s">
        <v>1215</v>
      </c>
      <c r="B301" s="171" t="s">
        <v>2382</v>
      </c>
    </row>
    <row r="302" spans="1:2" x14ac:dyDescent="0.3">
      <c r="A302" s="171" t="s">
        <v>1216</v>
      </c>
      <c r="B302" s="171" t="s">
        <v>2383</v>
      </c>
    </row>
    <row r="303" spans="1:2" x14ac:dyDescent="0.3">
      <c r="A303" s="171" t="s">
        <v>1217</v>
      </c>
      <c r="B303" s="171" t="s">
        <v>2384</v>
      </c>
    </row>
    <row r="304" spans="1:2" x14ac:dyDescent="0.3">
      <c r="A304" s="171" t="s">
        <v>1218</v>
      </c>
      <c r="B304" s="171" t="s">
        <v>2385</v>
      </c>
    </row>
    <row r="305" spans="1:2" x14ac:dyDescent="0.3">
      <c r="A305" s="171" t="s">
        <v>1219</v>
      </c>
      <c r="B305" s="171" t="s">
        <v>2386</v>
      </c>
    </row>
    <row r="306" spans="1:2" x14ac:dyDescent="0.3">
      <c r="A306" s="171" t="s">
        <v>1220</v>
      </c>
      <c r="B306" s="171" t="s">
        <v>2387</v>
      </c>
    </row>
    <row r="307" spans="1:2" x14ac:dyDescent="0.3">
      <c r="A307" s="171" t="s">
        <v>1221</v>
      </c>
      <c r="B307" s="171" t="s">
        <v>2388</v>
      </c>
    </row>
    <row r="308" spans="1:2" x14ac:dyDescent="0.3">
      <c r="A308" s="171" t="s">
        <v>1222</v>
      </c>
      <c r="B308" s="171" t="s">
        <v>2389</v>
      </c>
    </row>
    <row r="309" spans="1:2" x14ac:dyDescent="0.3">
      <c r="A309" s="171" t="s">
        <v>1223</v>
      </c>
      <c r="B309" s="171" t="s">
        <v>2390</v>
      </c>
    </row>
    <row r="310" spans="1:2" x14ac:dyDescent="0.3">
      <c r="A310" s="171" t="s">
        <v>1224</v>
      </c>
      <c r="B310" s="171" t="s">
        <v>2391</v>
      </c>
    </row>
    <row r="311" spans="1:2" x14ac:dyDescent="0.3">
      <c r="A311" s="171" t="s">
        <v>1225</v>
      </c>
      <c r="B311" s="171" t="s">
        <v>2392</v>
      </c>
    </row>
    <row r="312" spans="1:2" x14ac:dyDescent="0.3">
      <c r="A312" s="171" t="s">
        <v>1226</v>
      </c>
      <c r="B312" s="171" t="s">
        <v>2393</v>
      </c>
    </row>
    <row r="313" spans="1:2" x14ac:dyDescent="0.3">
      <c r="A313" s="171" t="s">
        <v>1227</v>
      </c>
      <c r="B313" s="171" t="s">
        <v>2394</v>
      </c>
    </row>
    <row r="314" spans="1:2" x14ac:dyDescent="0.3">
      <c r="A314" s="171" t="s">
        <v>1228</v>
      </c>
      <c r="B314" s="171" t="s">
        <v>2395</v>
      </c>
    </row>
    <row r="315" spans="1:2" x14ac:dyDescent="0.3">
      <c r="A315" s="171" t="s">
        <v>1229</v>
      </c>
      <c r="B315" s="171" t="s">
        <v>2396</v>
      </c>
    </row>
    <row r="316" spans="1:2" x14ac:dyDescent="0.3">
      <c r="A316" s="171" t="s">
        <v>1230</v>
      </c>
      <c r="B316" s="171" t="s">
        <v>2397</v>
      </c>
    </row>
    <row r="317" spans="1:2" x14ac:dyDescent="0.3">
      <c r="A317" s="171" t="s">
        <v>1231</v>
      </c>
      <c r="B317" s="171" t="s">
        <v>2398</v>
      </c>
    </row>
    <row r="318" spans="1:2" x14ac:dyDescent="0.3">
      <c r="A318" s="171" t="s">
        <v>1232</v>
      </c>
      <c r="B318" s="171" t="s">
        <v>2399</v>
      </c>
    </row>
    <row r="319" spans="1:2" x14ac:dyDescent="0.3">
      <c r="A319" s="171" t="s">
        <v>1233</v>
      </c>
      <c r="B319" s="171" t="s">
        <v>2400</v>
      </c>
    </row>
    <row r="320" spans="1:2" x14ac:dyDescent="0.3">
      <c r="A320" s="171" t="s">
        <v>1234</v>
      </c>
      <c r="B320" s="171" t="s">
        <v>2401</v>
      </c>
    </row>
    <row r="321" spans="1:2" x14ac:dyDescent="0.3">
      <c r="A321" s="171" t="s">
        <v>1235</v>
      </c>
      <c r="B321" s="171" t="s">
        <v>2402</v>
      </c>
    </row>
    <row r="322" spans="1:2" x14ac:dyDescent="0.3">
      <c r="A322" s="171" t="s">
        <v>1236</v>
      </c>
      <c r="B322" s="171" t="s">
        <v>2403</v>
      </c>
    </row>
    <row r="323" spans="1:2" x14ac:dyDescent="0.3">
      <c r="A323" s="171" t="s">
        <v>1237</v>
      </c>
      <c r="B323" s="171" t="s">
        <v>2404</v>
      </c>
    </row>
    <row r="324" spans="1:2" x14ac:dyDescent="0.3">
      <c r="A324" s="171" t="s">
        <v>1238</v>
      </c>
      <c r="B324" s="171" t="s">
        <v>2405</v>
      </c>
    </row>
    <row r="325" spans="1:2" x14ac:dyDescent="0.3">
      <c r="A325" s="171" t="s">
        <v>1239</v>
      </c>
      <c r="B325" s="171" t="s">
        <v>2406</v>
      </c>
    </row>
    <row r="326" spans="1:2" x14ac:dyDescent="0.3">
      <c r="A326" s="171" t="s">
        <v>1240</v>
      </c>
      <c r="B326" s="171" t="s">
        <v>2407</v>
      </c>
    </row>
    <row r="327" spans="1:2" x14ac:dyDescent="0.3">
      <c r="A327" s="171" t="s">
        <v>1241</v>
      </c>
      <c r="B327" s="171" t="s">
        <v>2408</v>
      </c>
    </row>
    <row r="328" spans="1:2" x14ac:dyDescent="0.3">
      <c r="A328" s="171" t="s">
        <v>1242</v>
      </c>
      <c r="B328" s="171" t="s">
        <v>2409</v>
      </c>
    </row>
    <row r="329" spans="1:2" x14ac:dyDescent="0.3">
      <c r="A329" s="171" t="s">
        <v>1243</v>
      </c>
      <c r="B329" s="171" t="s">
        <v>2410</v>
      </c>
    </row>
    <row r="330" spans="1:2" x14ac:dyDescent="0.3">
      <c r="A330" s="171" t="s">
        <v>1244</v>
      </c>
      <c r="B330" s="171" t="s">
        <v>2411</v>
      </c>
    </row>
    <row r="331" spans="1:2" x14ac:dyDescent="0.3">
      <c r="A331" s="171" t="s">
        <v>1245</v>
      </c>
      <c r="B331" s="171" t="s">
        <v>2412</v>
      </c>
    </row>
    <row r="332" spans="1:2" x14ac:dyDescent="0.3">
      <c r="A332" s="171" t="s">
        <v>1246</v>
      </c>
      <c r="B332" s="171" t="s">
        <v>2413</v>
      </c>
    </row>
    <row r="333" spans="1:2" ht="20.399999999999999" x14ac:dyDescent="0.3">
      <c r="A333" s="171" t="s">
        <v>1247</v>
      </c>
      <c r="B333" s="172" t="s">
        <v>3036</v>
      </c>
    </row>
    <row r="334" spans="1:2" x14ac:dyDescent="0.3">
      <c r="A334" s="171" t="s">
        <v>1248</v>
      </c>
      <c r="B334" s="171" t="s">
        <v>2414</v>
      </c>
    </row>
    <row r="335" spans="1:2" x14ac:dyDescent="0.3">
      <c r="A335" s="171" t="s">
        <v>1249</v>
      </c>
      <c r="B335" s="171" t="s">
        <v>2415</v>
      </c>
    </row>
    <row r="336" spans="1:2" x14ac:dyDescent="0.3">
      <c r="A336" s="171" t="s">
        <v>1250</v>
      </c>
      <c r="B336" s="171" t="s">
        <v>2416</v>
      </c>
    </row>
    <row r="337" spans="1:2" x14ac:dyDescent="0.3">
      <c r="A337" s="171" t="s">
        <v>1251</v>
      </c>
      <c r="B337" s="171" t="s">
        <v>2417</v>
      </c>
    </row>
    <row r="338" spans="1:2" x14ac:dyDescent="0.3">
      <c r="A338" s="171" t="s">
        <v>1252</v>
      </c>
      <c r="B338" s="171" t="s">
        <v>2418</v>
      </c>
    </row>
    <row r="339" spans="1:2" x14ac:dyDescent="0.3">
      <c r="A339" s="171" t="s">
        <v>1253</v>
      </c>
      <c r="B339" s="171" t="s">
        <v>2419</v>
      </c>
    </row>
    <row r="340" spans="1:2" x14ac:dyDescent="0.3">
      <c r="A340" s="171" t="s">
        <v>1254</v>
      </c>
      <c r="B340" s="171" t="s">
        <v>2420</v>
      </c>
    </row>
    <row r="341" spans="1:2" x14ac:dyDescent="0.3">
      <c r="A341" s="171" t="s">
        <v>1255</v>
      </c>
      <c r="B341" s="171" t="s">
        <v>2421</v>
      </c>
    </row>
    <row r="342" spans="1:2" x14ac:dyDescent="0.3">
      <c r="A342" s="171" t="s">
        <v>1256</v>
      </c>
      <c r="B342" s="171" t="s">
        <v>2422</v>
      </c>
    </row>
    <row r="343" spans="1:2" x14ac:dyDescent="0.3">
      <c r="A343" s="171" t="s">
        <v>1257</v>
      </c>
      <c r="B343" s="171" t="s">
        <v>2423</v>
      </c>
    </row>
    <row r="344" spans="1:2" x14ac:dyDescent="0.3">
      <c r="A344" s="171" t="s">
        <v>1258</v>
      </c>
      <c r="B344" s="171" t="s">
        <v>2424</v>
      </c>
    </row>
    <row r="345" spans="1:2" x14ac:dyDescent="0.3">
      <c r="A345" s="171" t="s">
        <v>1259</v>
      </c>
      <c r="B345" s="171" t="s">
        <v>2425</v>
      </c>
    </row>
    <row r="346" spans="1:2" x14ac:dyDescent="0.3">
      <c r="A346" s="171" t="s">
        <v>1260</v>
      </c>
      <c r="B346" s="171" t="s">
        <v>2426</v>
      </c>
    </row>
    <row r="347" spans="1:2" x14ac:dyDescent="0.3">
      <c r="A347" s="171" t="s">
        <v>1261</v>
      </c>
      <c r="B347" s="171" t="s">
        <v>2427</v>
      </c>
    </row>
    <row r="348" spans="1:2" x14ac:dyDescent="0.3">
      <c r="A348" s="171" t="s">
        <v>1262</v>
      </c>
      <c r="B348" s="171" t="s">
        <v>2428</v>
      </c>
    </row>
    <row r="349" spans="1:2" x14ac:dyDescent="0.3">
      <c r="A349" s="171" t="s">
        <v>1263</v>
      </c>
      <c r="B349" s="171" t="s">
        <v>2429</v>
      </c>
    </row>
    <row r="350" spans="1:2" x14ac:dyDescent="0.3">
      <c r="A350" s="171" t="s">
        <v>1264</v>
      </c>
      <c r="B350" s="171" t="s">
        <v>2430</v>
      </c>
    </row>
    <row r="351" spans="1:2" x14ac:dyDescent="0.3">
      <c r="A351" s="171" t="s">
        <v>1265</v>
      </c>
      <c r="B351" s="171" t="s">
        <v>2431</v>
      </c>
    </row>
    <row r="352" spans="1:2" x14ac:dyDescent="0.3">
      <c r="A352" s="171" t="s">
        <v>1266</v>
      </c>
      <c r="B352" s="171" t="s">
        <v>2432</v>
      </c>
    </row>
    <row r="353" spans="1:2" x14ac:dyDescent="0.3">
      <c r="A353" s="171" t="s">
        <v>1267</v>
      </c>
      <c r="B353" s="171" t="s">
        <v>2433</v>
      </c>
    </row>
    <row r="354" spans="1:2" x14ac:dyDescent="0.3">
      <c r="A354" s="171" t="s">
        <v>1268</v>
      </c>
      <c r="B354" s="171" t="s">
        <v>2434</v>
      </c>
    </row>
    <row r="355" spans="1:2" x14ac:dyDescent="0.3">
      <c r="A355" s="171" t="s">
        <v>1269</v>
      </c>
      <c r="B355" s="171" t="s">
        <v>2435</v>
      </c>
    </row>
    <row r="356" spans="1:2" x14ac:dyDescent="0.3">
      <c r="A356" s="171" t="s">
        <v>1270</v>
      </c>
      <c r="B356" s="171" t="s">
        <v>2436</v>
      </c>
    </row>
    <row r="357" spans="1:2" x14ac:dyDescent="0.3">
      <c r="A357" s="171" t="s">
        <v>1271</v>
      </c>
      <c r="B357" s="171" t="s">
        <v>2437</v>
      </c>
    </row>
    <row r="358" spans="1:2" x14ac:dyDescent="0.3">
      <c r="A358" s="171" t="s">
        <v>1272</v>
      </c>
      <c r="B358" s="171" t="s">
        <v>2438</v>
      </c>
    </row>
    <row r="359" spans="1:2" x14ac:dyDescent="0.3">
      <c r="A359" s="171" t="s">
        <v>1273</v>
      </c>
      <c r="B359" s="171" t="s">
        <v>2439</v>
      </c>
    </row>
    <row r="360" spans="1:2" x14ac:dyDescent="0.3">
      <c r="A360" s="171" t="s">
        <v>1274</v>
      </c>
      <c r="B360" s="171" t="s">
        <v>2440</v>
      </c>
    </row>
    <row r="361" spans="1:2" x14ac:dyDescent="0.3">
      <c r="A361" s="171" t="s">
        <v>1275</v>
      </c>
      <c r="B361" s="171" t="s">
        <v>2441</v>
      </c>
    </row>
    <row r="362" spans="1:2" x14ac:dyDescent="0.3">
      <c r="A362" s="171" t="s">
        <v>1276</v>
      </c>
      <c r="B362" s="171" t="s">
        <v>2442</v>
      </c>
    </row>
    <row r="363" spans="1:2" x14ac:dyDescent="0.3">
      <c r="A363" s="171" t="s">
        <v>1277</v>
      </c>
      <c r="B363" s="171" t="s">
        <v>2443</v>
      </c>
    </row>
    <row r="364" spans="1:2" x14ac:dyDescent="0.3">
      <c r="A364" s="171" t="s">
        <v>1278</v>
      </c>
      <c r="B364" s="171" t="s">
        <v>2444</v>
      </c>
    </row>
    <row r="365" spans="1:2" x14ac:dyDescent="0.3">
      <c r="A365" s="171" t="s">
        <v>1279</v>
      </c>
      <c r="B365" s="171" t="s">
        <v>2445</v>
      </c>
    </row>
    <row r="366" spans="1:2" x14ac:dyDescent="0.3">
      <c r="A366" s="171" t="s">
        <v>1280</v>
      </c>
      <c r="B366" s="171" t="s">
        <v>2446</v>
      </c>
    </row>
    <row r="367" spans="1:2" x14ac:dyDescent="0.3">
      <c r="A367" s="171" t="s">
        <v>1281</v>
      </c>
      <c r="B367" s="171" t="s">
        <v>2447</v>
      </c>
    </row>
    <row r="368" spans="1:2" x14ac:dyDescent="0.3">
      <c r="A368" s="171" t="s">
        <v>1282</v>
      </c>
      <c r="B368" s="171" t="s">
        <v>2448</v>
      </c>
    </row>
    <row r="369" spans="1:2" x14ac:dyDescent="0.3">
      <c r="A369" s="171" t="s">
        <v>1283</v>
      </c>
      <c r="B369" s="171" t="s">
        <v>2449</v>
      </c>
    </row>
    <row r="370" spans="1:2" x14ac:dyDescent="0.3">
      <c r="A370" s="171" t="s">
        <v>1284</v>
      </c>
      <c r="B370" s="171" t="s">
        <v>2450</v>
      </c>
    </row>
    <row r="371" spans="1:2" x14ac:dyDescent="0.3">
      <c r="A371" s="171" t="s">
        <v>1285</v>
      </c>
      <c r="B371" s="171" t="s">
        <v>2451</v>
      </c>
    </row>
    <row r="372" spans="1:2" x14ac:dyDescent="0.3">
      <c r="A372" s="171" t="s">
        <v>1286</v>
      </c>
      <c r="B372" s="171" t="s">
        <v>2452</v>
      </c>
    </row>
    <row r="373" spans="1:2" x14ac:dyDescent="0.3">
      <c r="A373" s="171" t="s">
        <v>1287</v>
      </c>
      <c r="B373" s="171" t="s">
        <v>2453</v>
      </c>
    </row>
    <row r="374" spans="1:2" x14ac:dyDescent="0.3">
      <c r="A374" s="171" t="s">
        <v>1288</v>
      </c>
      <c r="B374" s="171" t="s">
        <v>2454</v>
      </c>
    </row>
    <row r="375" spans="1:2" x14ac:dyDescent="0.3">
      <c r="A375" s="171" t="s">
        <v>1289</v>
      </c>
      <c r="B375" s="171" t="s">
        <v>2455</v>
      </c>
    </row>
    <row r="376" spans="1:2" x14ac:dyDescent="0.3">
      <c r="A376" s="171" t="s">
        <v>1290</v>
      </c>
      <c r="B376" s="171" t="s">
        <v>2456</v>
      </c>
    </row>
    <row r="377" spans="1:2" x14ac:dyDescent="0.3">
      <c r="A377" s="171" t="s">
        <v>1291</v>
      </c>
      <c r="B377" s="171" t="s">
        <v>2457</v>
      </c>
    </row>
    <row r="378" spans="1:2" x14ac:dyDescent="0.3">
      <c r="A378" s="171" t="s">
        <v>1292</v>
      </c>
      <c r="B378" s="171" t="s">
        <v>2458</v>
      </c>
    </row>
    <row r="379" spans="1:2" x14ac:dyDescent="0.3">
      <c r="A379" s="171" t="s">
        <v>1293</v>
      </c>
      <c r="B379" s="171" t="s">
        <v>2459</v>
      </c>
    </row>
    <row r="380" spans="1:2" x14ac:dyDescent="0.3">
      <c r="A380" s="171" t="s">
        <v>1294</v>
      </c>
      <c r="B380" s="171" t="s">
        <v>2460</v>
      </c>
    </row>
    <row r="381" spans="1:2" x14ac:dyDescent="0.3">
      <c r="A381" s="171" t="s">
        <v>1295</v>
      </c>
      <c r="B381" s="171" t="s">
        <v>2461</v>
      </c>
    </row>
    <row r="382" spans="1:2" x14ac:dyDescent="0.3">
      <c r="A382" s="171" t="s">
        <v>1296</v>
      </c>
      <c r="B382" s="171" t="s">
        <v>2462</v>
      </c>
    </row>
    <row r="383" spans="1:2" x14ac:dyDescent="0.3">
      <c r="A383" s="171" t="s">
        <v>1297</v>
      </c>
      <c r="B383" s="171" t="s">
        <v>2463</v>
      </c>
    </row>
    <row r="384" spans="1:2" x14ac:dyDescent="0.3">
      <c r="A384" s="171" t="s">
        <v>1298</v>
      </c>
      <c r="B384" s="171" t="s">
        <v>2464</v>
      </c>
    </row>
    <row r="385" spans="1:2" x14ac:dyDescent="0.3">
      <c r="A385" s="171" t="s">
        <v>1299</v>
      </c>
      <c r="B385" s="171" t="s">
        <v>2465</v>
      </c>
    </row>
    <row r="386" spans="1:2" ht="20.399999999999999" x14ac:dyDescent="0.3">
      <c r="A386" s="171" t="s">
        <v>1300</v>
      </c>
      <c r="B386" s="172" t="s">
        <v>3037</v>
      </c>
    </row>
    <row r="387" spans="1:2" x14ac:dyDescent="0.3">
      <c r="A387" s="171" t="s">
        <v>1301</v>
      </c>
      <c r="B387" s="171" t="s">
        <v>2466</v>
      </c>
    </row>
    <row r="388" spans="1:2" x14ac:dyDescent="0.3">
      <c r="A388" s="171" t="s">
        <v>1302</v>
      </c>
      <c r="B388" s="171" t="s">
        <v>2467</v>
      </c>
    </row>
    <row r="389" spans="1:2" x14ac:dyDescent="0.3">
      <c r="A389" s="171" t="s">
        <v>1303</v>
      </c>
      <c r="B389" s="171" t="s">
        <v>2468</v>
      </c>
    </row>
    <row r="390" spans="1:2" x14ac:dyDescent="0.3">
      <c r="A390" s="171" t="s">
        <v>1304</v>
      </c>
      <c r="B390" s="171" t="s">
        <v>2469</v>
      </c>
    </row>
    <row r="391" spans="1:2" x14ac:dyDescent="0.3">
      <c r="A391" s="171" t="s">
        <v>1305</v>
      </c>
      <c r="B391" s="171" t="s">
        <v>2470</v>
      </c>
    </row>
    <row r="392" spans="1:2" x14ac:dyDescent="0.3">
      <c r="A392" s="171" t="s">
        <v>1306</v>
      </c>
      <c r="B392" s="171" t="s">
        <v>2471</v>
      </c>
    </row>
    <row r="393" spans="1:2" x14ac:dyDescent="0.3">
      <c r="A393" s="171" t="s">
        <v>1307</v>
      </c>
      <c r="B393" s="171" t="s">
        <v>2472</v>
      </c>
    </row>
    <row r="394" spans="1:2" x14ac:dyDescent="0.3">
      <c r="A394" s="171" t="s">
        <v>1308</v>
      </c>
      <c r="B394" s="171" t="s">
        <v>2473</v>
      </c>
    </row>
    <row r="395" spans="1:2" x14ac:dyDescent="0.3">
      <c r="A395" s="171" t="s">
        <v>1309</v>
      </c>
      <c r="B395" s="171" t="s">
        <v>2925</v>
      </c>
    </row>
    <row r="396" spans="1:2" x14ac:dyDescent="0.3">
      <c r="A396" s="171" t="s">
        <v>1310</v>
      </c>
      <c r="B396" s="171" t="s">
        <v>2474</v>
      </c>
    </row>
    <row r="397" spans="1:2" x14ac:dyDescent="0.3">
      <c r="A397" s="171" t="s">
        <v>1311</v>
      </c>
      <c r="B397" s="171" t="s">
        <v>2475</v>
      </c>
    </row>
    <row r="398" spans="1:2" x14ac:dyDescent="0.3">
      <c r="A398" s="171" t="s">
        <v>1312</v>
      </c>
      <c r="B398" s="171" t="s">
        <v>2476</v>
      </c>
    </row>
    <row r="399" spans="1:2" x14ac:dyDescent="0.3">
      <c r="A399" s="171" t="s">
        <v>1313</v>
      </c>
      <c r="B399" s="171" t="s">
        <v>2477</v>
      </c>
    </row>
    <row r="400" spans="1:2" x14ac:dyDescent="0.3">
      <c r="A400" s="171" t="s">
        <v>1314</v>
      </c>
      <c r="B400" s="171" t="s">
        <v>2478</v>
      </c>
    </row>
    <row r="401" spans="1:2" x14ac:dyDescent="0.3">
      <c r="A401" s="171" t="s">
        <v>1315</v>
      </c>
      <c r="B401" s="171" t="s">
        <v>2479</v>
      </c>
    </row>
    <row r="402" spans="1:2" x14ac:dyDescent="0.3">
      <c r="A402" s="171" t="s">
        <v>1316</v>
      </c>
      <c r="B402" s="171" t="s">
        <v>2480</v>
      </c>
    </row>
    <row r="403" spans="1:2" x14ac:dyDescent="0.3">
      <c r="A403" s="171" t="s">
        <v>1317</v>
      </c>
      <c r="B403" s="171" t="s">
        <v>2481</v>
      </c>
    </row>
    <row r="404" spans="1:2" x14ac:dyDescent="0.3">
      <c r="A404" s="171" t="s">
        <v>1318</v>
      </c>
      <c r="B404" s="171" t="s">
        <v>2482</v>
      </c>
    </row>
    <row r="405" spans="1:2" x14ac:dyDescent="0.3">
      <c r="A405" s="171" t="s">
        <v>1319</v>
      </c>
      <c r="B405" s="171" t="s">
        <v>2483</v>
      </c>
    </row>
    <row r="406" spans="1:2" x14ac:dyDescent="0.3">
      <c r="A406" s="171" t="s">
        <v>1320</v>
      </c>
      <c r="B406" s="171" t="s">
        <v>2484</v>
      </c>
    </row>
    <row r="407" spans="1:2" x14ac:dyDescent="0.3">
      <c r="A407" s="171" t="s">
        <v>1321</v>
      </c>
      <c r="B407" s="171" t="s">
        <v>2485</v>
      </c>
    </row>
    <row r="408" spans="1:2" x14ac:dyDescent="0.3">
      <c r="A408" s="171" t="s">
        <v>1322</v>
      </c>
      <c r="B408" s="171" t="s">
        <v>2486</v>
      </c>
    </row>
    <row r="409" spans="1:2" x14ac:dyDescent="0.3">
      <c r="A409" s="171" t="s">
        <v>1323</v>
      </c>
      <c r="B409" s="171" t="s">
        <v>2487</v>
      </c>
    </row>
    <row r="410" spans="1:2" x14ac:dyDescent="0.3">
      <c r="A410" s="171" t="s">
        <v>1324</v>
      </c>
      <c r="B410" s="171" t="s">
        <v>2488</v>
      </c>
    </row>
    <row r="411" spans="1:2" x14ac:dyDescent="0.3">
      <c r="A411" s="171" t="s">
        <v>1325</v>
      </c>
      <c r="B411" s="171" t="s">
        <v>2489</v>
      </c>
    </row>
    <row r="412" spans="1:2" x14ac:dyDescent="0.3">
      <c r="A412" s="171" t="s">
        <v>1326</v>
      </c>
      <c r="B412" s="171" t="s">
        <v>2490</v>
      </c>
    </row>
    <row r="413" spans="1:2" x14ac:dyDescent="0.3">
      <c r="A413" s="171" t="s">
        <v>1327</v>
      </c>
      <c r="B413" s="171" t="s">
        <v>2491</v>
      </c>
    </row>
    <row r="414" spans="1:2" x14ac:dyDescent="0.3">
      <c r="A414" s="171" t="s">
        <v>1328</v>
      </c>
      <c r="B414" s="171" t="s">
        <v>2492</v>
      </c>
    </row>
    <row r="415" spans="1:2" x14ac:dyDescent="0.3">
      <c r="A415" s="171" t="s">
        <v>1329</v>
      </c>
      <c r="B415" s="171" t="s">
        <v>2493</v>
      </c>
    </row>
    <row r="416" spans="1:2" x14ac:dyDescent="0.3">
      <c r="A416" s="171" t="s">
        <v>1330</v>
      </c>
      <c r="B416" s="171" t="s">
        <v>2494</v>
      </c>
    </row>
    <row r="417" spans="1:2" x14ac:dyDescent="0.3">
      <c r="A417" s="171" t="s">
        <v>1331</v>
      </c>
      <c r="B417" s="171" t="s">
        <v>2495</v>
      </c>
    </row>
    <row r="418" spans="1:2" x14ac:dyDescent="0.3">
      <c r="A418" s="171" t="s">
        <v>1332</v>
      </c>
      <c r="B418" s="171" t="s">
        <v>2496</v>
      </c>
    </row>
    <row r="419" spans="1:2" x14ac:dyDescent="0.3">
      <c r="A419" s="171" t="s">
        <v>1333</v>
      </c>
      <c r="B419" s="171" t="s">
        <v>2497</v>
      </c>
    </row>
    <row r="420" spans="1:2" x14ac:dyDescent="0.3">
      <c r="A420" s="171" t="s">
        <v>1334</v>
      </c>
      <c r="B420" s="171" t="s">
        <v>2498</v>
      </c>
    </row>
    <row r="421" spans="1:2" x14ac:dyDescent="0.3">
      <c r="A421" s="171" t="s">
        <v>1335</v>
      </c>
      <c r="B421" s="171" t="s">
        <v>2499</v>
      </c>
    </row>
    <row r="422" spans="1:2" x14ac:dyDescent="0.3">
      <c r="A422" s="171" t="s">
        <v>1336</v>
      </c>
      <c r="B422" s="171" t="s">
        <v>2500</v>
      </c>
    </row>
    <row r="423" spans="1:2" x14ac:dyDescent="0.3">
      <c r="A423" s="171" t="s">
        <v>1337</v>
      </c>
      <c r="B423" s="171" t="s">
        <v>2501</v>
      </c>
    </row>
    <row r="424" spans="1:2" x14ac:dyDescent="0.3">
      <c r="A424" s="171" t="s">
        <v>1338</v>
      </c>
      <c r="B424" s="171" t="s">
        <v>2502</v>
      </c>
    </row>
    <row r="425" spans="1:2" x14ac:dyDescent="0.3">
      <c r="A425" s="171" t="s">
        <v>1339</v>
      </c>
      <c r="B425" s="171" t="s">
        <v>2503</v>
      </c>
    </row>
    <row r="426" spans="1:2" x14ac:dyDescent="0.3">
      <c r="A426" s="171" t="s">
        <v>1340</v>
      </c>
      <c r="B426" s="171" t="s">
        <v>2504</v>
      </c>
    </row>
    <row r="427" spans="1:2" x14ac:dyDescent="0.3">
      <c r="A427" s="171" t="s">
        <v>1341</v>
      </c>
      <c r="B427" s="171" t="s">
        <v>2505</v>
      </c>
    </row>
    <row r="428" spans="1:2" x14ac:dyDescent="0.3">
      <c r="A428" s="171" t="s">
        <v>1342</v>
      </c>
      <c r="B428" s="171" t="s">
        <v>2506</v>
      </c>
    </row>
    <row r="429" spans="1:2" x14ac:dyDescent="0.3">
      <c r="A429" s="171" t="s">
        <v>1343</v>
      </c>
      <c r="B429" s="171" t="s">
        <v>2507</v>
      </c>
    </row>
    <row r="430" spans="1:2" x14ac:dyDescent="0.3">
      <c r="A430" s="171" t="s">
        <v>1344</v>
      </c>
      <c r="B430" s="171" t="s">
        <v>2508</v>
      </c>
    </row>
    <row r="431" spans="1:2" x14ac:dyDescent="0.3">
      <c r="A431" s="171" t="s">
        <v>1345</v>
      </c>
      <c r="B431" s="171" t="s">
        <v>2509</v>
      </c>
    </row>
    <row r="432" spans="1:2" ht="40.799999999999997" x14ac:dyDescent="0.3">
      <c r="A432" s="171" t="s">
        <v>1346</v>
      </c>
      <c r="B432" s="172" t="s">
        <v>2980</v>
      </c>
    </row>
    <row r="433" spans="1:2" x14ac:dyDescent="0.3">
      <c r="A433" s="171" t="s">
        <v>1347</v>
      </c>
      <c r="B433" s="171" t="s">
        <v>2510</v>
      </c>
    </row>
    <row r="434" spans="1:2" x14ac:dyDescent="0.3">
      <c r="A434" s="171" t="s">
        <v>1348</v>
      </c>
      <c r="B434" s="171" t="s">
        <v>2511</v>
      </c>
    </row>
    <row r="435" spans="1:2" x14ac:dyDescent="0.3">
      <c r="A435" s="171" t="s">
        <v>1349</v>
      </c>
      <c r="B435" s="171" t="s">
        <v>2512</v>
      </c>
    </row>
    <row r="436" spans="1:2" x14ac:dyDescent="0.3">
      <c r="A436" s="171" t="s">
        <v>1350</v>
      </c>
      <c r="B436" s="171" t="s">
        <v>2513</v>
      </c>
    </row>
    <row r="437" spans="1:2" x14ac:dyDescent="0.3">
      <c r="A437" s="171" t="s">
        <v>1351</v>
      </c>
      <c r="B437" s="171" t="s">
        <v>2514</v>
      </c>
    </row>
    <row r="438" spans="1:2" x14ac:dyDescent="0.3">
      <c r="A438" s="171" t="s">
        <v>1352</v>
      </c>
      <c r="B438" s="171" t="s">
        <v>2515</v>
      </c>
    </row>
    <row r="439" spans="1:2" x14ac:dyDescent="0.3">
      <c r="A439" s="171" t="s">
        <v>1353</v>
      </c>
      <c r="B439" s="171" t="s">
        <v>2516</v>
      </c>
    </row>
    <row r="440" spans="1:2" x14ac:dyDescent="0.3">
      <c r="A440" s="171" t="s">
        <v>1354</v>
      </c>
      <c r="B440" s="171" t="s">
        <v>2517</v>
      </c>
    </row>
    <row r="441" spans="1:2" x14ac:dyDescent="0.3">
      <c r="A441" s="171" t="s">
        <v>1355</v>
      </c>
      <c r="B441" s="171" t="s">
        <v>2518</v>
      </c>
    </row>
    <row r="442" spans="1:2" x14ac:dyDescent="0.3">
      <c r="A442" s="171" t="s">
        <v>1356</v>
      </c>
      <c r="B442" s="171" t="s">
        <v>2519</v>
      </c>
    </row>
    <row r="443" spans="1:2" x14ac:dyDescent="0.3">
      <c r="A443" s="171" t="s">
        <v>1357</v>
      </c>
      <c r="B443" s="171" t="s">
        <v>2520</v>
      </c>
    </row>
    <row r="444" spans="1:2" x14ac:dyDescent="0.3">
      <c r="A444" s="171" t="s">
        <v>1358</v>
      </c>
      <c r="B444" s="171" t="s">
        <v>2521</v>
      </c>
    </row>
    <row r="445" spans="1:2" x14ac:dyDescent="0.3">
      <c r="A445" s="171" t="s">
        <v>1359</v>
      </c>
      <c r="B445" s="171" t="s">
        <v>2522</v>
      </c>
    </row>
    <row r="446" spans="1:2" x14ac:dyDescent="0.3">
      <c r="A446" s="171" t="s">
        <v>1360</v>
      </c>
      <c r="B446" s="171" t="s">
        <v>2523</v>
      </c>
    </row>
    <row r="447" spans="1:2" x14ac:dyDescent="0.3">
      <c r="A447" s="171" t="s">
        <v>1361</v>
      </c>
      <c r="B447" s="171" t="s">
        <v>2524</v>
      </c>
    </row>
    <row r="448" spans="1:2" x14ac:dyDescent="0.3">
      <c r="A448" s="171" t="s">
        <v>1362</v>
      </c>
      <c r="B448" s="171" t="s">
        <v>2525</v>
      </c>
    </row>
    <row r="449" spans="1:2" x14ac:dyDescent="0.3">
      <c r="A449" s="171" t="s">
        <v>1363</v>
      </c>
      <c r="B449" s="171" t="s">
        <v>2526</v>
      </c>
    </row>
    <row r="450" spans="1:2" x14ac:dyDescent="0.3">
      <c r="A450" s="171" t="s">
        <v>1364</v>
      </c>
      <c r="B450" s="171" t="s">
        <v>2527</v>
      </c>
    </row>
    <row r="451" spans="1:2" x14ac:dyDescent="0.3">
      <c r="A451" s="171" t="s">
        <v>1365</v>
      </c>
      <c r="B451" s="171" t="s">
        <v>2528</v>
      </c>
    </row>
    <row r="452" spans="1:2" x14ac:dyDescent="0.3">
      <c r="A452" s="171" t="s">
        <v>1366</v>
      </c>
      <c r="B452" s="171" t="s">
        <v>2529</v>
      </c>
    </row>
    <row r="453" spans="1:2" x14ac:dyDescent="0.3">
      <c r="A453" s="171" t="s">
        <v>1367</v>
      </c>
      <c r="B453" s="171" t="s">
        <v>2530</v>
      </c>
    </row>
    <row r="454" spans="1:2" x14ac:dyDescent="0.3">
      <c r="A454" s="171" t="s">
        <v>1368</v>
      </c>
      <c r="B454" s="171" t="s">
        <v>2531</v>
      </c>
    </row>
    <row r="455" spans="1:2" x14ac:dyDescent="0.3">
      <c r="A455" s="171" t="s">
        <v>1369</v>
      </c>
      <c r="B455" s="171" t="s">
        <v>2532</v>
      </c>
    </row>
    <row r="456" spans="1:2" x14ac:dyDescent="0.3">
      <c r="A456" s="171" t="s">
        <v>1370</v>
      </c>
      <c r="B456" s="171" t="s">
        <v>2533</v>
      </c>
    </row>
    <row r="457" spans="1:2" x14ac:dyDescent="0.3">
      <c r="A457" s="171" t="s">
        <v>1371</v>
      </c>
      <c r="B457" s="171" t="s">
        <v>2534</v>
      </c>
    </row>
    <row r="458" spans="1:2" x14ac:dyDescent="0.3">
      <c r="A458" s="171" t="s">
        <v>1372</v>
      </c>
      <c r="B458" s="171" t="s">
        <v>2535</v>
      </c>
    </row>
    <row r="459" spans="1:2" x14ac:dyDescent="0.3">
      <c r="A459" s="171" t="s">
        <v>1373</v>
      </c>
      <c r="B459" s="171" t="s">
        <v>2536</v>
      </c>
    </row>
    <row r="460" spans="1:2" x14ac:dyDescent="0.3">
      <c r="A460" s="171" t="s">
        <v>1374</v>
      </c>
      <c r="B460" s="171" t="s">
        <v>2537</v>
      </c>
    </row>
    <row r="461" spans="1:2" x14ac:dyDescent="0.3">
      <c r="A461" s="171" t="s">
        <v>1375</v>
      </c>
      <c r="B461" s="171" t="s">
        <v>2538</v>
      </c>
    </row>
    <row r="462" spans="1:2" x14ac:dyDescent="0.3">
      <c r="A462" s="171" t="s">
        <v>1376</v>
      </c>
      <c r="B462" s="171" t="s">
        <v>2539</v>
      </c>
    </row>
    <row r="463" spans="1:2" x14ac:dyDescent="0.3">
      <c r="A463" s="171" t="s">
        <v>1377</v>
      </c>
      <c r="B463" s="171" t="s">
        <v>2540</v>
      </c>
    </row>
    <row r="464" spans="1:2" x14ac:dyDescent="0.3">
      <c r="A464" s="171" t="s">
        <v>1378</v>
      </c>
      <c r="B464" s="171" t="s">
        <v>2541</v>
      </c>
    </row>
    <row r="465" spans="1:2" x14ac:dyDescent="0.3">
      <c r="A465" s="171" t="s">
        <v>1379</v>
      </c>
      <c r="B465" s="171" t="s">
        <v>2542</v>
      </c>
    </row>
    <row r="466" spans="1:2" x14ac:dyDescent="0.3">
      <c r="A466" s="171" t="s">
        <v>1380</v>
      </c>
      <c r="B466" s="171" t="s">
        <v>2543</v>
      </c>
    </row>
    <row r="467" spans="1:2" x14ac:dyDescent="0.3">
      <c r="A467" s="171" t="s">
        <v>1381</v>
      </c>
      <c r="B467" s="171" t="s">
        <v>2544</v>
      </c>
    </row>
    <row r="468" spans="1:2" x14ac:dyDescent="0.3">
      <c r="A468" s="171" t="s">
        <v>1382</v>
      </c>
      <c r="B468" s="171" t="s">
        <v>2545</v>
      </c>
    </row>
    <row r="469" spans="1:2" x14ac:dyDescent="0.3">
      <c r="A469" s="171" t="s">
        <v>1383</v>
      </c>
      <c r="B469" s="171" t="s">
        <v>2546</v>
      </c>
    </row>
    <row r="470" spans="1:2" x14ac:dyDescent="0.3">
      <c r="A470" s="171" t="s">
        <v>1384</v>
      </c>
      <c r="B470" s="171" t="s">
        <v>2547</v>
      </c>
    </row>
    <row r="471" spans="1:2" x14ac:dyDescent="0.3">
      <c r="A471" s="171" t="s">
        <v>1385</v>
      </c>
      <c r="B471" s="171" t="s">
        <v>2548</v>
      </c>
    </row>
    <row r="472" spans="1:2" x14ac:dyDescent="0.3">
      <c r="A472" s="171" t="s">
        <v>1386</v>
      </c>
      <c r="B472" s="171" t="s">
        <v>2549</v>
      </c>
    </row>
    <row r="473" spans="1:2" x14ac:dyDescent="0.3">
      <c r="A473" s="171" t="s">
        <v>1387</v>
      </c>
      <c r="B473" s="171" t="s">
        <v>2550</v>
      </c>
    </row>
    <row r="474" spans="1:2" x14ac:dyDescent="0.3">
      <c r="A474" s="171" t="s">
        <v>1388</v>
      </c>
      <c r="B474" s="171" t="s">
        <v>2551</v>
      </c>
    </row>
    <row r="475" spans="1:2" x14ac:dyDescent="0.3">
      <c r="A475" s="171" t="s">
        <v>1389</v>
      </c>
      <c r="B475" s="171" t="s">
        <v>2552</v>
      </c>
    </row>
    <row r="476" spans="1:2" x14ac:dyDescent="0.3">
      <c r="A476" s="171" t="s">
        <v>1390</v>
      </c>
      <c r="B476" s="171" t="s">
        <v>2553</v>
      </c>
    </row>
    <row r="477" spans="1:2" x14ac:dyDescent="0.3">
      <c r="A477" s="171" t="s">
        <v>1391</v>
      </c>
      <c r="B477" s="171" t="s">
        <v>2554</v>
      </c>
    </row>
    <row r="478" spans="1:2" x14ac:dyDescent="0.3">
      <c r="A478" s="171" t="s">
        <v>1392</v>
      </c>
      <c r="B478" s="171" t="s">
        <v>2555</v>
      </c>
    </row>
    <row r="479" spans="1:2" x14ac:dyDescent="0.3">
      <c r="A479" s="171" t="s">
        <v>1393</v>
      </c>
      <c r="B479" s="171" t="s">
        <v>2556</v>
      </c>
    </row>
    <row r="480" spans="1:2" x14ac:dyDescent="0.3">
      <c r="A480" s="171" t="s">
        <v>1394</v>
      </c>
      <c r="B480" s="171" t="s">
        <v>2557</v>
      </c>
    </row>
    <row r="481" spans="1:2" x14ac:dyDescent="0.3">
      <c r="A481" s="171" t="s">
        <v>1395</v>
      </c>
      <c r="B481" s="171" t="s">
        <v>2558</v>
      </c>
    </row>
    <row r="482" spans="1:2" x14ac:dyDescent="0.3">
      <c r="A482" s="171" t="s">
        <v>1396</v>
      </c>
      <c r="B482" s="171" t="s">
        <v>2559</v>
      </c>
    </row>
    <row r="483" spans="1:2" x14ac:dyDescent="0.3">
      <c r="A483" s="171" t="s">
        <v>1397</v>
      </c>
      <c r="B483" s="171" t="s">
        <v>2560</v>
      </c>
    </row>
    <row r="484" spans="1:2" x14ac:dyDescent="0.3">
      <c r="A484" s="171" t="s">
        <v>1398</v>
      </c>
      <c r="B484" s="171" t="s">
        <v>2561</v>
      </c>
    </row>
    <row r="485" spans="1:2" x14ac:dyDescent="0.3">
      <c r="A485" s="171" t="s">
        <v>1399</v>
      </c>
      <c r="B485" s="171" t="s">
        <v>2562</v>
      </c>
    </row>
    <row r="486" spans="1:2" x14ac:dyDescent="0.3">
      <c r="A486" s="171" t="s">
        <v>1400</v>
      </c>
      <c r="B486" s="171" t="s">
        <v>2563</v>
      </c>
    </row>
    <row r="487" spans="1:2" x14ac:dyDescent="0.3">
      <c r="A487" s="171" t="s">
        <v>1401</v>
      </c>
      <c r="B487" s="171" t="s">
        <v>2564</v>
      </c>
    </row>
    <row r="488" spans="1:2" x14ac:dyDescent="0.3">
      <c r="A488" s="171" t="s">
        <v>1402</v>
      </c>
      <c r="B488" s="171" t="s">
        <v>2565</v>
      </c>
    </row>
    <row r="489" spans="1:2" x14ac:dyDescent="0.3">
      <c r="A489" s="171" t="s">
        <v>1403</v>
      </c>
      <c r="B489" s="171" t="s">
        <v>2566</v>
      </c>
    </row>
    <row r="490" spans="1:2" x14ac:dyDescent="0.3">
      <c r="A490" s="171" t="s">
        <v>1404</v>
      </c>
      <c r="B490" s="171" t="s">
        <v>2567</v>
      </c>
    </row>
    <row r="491" spans="1:2" x14ac:dyDescent="0.3">
      <c r="A491" s="171" t="s">
        <v>1405</v>
      </c>
      <c r="B491" s="171" t="s">
        <v>2568</v>
      </c>
    </row>
    <row r="492" spans="1:2" x14ac:dyDescent="0.3">
      <c r="A492" s="171" t="s">
        <v>1406</v>
      </c>
      <c r="B492" s="171" t="s">
        <v>2569</v>
      </c>
    </row>
    <row r="493" spans="1:2" x14ac:dyDescent="0.3">
      <c r="A493" s="171" t="s">
        <v>1407</v>
      </c>
      <c r="B493" s="171" t="s">
        <v>2570</v>
      </c>
    </row>
    <row r="494" spans="1:2" x14ac:dyDescent="0.3">
      <c r="A494" s="171" t="s">
        <v>1408</v>
      </c>
      <c r="B494" s="171" t="s">
        <v>2571</v>
      </c>
    </row>
    <row r="495" spans="1:2" x14ac:dyDescent="0.3">
      <c r="A495" s="171" t="s">
        <v>1409</v>
      </c>
      <c r="B495" s="171" t="s">
        <v>2572</v>
      </c>
    </row>
    <row r="496" spans="1:2" x14ac:dyDescent="0.3">
      <c r="A496" s="171" t="s">
        <v>1410</v>
      </c>
      <c r="B496" s="171" t="s">
        <v>2573</v>
      </c>
    </row>
    <row r="497" spans="1:2" x14ac:dyDescent="0.3">
      <c r="A497" s="171" t="s">
        <v>1411</v>
      </c>
      <c r="B497" s="171" t="s">
        <v>2574</v>
      </c>
    </row>
    <row r="498" spans="1:2" x14ac:dyDescent="0.3">
      <c r="A498" s="171" t="s">
        <v>1412</v>
      </c>
      <c r="B498" s="171" t="s">
        <v>2575</v>
      </c>
    </row>
    <row r="499" spans="1:2" x14ac:dyDescent="0.3">
      <c r="A499" s="171" t="s">
        <v>1413</v>
      </c>
      <c r="B499" s="171" t="s">
        <v>2576</v>
      </c>
    </row>
    <row r="500" spans="1:2" x14ac:dyDescent="0.3">
      <c r="A500" s="171" t="s">
        <v>1414</v>
      </c>
      <c r="B500" s="171" t="s">
        <v>2577</v>
      </c>
    </row>
    <row r="501" spans="1:2" x14ac:dyDescent="0.3">
      <c r="A501" s="171" t="s">
        <v>1415</v>
      </c>
      <c r="B501" s="171" t="s">
        <v>2578</v>
      </c>
    </row>
    <row r="502" spans="1:2" x14ac:dyDescent="0.3">
      <c r="A502" s="171" t="s">
        <v>1416</v>
      </c>
      <c r="B502" s="171" t="s">
        <v>2579</v>
      </c>
    </row>
    <row r="503" spans="1:2" x14ac:dyDescent="0.3">
      <c r="A503" s="171" t="s">
        <v>1417</v>
      </c>
      <c r="B503" s="171" t="s">
        <v>2580</v>
      </c>
    </row>
    <row r="504" spans="1:2" x14ac:dyDescent="0.3">
      <c r="A504" s="171" t="s">
        <v>1418</v>
      </c>
      <c r="B504" s="171" t="s">
        <v>2581</v>
      </c>
    </row>
    <row r="505" spans="1:2" x14ac:dyDescent="0.3">
      <c r="A505" s="171" t="s">
        <v>1419</v>
      </c>
      <c r="B505" s="171" t="s">
        <v>2582</v>
      </c>
    </row>
    <row r="506" spans="1:2" x14ac:dyDescent="0.3">
      <c r="A506" s="171" t="s">
        <v>1420</v>
      </c>
      <c r="B506" s="171" t="s">
        <v>2583</v>
      </c>
    </row>
    <row r="507" spans="1:2" x14ac:dyDescent="0.3">
      <c r="A507" s="171" t="s">
        <v>1421</v>
      </c>
      <c r="B507" s="171" t="s">
        <v>2584</v>
      </c>
    </row>
    <row r="508" spans="1:2" x14ac:dyDescent="0.3">
      <c r="A508" s="171" t="s">
        <v>1422</v>
      </c>
      <c r="B508" s="171" t="s">
        <v>2585</v>
      </c>
    </row>
    <row r="509" spans="1:2" x14ac:dyDescent="0.3">
      <c r="A509" s="171" t="s">
        <v>1423</v>
      </c>
      <c r="B509" s="171" t="s">
        <v>2586</v>
      </c>
    </row>
    <row r="510" spans="1:2" x14ac:dyDescent="0.3">
      <c r="A510" s="171" t="s">
        <v>1424</v>
      </c>
      <c r="B510" s="171" t="s">
        <v>2587</v>
      </c>
    </row>
    <row r="511" spans="1:2" x14ac:dyDescent="0.3">
      <c r="A511" s="171" t="s">
        <v>1425</v>
      </c>
      <c r="B511" s="171" t="s">
        <v>2588</v>
      </c>
    </row>
    <row r="512" spans="1:2" x14ac:dyDescent="0.3">
      <c r="A512" s="171" t="s">
        <v>1426</v>
      </c>
      <c r="B512" s="171" t="s">
        <v>2589</v>
      </c>
    </row>
    <row r="513" spans="1:2" x14ac:dyDescent="0.3">
      <c r="A513" s="171" t="s">
        <v>1427</v>
      </c>
      <c r="B513" s="171" t="s">
        <v>2590</v>
      </c>
    </row>
    <row r="514" spans="1:2" x14ac:dyDescent="0.3">
      <c r="A514" s="171" t="s">
        <v>1428</v>
      </c>
      <c r="B514" s="171" t="s">
        <v>2591</v>
      </c>
    </row>
    <row r="515" spans="1:2" x14ac:dyDescent="0.3">
      <c r="A515" s="171" t="s">
        <v>2592</v>
      </c>
      <c r="B515" s="171" t="s">
        <v>2593</v>
      </c>
    </row>
    <row r="516" spans="1:2" x14ac:dyDescent="0.3">
      <c r="A516" s="171" t="s">
        <v>2594</v>
      </c>
      <c r="B516" s="171" t="s">
        <v>2595</v>
      </c>
    </row>
    <row r="517" spans="1:2" x14ac:dyDescent="0.3">
      <c r="A517" s="171" t="s">
        <v>2596</v>
      </c>
      <c r="B517" s="171" t="s">
        <v>2597</v>
      </c>
    </row>
    <row r="518" spans="1:2" x14ac:dyDescent="0.3">
      <c r="A518" s="171" t="s">
        <v>2598</v>
      </c>
      <c r="B518" s="171" t="s">
        <v>2599</v>
      </c>
    </row>
    <row r="519" spans="1:2" x14ac:dyDescent="0.3">
      <c r="A519" s="171" t="s">
        <v>2600</v>
      </c>
      <c r="B519" s="171" t="s">
        <v>2601</v>
      </c>
    </row>
    <row r="520" spans="1:2" x14ac:dyDescent="0.3">
      <c r="A520" s="171" t="s">
        <v>2602</v>
      </c>
      <c r="B520" s="171" t="s">
        <v>2603</v>
      </c>
    </row>
    <row r="521" spans="1:2" x14ac:dyDescent="0.3">
      <c r="A521" s="171" t="s">
        <v>2604</v>
      </c>
      <c r="B521" s="171" t="s">
        <v>2605</v>
      </c>
    </row>
    <row r="522" spans="1:2" x14ac:dyDescent="0.3">
      <c r="A522" s="171" t="s">
        <v>2606</v>
      </c>
      <c r="B522" s="171" t="s">
        <v>2607</v>
      </c>
    </row>
    <row r="523" spans="1:2" x14ac:dyDescent="0.3">
      <c r="A523" s="171" t="s">
        <v>2608</v>
      </c>
      <c r="B523" s="171" t="s">
        <v>2609</v>
      </c>
    </row>
    <row r="524" spans="1:2" x14ac:dyDescent="0.3">
      <c r="A524" s="171" t="s">
        <v>2610</v>
      </c>
      <c r="B524" s="171" t="s">
        <v>2611</v>
      </c>
    </row>
    <row r="525" spans="1:2" x14ac:dyDescent="0.3">
      <c r="A525" s="171" t="s">
        <v>2612</v>
      </c>
      <c r="B525" s="171" t="s">
        <v>2613</v>
      </c>
    </row>
    <row r="526" spans="1:2" x14ac:dyDescent="0.3">
      <c r="A526" s="171" t="s">
        <v>2614</v>
      </c>
      <c r="B526" s="171" t="s">
        <v>2615</v>
      </c>
    </row>
    <row r="527" spans="1:2" x14ac:dyDescent="0.3">
      <c r="A527" s="171" t="s">
        <v>2616</v>
      </c>
      <c r="B527" s="171" t="s">
        <v>2617</v>
      </c>
    </row>
    <row r="528" spans="1:2" x14ac:dyDescent="0.3">
      <c r="A528" s="171" t="s">
        <v>2618</v>
      </c>
      <c r="B528" s="171" t="s">
        <v>2619</v>
      </c>
    </row>
    <row r="529" spans="1:2" ht="102" x14ac:dyDescent="0.3">
      <c r="A529" s="171" t="s">
        <v>2620</v>
      </c>
      <c r="B529" s="172" t="s">
        <v>2979</v>
      </c>
    </row>
    <row r="530" spans="1:2" x14ac:dyDescent="0.3">
      <c r="A530" s="171" t="s">
        <v>2621</v>
      </c>
      <c r="B530" s="171" t="s">
        <v>2926</v>
      </c>
    </row>
    <row r="531" spans="1:2" x14ac:dyDescent="0.3">
      <c r="A531" s="171" t="s">
        <v>2683</v>
      </c>
      <c r="B531" s="171" t="s">
        <v>2684</v>
      </c>
    </row>
    <row r="532" spans="1:2" x14ac:dyDescent="0.3">
      <c r="A532" s="171" t="s">
        <v>2927</v>
      </c>
      <c r="B532" s="171" t="s">
        <v>2928</v>
      </c>
    </row>
    <row r="533" spans="1:2" x14ac:dyDescent="0.3">
      <c r="A533" s="171" t="s">
        <v>2929</v>
      </c>
      <c r="B533" s="171" t="s">
        <v>2930</v>
      </c>
    </row>
    <row r="534" spans="1:2" x14ac:dyDescent="0.3">
      <c r="A534" s="171" t="s">
        <v>2931</v>
      </c>
      <c r="B534" s="171" t="s">
        <v>2932</v>
      </c>
    </row>
    <row r="535" spans="1:2" x14ac:dyDescent="0.3">
      <c r="A535" s="171" t="s">
        <v>2933</v>
      </c>
      <c r="B535" s="171" t="s">
        <v>2934</v>
      </c>
    </row>
    <row r="536" spans="1:2" x14ac:dyDescent="0.3">
      <c r="A536" s="171" t="s">
        <v>2940</v>
      </c>
      <c r="B536" s="171" t="s">
        <v>3038</v>
      </c>
    </row>
    <row r="537" spans="1:2" x14ac:dyDescent="0.3">
      <c r="A537" s="171" t="s">
        <v>2993</v>
      </c>
      <c r="B537" s="171" t="s">
        <v>2949</v>
      </c>
    </row>
    <row r="538" spans="1:2" x14ac:dyDescent="0.3">
      <c r="A538" s="171" t="s">
        <v>2994</v>
      </c>
      <c r="B538" s="171" t="s">
        <v>2950</v>
      </c>
    </row>
    <row r="539" spans="1:2" x14ac:dyDescent="0.3">
      <c r="A539" s="171" t="s">
        <v>2995</v>
      </c>
      <c r="B539" s="171" t="s">
        <v>2951</v>
      </c>
    </row>
    <row r="540" spans="1:2" x14ac:dyDescent="0.3">
      <c r="A540" s="171" t="s">
        <v>2996</v>
      </c>
      <c r="B540" s="171" t="s">
        <v>2952</v>
      </c>
    </row>
    <row r="541" spans="1:2" x14ac:dyDescent="0.3">
      <c r="A541" s="171" t="s">
        <v>2997</v>
      </c>
      <c r="B541" s="171" t="s">
        <v>2953</v>
      </c>
    </row>
    <row r="542" spans="1:2" x14ac:dyDescent="0.3">
      <c r="A542" s="171" t="s">
        <v>2998</v>
      </c>
      <c r="B542" s="171" t="s">
        <v>2954</v>
      </c>
    </row>
    <row r="543" spans="1:2" x14ac:dyDescent="0.3">
      <c r="A543" s="171" t="s">
        <v>2999</v>
      </c>
      <c r="B543" s="171" t="s">
        <v>2955</v>
      </c>
    </row>
    <row r="544" spans="1:2" x14ac:dyDescent="0.3">
      <c r="A544" s="171" t="s">
        <v>3000</v>
      </c>
      <c r="B544" s="171" t="s">
        <v>2956</v>
      </c>
    </row>
    <row r="545" spans="1:2" x14ac:dyDescent="0.3">
      <c r="A545" s="171" t="s">
        <v>3001</v>
      </c>
      <c r="B545" s="171" t="s">
        <v>2957</v>
      </c>
    </row>
    <row r="546" spans="1:2" x14ac:dyDescent="0.3">
      <c r="A546" s="171" t="s">
        <v>3002</v>
      </c>
      <c r="B546" s="171" t="s">
        <v>2958</v>
      </c>
    </row>
    <row r="547" spans="1:2" x14ac:dyDescent="0.3">
      <c r="A547" s="171" t="s">
        <v>3003</v>
      </c>
      <c r="B547" s="171" t="s">
        <v>2959</v>
      </c>
    </row>
    <row r="548" spans="1:2" x14ac:dyDescent="0.3">
      <c r="A548" s="171" t="s">
        <v>3004</v>
      </c>
      <c r="B548" s="171" t="s">
        <v>2960</v>
      </c>
    </row>
    <row r="549" spans="1:2" x14ac:dyDescent="0.3">
      <c r="A549" s="171" t="s">
        <v>3005</v>
      </c>
      <c r="B549" s="171" t="s">
        <v>2961</v>
      </c>
    </row>
    <row r="550" spans="1:2" x14ac:dyDescent="0.3">
      <c r="A550" s="171" t="s">
        <v>3006</v>
      </c>
      <c r="B550" s="171" t="s">
        <v>2962</v>
      </c>
    </row>
    <row r="551" spans="1:2" x14ac:dyDescent="0.3">
      <c r="A551" s="171" t="s">
        <v>3007</v>
      </c>
      <c r="B551" s="171" t="s">
        <v>2963</v>
      </c>
    </row>
    <row r="552" spans="1:2" x14ac:dyDescent="0.3">
      <c r="A552" s="171" t="s">
        <v>3008</v>
      </c>
      <c r="B552" s="171" t="s">
        <v>2964</v>
      </c>
    </row>
    <row r="553" spans="1:2" x14ac:dyDescent="0.3">
      <c r="A553" s="171" t="s">
        <v>3009</v>
      </c>
      <c r="B553" s="171" t="s">
        <v>2965</v>
      </c>
    </row>
    <row r="554" spans="1:2" x14ac:dyDescent="0.3">
      <c r="A554" s="171" t="s">
        <v>3010</v>
      </c>
      <c r="B554" s="171" t="s">
        <v>2966</v>
      </c>
    </row>
    <row r="555" spans="1:2" x14ac:dyDescent="0.3">
      <c r="A555" s="171" t="s">
        <v>3011</v>
      </c>
      <c r="B555" s="171" t="s">
        <v>2967</v>
      </c>
    </row>
    <row r="556" spans="1:2" x14ac:dyDescent="0.3">
      <c r="A556" s="171" t="s">
        <v>3012</v>
      </c>
      <c r="B556" s="171" t="s">
        <v>2968</v>
      </c>
    </row>
    <row r="557" spans="1:2" x14ac:dyDescent="0.3">
      <c r="A557" s="171" t="s">
        <v>3013</v>
      </c>
      <c r="B557" s="171" t="s">
        <v>2969</v>
      </c>
    </row>
    <row r="558" spans="1:2" x14ac:dyDescent="0.3">
      <c r="A558" s="171" t="s">
        <v>3014</v>
      </c>
      <c r="B558" s="171" t="s">
        <v>2970</v>
      </c>
    </row>
    <row r="559" spans="1:2" x14ac:dyDescent="0.3">
      <c r="A559" s="171" t="s">
        <v>3015</v>
      </c>
      <c r="B559" s="171" t="s">
        <v>2971</v>
      </c>
    </row>
    <row r="560" spans="1:2" x14ac:dyDescent="0.3">
      <c r="A560" s="171" t="s">
        <v>3016</v>
      </c>
      <c r="B560" s="171" t="s">
        <v>2972</v>
      </c>
    </row>
    <row r="561" spans="1:2" x14ac:dyDescent="0.3">
      <c r="A561" s="171" t="s">
        <v>3017</v>
      </c>
      <c r="B561" s="171" t="s">
        <v>2973</v>
      </c>
    </row>
    <row r="562" spans="1:2" x14ac:dyDescent="0.3">
      <c r="A562" s="171" t="s">
        <v>3018</v>
      </c>
      <c r="B562" s="171" t="s">
        <v>2974</v>
      </c>
    </row>
    <row r="563" spans="1:2" x14ac:dyDescent="0.3">
      <c r="A563" s="171" t="s">
        <v>3019</v>
      </c>
      <c r="B563" s="171" t="s">
        <v>2975</v>
      </c>
    </row>
    <row r="564" spans="1:2" x14ac:dyDescent="0.3">
      <c r="A564" s="171" t="s">
        <v>3020</v>
      </c>
      <c r="B564" s="171" t="s">
        <v>2976</v>
      </c>
    </row>
    <row r="565" spans="1:2" x14ac:dyDescent="0.3">
      <c r="A565" s="171" t="s">
        <v>3021</v>
      </c>
      <c r="B565" s="171" t="s">
        <v>2977</v>
      </c>
    </row>
    <row r="566" spans="1:2" x14ac:dyDescent="0.3">
      <c r="A566" s="171" t="s">
        <v>3022</v>
      </c>
      <c r="B566" s="171" t="s">
        <v>2978</v>
      </c>
    </row>
  </sheetData>
  <phoneticPr fontId="33" type="noConversion"/>
  <pageMargins left="0.7" right="0.7" top="0.75" bottom="0.75" header="0.3" footer="0.3"/>
  <pageSetup orientation="portrait" verticalDpi="0" r:id="rId1"/>
  <headerFooter>
    <oddHeader>&amp;R&amp;"Calibri"&amp;10&amp;K000000 Unclassified / Non classifié&amp;1#_x000D_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6"/>
  <sheetViews>
    <sheetView workbookViewId="0"/>
  </sheetViews>
  <sheetFormatPr defaultRowHeight="13.8" x14ac:dyDescent="0.3"/>
  <cols>
    <col min="2" max="2" width="13.33203125" style="142" customWidth="1"/>
    <col min="3" max="3" width="12.6640625" style="143" hidden="1" customWidth="1"/>
    <col min="4" max="4" width="45.6640625" style="144" customWidth="1"/>
    <col min="5" max="5" width="104" style="145" customWidth="1"/>
    <col min="6" max="6" width="15" style="146" customWidth="1"/>
  </cols>
  <sheetData>
    <row r="1" spans="1:12" x14ac:dyDescent="0.3">
      <c r="B1" s="115"/>
      <c r="C1" s="116"/>
      <c r="D1" s="117"/>
      <c r="E1" s="118"/>
      <c r="F1" s="119"/>
    </row>
    <row r="2" spans="1:12" x14ac:dyDescent="0.3">
      <c r="B2" s="115"/>
      <c r="C2" s="116"/>
      <c r="D2" s="117"/>
      <c r="E2" s="118"/>
      <c r="F2" s="119"/>
    </row>
    <row r="3" spans="1:12" x14ac:dyDescent="0.3">
      <c r="B3" s="115"/>
      <c r="C3" s="116"/>
      <c r="D3" s="117"/>
      <c r="E3" s="118"/>
      <c r="F3" s="119"/>
    </row>
    <row r="4" spans="1:12" ht="15.6" x14ac:dyDescent="0.3">
      <c r="B4" s="120" t="s">
        <v>2691</v>
      </c>
      <c r="C4" s="121"/>
      <c r="D4" s="117"/>
      <c r="E4" s="118"/>
      <c r="F4" s="119"/>
    </row>
    <row r="5" spans="1:12" x14ac:dyDescent="0.3">
      <c r="B5" s="115"/>
      <c r="C5" s="116"/>
      <c r="D5" s="117"/>
      <c r="E5" s="118"/>
      <c r="F5" s="119"/>
    </row>
    <row r="6" spans="1:12" ht="55.2" x14ac:dyDescent="0.3">
      <c r="A6" s="122"/>
      <c r="B6" s="148" t="s">
        <v>2692</v>
      </c>
      <c r="C6" s="149" t="s">
        <v>2670</v>
      </c>
      <c r="D6" s="150" t="s">
        <v>2671</v>
      </c>
      <c r="E6" s="148" t="s">
        <v>2693</v>
      </c>
      <c r="F6" s="150" t="s">
        <v>2694</v>
      </c>
    </row>
    <row r="7" spans="1:12" ht="15.6" x14ac:dyDescent="0.3">
      <c r="A7" s="122"/>
      <c r="B7" s="123"/>
      <c r="C7" s="124"/>
      <c r="D7" s="125" t="s">
        <v>143</v>
      </c>
      <c r="E7" s="126"/>
      <c r="F7" s="127"/>
    </row>
    <row r="8" spans="1:12" ht="51.75" customHeight="1" x14ac:dyDescent="0.3">
      <c r="A8" s="122"/>
      <c r="B8" s="128">
        <v>1010</v>
      </c>
      <c r="C8" s="124">
        <v>6</v>
      </c>
      <c r="D8" s="88" t="s">
        <v>2695</v>
      </c>
      <c r="E8" s="129" t="s">
        <v>2696</v>
      </c>
      <c r="F8" s="130" t="s">
        <v>2697</v>
      </c>
    </row>
    <row r="9" spans="1:12" ht="41.4" x14ac:dyDescent="0.3">
      <c r="A9" s="122"/>
      <c r="B9" s="128">
        <v>1020</v>
      </c>
      <c r="C9" s="124">
        <v>8</v>
      </c>
      <c r="D9" s="88" t="s">
        <v>2698</v>
      </c>
      <c r="E9" s="131" t="s">
        <v>2699</v>
      </c>
      <c r="F9" s="130" t="s">
        <v>2700</v>
      </c>
    </row>
    <row r="10" spans="1:12" ht="82.8" x14ac:dyDescent="0.3">
      <c r="A10" s="122"/>
      <c r="B10" s="128">
        <v>1030</v>
      </c>
      <c r="C10" s="124">
        <v>9</v>
      </c>
      <c r="D10" s="88" t="s">
        <v>2701</v>
      </c>
      <c r="E10" s="129" t="s">
        <v>2702</v>
      </c>
      <c r="F10" s="130" t="s">
        <v>2703</v>
      </c>
    </row>
    <row r="11" spans="1:12" ht="82.8" x14ac:dyDescent="0.3">
      <c r="A11" s="122"/>
      <c r="B11" s="128">
        <v>1040</v>
      </c>
      <c r="C11" s="124">
        <v>11</v>
      </c>
      <c r="D11" s="88" t="s">
        <v>2704</v>
      </c>
      <c r="E11" s="129" t="s">
        <v>2705</v>
      </c>
      <c r="F11" s="130" t="s">
        <v>2706</v>
      </c>
    </row>
    <row r="12" spans="1:12" ht="41.4" x14ac:dyDescent="0.3">
      <c r="A12" s="122"/>
      <c r="B12" s="128">
        <v>1050</v>
      </c>
      <c r="C12" s="124"/>
      <c r="D12" s="87" t="s">
        <v>2707</v>
      </c>
      <c r="E12" s="129" t="s">
        <v>2708</v>
      </c>
      <c r="F12" s="130" t="s">
        <v>2672</v>
      </c>
    </row>
    <row r="13" spans="1:12" ht="55.2" x14ac:dyDescent="0.3">
      <c r="A13" s="122"/>
      <c r="B13" s="128">
        <v>1060</v>
      </c>
      <c r="C13" s="124"/>
      <c r="D13" s="87" t="s">
        <v>2709</v>
      </c>
      <c r="E13" s="129" t="s">
        <v>2710</v>
      </c>
      <c r="F13" s="130" t="s">
        <v>2672</v>
      </c>
    </row>
    <row r="14" spans="1:12" ht="41.4" x14ac:dyDescent="0.3">
      <c r="A14" s="122"/>
      <c r="B14" s="128">
        <v>1070</v>
      </c>
      <c r="C14" s="132"/>
      <c r="D14" s="87" t="s">
        <v>2711</v>
      </c>
      <c r="E14" s="131" t="s">
        <v>2712</v>
      </c>
      <c r="F14" s="130" t="s">
        <v>2673</v>
      </c>
      <c r="G14" s="122"/>
      <c r="H14" s="122"/>
      <c r="I14" s="122"/>
      <c r="J14" s="122"/>
      <c r="K14" s="122"/>
      <c r="L14" s="122"/>
    </row>
    <row r="15" spans="1:12" ht="41.4" x14ac:dyDescent="0.3">
      <c r="A15" s="122"/>
      <c r="B15" s="128">
        <v>1080</v>
      </c>
      <c r="C15" s="124"/>
      <c r="D15" s="87" t="s">
        <v>2629</v>
      </c>
      <c r="E15" s="126" t="s">
        <v>2713</v>
      </c>
      <c r="F15" s="130" t="s">
        <v>2674</v>
      </c>
    </row>
    <row r="16" spans="1:12" ht="41.4" x14ac:dyDescent="0.3">
      <c r="A16" s="122"/>
      <c r="B16" s="152">
        <v>1090</v>
      </c>
      <c r="C16" s="154"/>
      <c r="D16" s="92" t="s">
        <v>2935</v>
      </c>
      <c r="E16" s="131" t="s">
        <v>2714</v>
      </c>
      <c r="F16" s="153" t="s">
        <v>2675</v>
      </c>
    </row>
    <row r="17" spans="1:6" ht="41.4" x14ac:dyDescent="0.3">
      <c r="A17" s="122"/>
      <c r="B17" s="152">
        <v>1100</v>
      </c>
      <c r="C17" s="154"/>
      <c r="D17" s="92" t="s">
        <v>2936</v>
      </c>
      <c r="E17" s="131" t="s">
        <v>2715</v>
      </c>
      <c r="F17" s="153" t="s">
        <v>2676</v>
      </c>
    </row>
    <row r="18" spans="1:6" ht="55.2" x14ac:dyDescent="0.3">
      <c r="A18" s="122"/>
      <c r="B18" s="152">
        <v>1110</v>
      </c>
      <c r="C18" s="154"/>
      <c r="D18" s="92" t="s">
        <v>2937</v>
      </c>
      <c r="E18" s="131" t="s">
        <v>2716</v>
      </c>
      <c r="F18" s="153" t="s">
        <v>2677</v>
      </c>
    </row>
    <row r="19" spans="1:6" ht="27.6" x14ac:dyDescent="0.3">
      <c r="A19" s="122"/>
      <c r="B19" s="152">
        <v>1120</v>
      </c>
      <c r="C19" s="154"/>
      <c r="D19" s="92" t="s">
        <v>2938</v>
      </c>
      <c r="E19" s="131" t="s">
        <v>2717</v>
      </c>
      <c r="F19" s="153" t="s">
        <v>2678</v>
      </c>
    </row>
    <row r="20" spans="1:6" ht="159.6" customHeight="1" x14ac:dyDescent="0.3">
      <c r="A20" s="122"/>
      <c r="B20" s="152">
        <v>1125</v>
      </c>
      <c r="C20" s="154"/>
      <c r="D20" s="92" t="s">
        <v>2688</v>
      </c>
      <c r="E20" s="131" t="s">
        <v>2690</v>
      </c>
      <c r="F20" s="153" t="s">
        <v>2689</v>
      </c>
    </row>
    <row r="21" spans="1:6" ht="27.6" x14ac:dyDescent="0.3">
      <c r="A21" s="122"/>
      <c r="B21" s="128">
        <v>1130</v>
      </c>
      <c r="C21" s="124">
        <v>13</v>
      </c>
      <c r="D21" s="93" t="s">
        <v>2718</v>
      </c>
      <c r="E21" s="126" t="s">
        <v>2719</v>
      </c>
      <c r="F21" s="130" t="s">
        <v>2720</v>
      </c>
    </row>
    <row r="22" spans="1:6" ht="27.6" x14ac:dyDescent="0.3">
      <c r="A22" s="122"/>
      <c r="B22" s="128">
        <v>1140</v>
      </c>
      <c r="C22" s="124">
        <v>14</v>
      </c>
      <c r="D22" s="87" t="s">
        <v>149</v>
      </c>
      <c r="E22" s="126" t="s">
        <v>2721</v>
      </c>
      <c r="F22" s="130"/>
    </row>
    <row r="23" spans="1:6" ht="27.6" x14ac:dyDescent="0.3">
      <c r="A23" s="122"/>
      <c r="B23" s="133">
        <v>1150</v>
      </c>
      <c r="C23" s="124">
        <v>15</v>
      </c>
      <c r="D23" s="87" t="s">
        <v>150</v>
      </c>
      <c r="E23" s="126" t="s">
        <v>2722</v>
      </c>
      <c r="F23" s="130"/>
    </row>
    <row r="24" spans="1:6" x14ac:dyDescent="0.3">
      <c r="A24" s="122"/>
      <c r="B24" s="133">
        <v>1160</v>
      </c>
      <c r="C24" s="124">
        <v>16</v>
      </c>
      <c r="D24" s="87" t="s">
        <v>151</v>
      </c>
      <c r="E24" s="126" t="s">
        <v>2723</v>
      </c>
      <c r="F24" s="130" t="s">
        <v>2720</v>
      </c>
    </row>
    <row r="25" spans="1:6" ht="27.6" x14ac:dyDescent="0.3">
      <c r="A25" s="122"/>
      <c r="B25" s="128">
        <v>1170</v>
      </c>
      <c r="C25" s="124">
        <v>20</v>
      </c>
      <c r="D25" s="88" t="s">
        <v>152</v>
      </c>
      <c r="E25" s="147" t="s">
        <v>2724</v>
      </c>
      <c r="F25" s="130" t="s">
        <v>2725</v>
      </c>
    </row>
    <row r="26" spans="1:6" ht="27.6" x14ac:dyDescent="0.3">
      <c r="A26" s="122"/>
      <c r="B26" s="128">
        <v>1180</v>
      </c>
      <c r="C26" s="124">
        <v>21</v>
      </c>
      <c r="D26" s="87" t="s">
        <v>149</v>
      </c>
      <c r="E26" s="126" t="s">
        <v>2726</v>
      </c>
      <c r="F26" s="130"/>
    </row>
    <row r="27" spans="1:6" ht="27.6" x14ac:dyDescent="0.3">
      <c r="A27" s="122"/>
      <c r="B27" s="128">
        <v>1190</v>
      </c>
      <c r="C27" s="124">
        <v>22</v>
      </c>
      <c r="D27" s="87" t="s">
        <v>150</v>
      </c>
      <c r="E27" s="126" t="s">
        <v>2727</v>
      </c>
      <c r="F27" s="130"/>
    </row>
    <row r="28" spans="1:6" x14ac:dyDescent="0.3">
      <c r="A28" s="122"/>
      <c r="B28" s="133">
        <v>1200</v>
      </c>
      <c r="C28" s="124">
        <v>23</v>
      </c>
      <c r="D28" s="87" t="s">
        <v>151</v>
      </c>
      <c r="E28" s="126" t="s">
        <v>2728</v>
      </c>
      <c r="F28" s="130"/>
    </row>
    <row r="29" spans="1:6" ht="51.75" customHeight="1" x14ac:dyDescent="0.3">
      <c r="A29" s="122"/>
      <c r="B29" s="128">
        <v>1210</v>
      </c>
      <c r="C29" s="124">
        <v>25</v>
      </c>
      <c r="D29" s="88" t="s">
        <v>2729</v>
      </c>
      <c r="E29" s="126" t="s">
        <v>2730</v>
      </c>
      <c r="F29" s="130" t="s">
        <v>2731</v>
      </c>
    </row>
    <row r="30" spans="1:6" ht="27.6" x14ac:dyDescent="0.3">
      <c r="A30" s="122"/>
      <c r="B30" s="133">
        <v>1220</v>
      </c>
      <c r="C30" s="124">
        <v>26</v>
      </c>
      <c r="D30" s="87" t="s">
        <v>149</v>
      </c>
      <c r="E30" s="126" t="s">
        <v>2732</v>
      </c>
      <c r="F30" s="130"/>
    </row>
    <row r="31" spans="1:6" ht="27.6" x14ac:dyDescent="0.3">
      <c r="A31" s="122"/>
      <c r="B31" s="133">
        <v>1230</v>
      </c>
      <c r="C31" s="124">
        <v>27</v>
      </c>
      <c r="D31" s="87" t="s">
        <v>150</v>
      </c>
      <c r="E31" s="126" t="s">
        <v>2733</v>
      </c>
      <c r="F31" s="130"/>
    </row>
    <row r="32" spans="1:6" ht="27.6" x14ac:dyDescent="0.3">
      <c r="A32" s="122"/>
      <c r="B32" s="133">
        <v>1240</v>
      </c>
      <c r="C32" s="124">
        <v>28</v>
      </c>
      <c r="D32" s="87" t="s">
        <v>151</v>
      </c>
      <c r="E32" s="126" t="s">
        <v>2734</v>
      </c>
      <c r="F32" s="130"/>
    </row>
    <row r="33" spans="1:6" ht="60" customHeight="1" x14ac:dyDescent="0.3">
      <c r="A33" s="122"/>
      <c r="B33" s="128">
        <v>1250</v>
      </c>
      <c r="C33" s="124">
        <v>32</v>
      </c>
      <c r="D33" s="88" t="s">
        <v>154</v>
      </c>
      <c r="E33" s="134" t="s">
        <v>2735</v>
      </c>
      <c r="F33" s="130" t="s">
        <v>2736</v>
      </c>
    </row>
    <row r="34" spans="1:6" ht="27.6" x14ac:dyDescent="0.3">
      <c r="A34" s="122"/>
      <c r="B34" s="128">
        <v>1260</v>
      </c>
      <c r="C34" s="124">
        <v>33</v>
      </c>
      <c r="D34" s="87" t="s">
        <v>149</v>
      </c>
      <c r="E34" s="126" t="s">
        <v>2737</v>
      </c>
      <c r="F34" s="130"/>
    </row>
    <row r="35" spans="1:6" ht="27.6" x14ac:dyDescent="0.3">
      <c r="A35" s="122"/>
      <c r="B35" s="128">
        <v>1270</v>
      </c>
      <c r="C35" s="124">
        <v>34</v>
      </c>
      <c r="D35" s="87" t="s">
        <v>150</v>
      </c>
      <c r="E35" s="126" t="s">
        <v>2738</v>
      </c>
      <c r="F35" s="130"/>
    </row>
    <row r="36" spans="1:6" ht="69" x14ac:dyDescent="0.3">
      <c r="A36" s="122"/>
      <c r="B36" s="128">
        <v>1280</v>
      </c>
      <c r="C36" s="124">
        <v>35</v>
      </c>
      <c r="D36" s="87" t="s">
        <v>151</v>
      </c>
      <c r="E36" s="135" t="s">
        <v>2739</v>
      </c>
      <c r="F36" s="130"/>
    </row>
    <row r="37" spans="1:6" x14ac:dyDescent="0.3">
      <c r="A37" s="122"/>
      <c r="B37" s="128">
        <v>1290</v>
      </c>
      <c r="C37" s="124"/>
      <c r="D37" s="93" t="s">
        <v>2632</v>
      </c>
      <c r="E37" s="129" t="s">
        <v>2740</v>
      </c>
      <c r="F37" s="130" t="s">
        <v>2741</v>
      </c>
    </row>
    <row r="38" spans="1:6" ht="41.4" x14ac:dyDescent="0.3">
      <c r="A38" s="122"/>
      <c r="B38" s="128">
        <v>1300</v>
      </c>
      <c r="C38" s="124">
        <v>42</v>
      </c>
      <c r="D38" s="88" t="s">
        <v>157</v>
      </c>
      <c r="E38" s="126" t="s">
        <v>2742</v>
      </c>
      <c r="F38" s="130" t="s">
        <v>2743</v>
      </c>
    </row>
    <row r="39" spans="1:6" x14ac:dyDescent="0.3">
      <c r="A39" s="122"/>
      <c r="B39" s="133">
        <v>1310</v>
      </c>
      <c r="C39" s="124">
        <v>43</v>
      </c>
      <c r="D39" s="87" t="s">
        <v>2744</v>
      </c>
      <c r="E39" s="126" t="s">
        <v>2745</v>
      </c>
      <c r="F39" s="130"/>
    </row>
    <row r="40" spans="1:6" x14ac:dyDescent="0.3">
      <c r="A40" s="122"/>
      <c r="B40" s="133">
        <v>1320</v>
      </c>
      <c r="C40" s="124">
        <v>44</v>
      </c>
      <c r="D40" s="87" t="s">
        <v>2634</v>
      </c>
      <c r="E40" s="126" t="s">
        <v>2746</v>
      </c>
      <c r="F40" s="130"/>
    </row>
    <row r="41" spans="1:6" x14ac:dyDescent="0.3">
      <c r="A41" s="122"/>
      <c r="B41" s="133">
        <v>1330</v>
      </c>
      <c r="C41" s="124">
        <v>45</v>
      </c>
      <c r="D41" s="87" t="s">
        <v>160</v>
      </c>
      <c r="E41" s="126" t="s">
        <v>2747</v>
      </c>
      <c r="F41" s="130"/>
    </row>
    <row r="42" spans="1:6" ht="29.25" customHeight="1" x14ac:dyDescent="0.3">
      <c r="A42" s="122"/>
      <c r="B42" s="128">
        <v>1340</v>
      </c>
      <c r="C42" s="124">
        <v>46</v>
      </c>
      <c r="D42" s="87" t="s">
        <v>2748</v>
      </c>
      <c r="E42" s="126" t="s">
        <v>2749</v>
      </c>
      <c r="F42" s="130"/>
    </row>
    <row r="43" spans="1:6" ht="41.4" x14ac:dyDescent="0.3">
      <c r="A43" s="122"/>
      <c r="B43" s="128">
        <v>1350</v>
      </c>
      <c r="C43" s="124">
        <v>47</v>
      </c>
      <c r="D43" s="93" t="s">
        <v>2750</v>
      </c>
      <c r="E43" s="147" t="s">
        <v>2751</v>
      </c>
      <c r="F43" s="130"/>
    </row>
    <row r="44" spans="1:6" ht="39.6" x14ac:dyDescent="0.3">
      <c r="A44" s="122"/>
      <c r="B44" s="128">
        <v>1360</v>
      </c>
      <c r="C44" s="124"/>
      <c r="D44" s="93" t="s">
        <v>2752</v>
      </c>
      <c r="E44" s="129" t="s">
        <v>2753</v>
      </c>
      <c r="F44" s="130">
        <v>39</v>
      </c>
    </row>
    <row r="45" spans="1:6" x14ac:dyDescent="0.3">
      <c r="A45" s="122"/>
      <c r="B45" s="133">
        <v>1370</v>
      </c>
      <c r="C45" s="124">
        <v>48</v>
      </c>
      <c r="D45" s="88" t="s">
        <v>2754</v>
      </c>
      <c r="E45" s="126"/>
      <c r="F45" s="130"/>
    </row>
    <row r="46" spans="1:6" ht="65.25" customHeight="1" x14ac:dyDescent="0.3">
      <c r="A46" s="122"/>
      <c r="B46" s="128">
        <v>1380</v>
      </c>
      <c r="C46" s="124">
        <v>49</v>
      </c>
      <c r="D46" s="87" t="s">
        <v>2755</v>
      </c>
      <c r="E46" s="126" t="s">
        <v>2756</v>
      </c>
      <c r="F46" s="130">
        <v>13</v>
      </c>
    </row>
    <row r="47" spans="1:6" ht="69" x14ac:dyDescent="0.3">
      <c r="A47" s="122"/>
      <c r="B47" s="128">
        <v>1390</v>
      </c>
      <c r="C47" s="124">
        <v>54</v>
      </c>
      <c r="D47" s="86" t="s">
        <v>168</v>
      </c>
      <c r="E47" s="126" t="s">
        <v>2757</v>
      </c>
      <c r="F47" s="130">
        <v>14</v>
      </c>
    </row>
    <row r="48" spans="1:6" ht="52.8" x14ac:dyDescent="0.3">
      <c r="A48" s="122"/>
      <c r="B48" s="128">
        <v>1400</v>
      </c>
      <c r="C48" s="124">
        <v>59</v>
      </c>
      <c r="D48" s="87" t="s">
        <v>2758</v>
      </c>
      <c r="E48" s="126" t="s">
        <v>2759</v>
      </c>
      <c r="F48" s="130" t="s">
        <v>2679</v>
      </c>
    </row>
    <row r="49" spans="1:6" ht="27.6" x14ac:dyDescent="0.3">
      <c r="A49" s="122"/>
      <c r="B49" s="128">
        <v>1410</v>
      </c>
      <c r="C49" s="124">
        <v>60</v>
      </c>
      <c r="D49" s="87" t="s">
        <v>2760</v>
      </c>
      <c r="E49" s="126" t="s">
        <v>2761</v>
      </c>
      <c r="F49" s="130" t="s">
        <v>2680</v>
      </c>
    </row>
    <row r="50" spans="1:6" x14ac:dyDescent="0.3">
      <c r="A50" s="122"/>
      <c r="B50" s="128">
        <v>1420</v>
      </c>
      <c r="C50" s="124">
        <v>61</v>
      </c>
      <c r="D50" s="86" t="s">
        <v>2762</v>
      </c>
      <c r="E50" s="126" t="s">
        <v>2763</v>
      </c>
      <c r="F50" s="130"/>
    </row>
    <row r="51" spans="1:6" ht="26.4" x14ac:dyDescent="0.3">
      <c r="A51" s="122"/>
      <c r="B51" s="128">
        <v>1430</v>
      </c>
      <c r="C51" s="124">
        <v>62</v>
      </c>
      <c r="D51" s="86" t="s">
        <v>2764</v>
      </c>
      <c r="E51" s="126" t="s">
        <v>2765</v>
      </c>
      <c r="F51" s="130"/>
    </row>
    <row r="52" spans="1:6" ht="27.6" x14ac:dyDescent="0.3">
      <c r="A52" s="122"/>
      <c r="B52" s="128">
        <v>1440</v>
      </c>
      <c r="C52" s="124">
        <v>63</v>
      </c>
      <c r="D52" s="86" t="s">
        <v>174</v>
      </c>
      <c r="E52" s="135" t="s">
        <v>2766</v>
      </c>
      <c r="F52" s="130"/>
    </row>
    <row r="53" spans="1:6" ht="96.6" x14ac:dyDescent="0.3">
      <c r="A53" s="122"/>
      <c r="B53" s="128">
        <v>1450</v>
      </c>
      <c r="C53" s="124">
        <v>65</v>
      </c>
      <c r="D53" s="87" t="s">
        <v>2767</v>
      </c>
      <c r="E53" s="135" t="s">
        <v>2768</v>
      </c>
      <c r="F53" s="130" t="s">
        <v>2680</v>
      </c>
    </row>
    <row r="54" spans="1:6" x14ac:dyDescent="0.3">
      <c r="A54" s="122"/>
      <c r="B54" s="133">
        <v>1460</v>
      </c>
      <c r="C54" s="124">
        <v>71</v>
      </c>
      <c r="D54" s="88" t="s">
        <v>2769</v>
      </c>
      <c r="E54" s="126"/>
      <c r="F54" s="130"/>
    </row>
    <row r="55" spans="1:6" x14ac:dyDescent="0.3">
      <c r="A55" s="122"/>
      <c r="B55" s="128">
        <v>1470</v>
      </c>
      <c r="C55" s="124">
        <v>72</v>
      </c>
      <c r="D55" s="87" t="s">
        <v>2770</v>
      </c>
      <c r="E55" s="126" t="s">
        <v>2771</v>
      </c>
      <c r="F55" s="130" t="s">
        <v>2772</v>
      </c>
    </row>
    <row r="56" spans="1:6" x14ac:dyDescent="0.3">
      <c r="A56" s="122"/>
      <c r="B56" s="133">
        <v>1480</v>
      </c>
      <c r="C56" s="124">
        <v>73</v>
      </c>
      <c r="D56" s="87" t="s">
        <v>179</v>
      </c>
      <c r="E56" s="126" t="s">
        <v>2773</v>
      </c>
      <c r="F56" s="130" t="s">
        <v>2772</v>
      </c>
    </row>
    <row r="57" spans="1:6" ht="41.4" x14ac:dyDescent="0.3">
      <c r="A57" s="122"/>
      <c r="B57" s="128">
        <v>1490</v>
      </c>
      <c r="C57" s="124">
        <v>74</v>
      </c>
      <c r="D57" s="87" t="s">
        <v>2774</v>
      </c>
      <c r="E57" s="126" t="s">
        <v>2775</v>
      </c>
      <c r="F57" s="130" t="s">
        <v>2776</v>
      </c>
    </row>
    <row r="58" spans="1:6" ht="26.25" customHeight="1" x14ac:dyDescent="0.3">
      <c r="A58" s="122"/>
      <c r="B58" s="128">
        <v>1500</v>
      </c>
      <c r="C58" s="124">
        <v>75</v>
      </c>
      <c r="D58" s="87" t="s">
        <v>2777</v>
      </c>
      <c r="E58" s="126" t="s">
        <v>2778</v>
      </c>
      <c r="F58" s="130">
        <v>53</v>
      </c>
    </row>
    <row r="59" spans="1:6" ht="27.6" x14ac:dyDescent="0.3">
      <c r="A59" s="122"/>
      <c r="B59" s="128">
        <v>1510</v>
      </c>
      <c r="C59" s="124"/>
      <c r="D59" s="86" t="s">
        <v>2779</v>
      </c>
      <c r="E59" s="129" t="s">
        <v>2780</v>
      </c>
      <c r="F59" s="130">
        <v>53</v>
      </c>
    </row>
    <row r="60" spans="1:6" ht="27.6" x14ac:dyDescent="0.3">
      <c r="A60" s="122"/>
      <c r="B60" s="128">
        <v>1520</v>
      </c>
      <c r="C60" s="124"/>
      <c r="D60" s="86" t="s">
        <v>2781</v>
      </c>
      <c r="E60" s="129" t="s">
        <v>2782</v>
      </c>
      <c r="F60" s="130">
        <v>53</v>
      </c>
    </row>
    <row r="61" spans="1:6" ht="27.6" x14ac:dyDescent="0.3">
      <c r="A61" s="122"/>
      <c r="B61" s="128">
        <v>1530</v>
      </c>
      <c r="C61" s="124"/>
      <c r="D61" s="86" t="s">
        <v>2783</v>
      </c>
      <c r="E61" s="129" t="s">
        <v>2784</v>
      </c>
      <c r="F61" s="130">
        <v>53</v>
      </c>
    </row>
    <row r="62" spans="1:6" ht="69" x14ac:dyDescent="0.3">
      <c r="A62" s="122"/>
      <c r="B62" s="128">
        <v>1540</v>
      </c>
      <c r="C62" s="124">
        <v>76</v>
      </c>
      <c r="D62" s="87" t="s">
        <v>182</v>
      </c>
      <c r="E62" s="134" t="s">
        <v>2785</v>
      </c>
      <c r="F62" s="130" t="s">
        <v>2786</v>
      </c>
    </row>
    <row r="63" spans="1:6" x14ac:dyDescent="0.3">
      <c r="A63" s="122"/>
      <c r="B63" s="133">
        <v>1550</v>
      </c>
      <c r="C63" s="124"/>
      <c r="D63" s="136" t="s">
        <v>142</v>
      </c>
      <c r="E63" s="126" t="s">
        <v>2787</v>
      </c>
      <c r="F63" s="130"/>
    </row>
    <row r="64" spans="1:6" ht="15.6" x14ac:dyDescent="0.3">
      <c r="A64" s="122"/>
      <c r="B64" s="133"/>
      <c r="C64" s="124"/>
      <c r="D64" s="125" t="s">
        <v>183</v>
      </c>
      <c r="E64" s="126"/>
      <c r="F64" s="130"/>
    </row>
    <row r="65" spans="1:11" x14ac:dyDescent="0.3">
      <c r="A65" s="122"/>
      <c r="B65" s="133"/>
      <c r="C65" s="124"/>
      <c r="D65" s="88"/>
      <c r="E65" s="126"/>
      <c r="F65" s="130"/>
    </row>
    <row r="66" spans="1:11" ht="15.6" x14ac:dyDescent="0.3">
      <c r="A66" s="122"/>
      <c r="B66" s="133"/>
      <c r="C66" s="124"/>
      <c r="D66" s="125" t="s">
        <v>184</v>
      </c>
      <c r="E66" s="126"/>
      <c r="F66" s="130"/>
    </row>
    <row r="67" spans="1:11" ht="27.6" x14ac:dyDescent="0.3">
      <c r="A67" s="122"/>
      <c r="B67" s="128">
        <v>3010</v>
      </c>
      <c r="C67" s="124">
        <v>84</v>
      </c>
      <c r="D67" s="88" t="s">
        <v>2788</v>
      </c>
      <c r="E67" s="126" t="s">
        <v>2789</v>
      </c>
      <c r="F67" s="130" t="s">
        <v>2790</v>
      </c>
    </row>
    <row r="68" spans="1:11" ht="27.6" x14ac:dyDescent="0.3">
      <c r="A68" s="122"/>
      <c r="B68" s="128">
        <v>3020</v>
      </c>
      <c r="C68" s="124">
        <v>85</v>
      </c>
      <c r="D68" s="88" t="s">
        <v>2644</v>
      </c>
      <c r="E68" s="129" t="s">
        <v>2791</v>
      </c>
      <c r="F68" s="130" t="s">
        <v>2792</v>
      </c>
    </row>
    <row r="69" spans="1:11" ht="41.4" x14ac:dyDescent="0.3">
      <c r="A69" s="122"/>
      <c r="B69" s="128">
        <v>3030</v>
      </c>
      <c r="C69" s="124"/>
      <c r="D69" s="95" t="s">
        <v>2793</v>
      </c>
      <c r="E69" s="129" t="s">
        <v>2794</v>
      </c>
      <c r="F69" s="130">
        <v>39</v>
      </c>
    </row>
    <row r="70" spans="1:11" ht="82.8" x14ac:dyDescent="0.3">
      <c r="A70" s="122"/>
      <c r="B70" s="128">
        <v>3040</v>
      </c>
      <c r="C70" s="124">
        <v>102</v>
      </c>
      <c r="D70" s="88" t="s">
        <v>199</v>
      </c>
      <c r="E70" s="135" t="s">
        <v>2795</v>
      </c>
      <c r="F70" s="137" t="s">
        <v>2796</v>
      </c>
    </row>
    <row r="71" spans="1:11" ht="55.2" x14ac:dyDescent="0.3">
      <c r="A71" s="122"/>
      <c r="B71" s="128">
        <v>3050</v>
      </c>
      <c r="C71" s="124">
        <v>103</v>
      </c>
      <c r="D71" s="87" t="s">
        <v>2797</v>
      </c>
      <c r="E71" s="135" t="s">
        <v>2798</v>
      </c>
      <c r="F71" s="130" t="s">
        <v>2799</v>
      </c>
      <c r="K71" s="122"/>
    </row>
    <row r="72" spans="1:11" ht="27.6" x14ac:dyDescent="0.3">
      <c r="A72" s="122"/>
      <c r="B72" s="128">
        <v>3060</v>
      </c>
      <c r="C72" s="124">
        <v>104</v>
      </c>
      <c r="D72" s="86" t="s">
        <v>192</v>
      </c>
      <c r="E72" s="126" t="s">
        <v>2800</v>
      </c>
      <c r="F72" s="130"/>
    </row>
    <row r="73" spans="1:11" ht="27.6" x14ac:dyDescent="0.3">
      <c r="A73" s="122"/>
      <c r="B73" s="128">
        <v>3070</v>
      </c>
      <c r="C73" s="124">
        <v>105</v>
      </c>
      <c r="D73" s="86" t="s">
        <v>193</v>
      </c>
      <c r="E73" s="126" t="s">
        <v>2801</v>
      </c>
      <c r="F73" s="130"/>
    </row>
    <row r="74" spans="1:11" ht="25.5" customHeight="1" x14ac:dyDescent="0.3">
      <c r="A74" s="122"/>
      <c r="B74" s="128">
        <v>3080</v>
      </c>
      <c r="C74" s="124">
        <v>106</v>
      </c>
      <c r="D74" s="89" t="s">
        <v>194</v>
      </c>
      <c r="E74" s="248" t="s">
        <v>2802</v>
      </c>
      <c r="F74" s="130"/>
    </row>
    <row r="75" spans="1:11" ht="26.4" x14ac:dyDescent="0.3">
      <c r="A75" s="122"/>
      <c r="B75" s="128">
        <v>3090</v>
      </c>
      <c r="C75" s="124">
        <v>107</v>
      </c>
      <c r="D75" s="89" t="s">
        <v>195</v>
      </c>
      <c r="E75" s="248"/>
      <c r="F75" s="130"/>
    </row>
    <row r="76" spans="1:11" ht="26.4" x14ac:dyDescent="0.3">
      <c r="A76" s="122"/>
      <c r="B76" s="128">
        <v>3100</v>
      </c>
      <c r="C76" s="124">
        <v>108</v>
      </c>
      <c r="D76" s="89" t="s">
        <v>196</v>
      </c>
      <c r="E76" s="248"/>
      <c r="F76" s="130"/>
    </row>
    <row r="77" spans="1:11" ht="55.2" x14ac:dyDescent="0.3">
      <c r="A77" s="122"/>
      <c r="B77" s="128">
        <v>3110</v>
      </c>
      <c r="C77" s="124">
        <v>109</v>
      </c>
      <c r="D77" s="87" t="s">
        <v>2803</v>
      </c>
      <c r="E77" s="135" t="s">
        <v>2804</v>
      </c>
      <c r="F77" s="130" t="s">
        <v>2805</v>
      </c>
    </row>
    <row r="78" spans="1:11" ht="27.6" x14ac:dyDescent="0.3">
      <c r="A78" s="122"/>
      <c r="B78" s="128">
        <v>3120</v>
      </c>
      <c r="C78" s="124">
        <v>110</v>
      </c>
      <c r="D78" s="86" t="s">
        <v>192</v>
      </c>
      <c r="E78" s="126" t="s">
        <v>2800</v>
      </c>
      <c r="F78" s="130"/>
    </row>
    <row r="79" spans="1:11" ht="27.6" x14ac:dyDescent="0.3">
      <c r="A79" s="122"/>
      <c r="B79" s="128">
        <v>3130</v>
      </c>
      <c r="C79" s="124">
        <v>111</v>
      </c>
      <c r="D79" s="86" t="s">
        <v>193</v>
      </c>
      <c r="E79" s="126" t="s">
        <v>2801</v>
      </c>
      <c r="F79" s="130"/>
    </row>
    <row r="80" spans="1:11" ht="25.5" customHeight="1" x14ac:dyDescent="0.3">
      <c r="A80" s="122"/>
      <c r="B80" s="128">
        <v>3140</v>
      </c>
      <c r="C80" s="124">
        <v>112</v>
      </c>
      <c r="D80" s="89" t="s">
        <v>194</v>
      </c>
      <c r="E80" s="248" t="s">
        <v>2802</v>
      </c>
      <c r="F80" s="130"/>
    </row>
    <row r="81" spans="1:6" ht="26.4" x14ac:dyDescent="0.3">
      <c r="A81" s="122"/>
      <c r="B81" s="128">
        <v>3150</v>
      </c>
      <c r="C81" s="124">
        <v>113</v>
      </c>
      <c r="D81" s="89" t="s">
        <v>195</v>
      </c>
      <c r="E81" s="248"/>
      <c r="F81" s="130"/>
    </row>
    <row r="82" spans="1:6" ht="26.4" x14ac:dyDescent="0.3">
      <c r="A82" s="122"/>
      <c r="B82" s="133">
        <v>3160</v>
      </c>
      <c r="C82" s="124">
        <v>114</v>
      </c>
      <c r="D82" s="89" t="s">
        <v>196</v>
      </c>
      <c r="E82" s="248"/>
      <c r="F82" s="130"/>
    </row>
    <row r="83" spans="1:6" ht="35.25" customHeight="1" x14ac:dyDescent="0.3">
      <c r="A83" s="122"/>
      <c r="B83" s="128">
        <v>3170</v>
      </c>
      <c r="C83" s="124">
        <v>115</v>
      </c>
      <c r="D83" s="87" t="s">
        <v>202</v>
      </c>
      <c r="E83" s="147" t="s">
        <v>2806</v>
      </c>
      <c r="F83" s="130" t="s">
        <v>2807</v>
      </c>
    </row>
    <row r="84" spans="1:6" ht="17.25" customHeight="1" x14ac:dyDescent="0.3">
      <c r="A84" s="122"/>
      <c r="B84" s="133">
        <v>3180</v>
      </c>
      <c r="C84" s="124">
        <v>116</v>
      </c>
      <c r="D84" s="138" t="s">
        <v>192</v>
      </c>
      <c r="E84" s="126" t="s">
        <v>2808</v>
      </c>
      <c r="F84" s="130"/>
    </row>
    <row r="85" spans="1:6" ht="27.6" x14ac:dyDescent="0.3">
      <c r="A85" s="122"/>
      <c r="B85" s="128">
        <v>3190</v>
      </c>
      <c r="C85" s="124">
        <v>117</v>
      </c>
      <c r="D85" s="86" t="s">
        <v>193</v>
      </c>
      <c r="E85" s="126" t="s">
        <v>2809</v>
      </c>
      <c r="F85" s="130"/>
    </row>
    <row r="86" spans="1:6" ht="25.5" customHeight="1" x14ac:dyDescent="0.3">
      <c r="A86" s="122"/>
      <c r="B86" s="128">
        <v>3200</v>
      </c>
      <c r="C86" s="124">
        <v>118</v>
      </c>
      <c r="D86" s="89" t="s">
        <v>194</v>
      </c>
      <c r="E86" s="248" t="s">
        <v>2802</v>
      </c>
      <c r="F86" s="130"/>
    </row>
    <row r="87" spans="1:6" ht="26.4" x14ac:dyDescent="0.3">
      <c r="A87" s="122"/>
      <c r="B87" s="128">
        <v>3210</v>
      </c>
      <c r="C87" s="124">
        <v>119</v>
      </c>
      <c r="D87" s="89" t="s">
        <v>195</v>
      </c>
      <c r="E87" s="248"/>
      <c r="F87" s="130"/>
    </row>
    <row r="88" spans="1:6" ht="26.4" x14ac:dyDescent="0.3">
      <c r="A88" s="122"/>
      <c r="B88" s="133">
        <v>3220</v>
      </c>
      <c r="C88" s="124">
        <v>120</v>
      </c>
      <c r="D88" s="89" t="s">
        <v>196</v>
      </c>
      <c r="E88" s="248"/>
      <c r="F88" s="130"/>
    </row>
    <row r="89" spans="1:6" ht="124.5" customHeight="1" x14ac:dyDescent="0.3">
      <c r="A89" s="122"/>
      <c r="B89" s="128">
        <v>3230</v>
      </c>
      <c r="C89" s="124">
        <v>121</v>
      </c>
      <c r="D89" s="88" t="s">
        <v>203</v>
      </c>
      <c r="E89" s="135" t="s">
        <v>2810</v>
      </c>
      <c r="F89" s="130" t="s">
        <v>2811</v>
      </c>
    </row>
    <row r="90" spans="1:6" x14ac:dyDescent="0.3">
      <c r="A90" s="122"/>
      <c r="B90" s="128">
        <v>3240</v>
      </c>
      <c r="C90" s="124">
        <v>122</v>
      </c>
      <c r="D90" s="87" t="s">
        <v>192</v>
      </c>
      <c r="E90" s="126" t="s">
        <v>2812</v>
      </c>
      <c r="F90" s="130"/>
    </row>
    <row r="91" spans="1:6" ht="27.6" x14ac:dyDescent="0.3">
      <c r="A91" s="122"/>
      <c r="B91" s="128">
        <v>3250</v>
      </c>
      <c r="C91" s="124">
        <v>123</v>
      </c>
      <c r="D91" s="87" t="s">
        <v>193</v>
      </c>
      <c r="E91" s="126" t="s">
        <v>2813</v>
      </c>
      <c r="F91" s="130"/>
    </row>
    <row r="92" spans="1:6" ht="12.75" customHeight="1" x14ac:dyDescent="0.3">
      <c r="A92" s="122"/>
      <c r="B92" s="133">
        <v>3260</v>
      </c>
      <c r="C92" s="124">
        <v>124</v>
      </c>
      <c r="D92" s="86" t="s">
        <v>194</v>
      </c>
      <c r="E92" s="248" t="s">
        <v>2814</v>
      </c>
      <c r="F92" s="130"/>
    </row>
    <row r="93" spans="1:6" ht="26.4" x14ac:dyDescent="0.3">
      <c r="A93" s="122"/>
      <c r="B93" s="128">
        <v>3270</v>
      </c>
      <c r="C93" s="124">
        <v>125</v>
      </c>
      <c r="D93" s="86" t="s">
        <v>195</v>
      </c>
      <c r="E93" s="248"/>
      <c r="F93" s="130"/>
    </row>
    <row r="94" spans="1:6" ht="18.75" customHeight="1" x14ac:dyDescent="0.3">
      <c r="A94" s="122"/>
      <c r="B94" s="128">
        <v>3280</v>
      </c>
      <c r="C94" s="124">
        <v>126</v>
      </c>
      <c r="D94" s="86" t="s">
        <v>196</v>
      </c>
      <c r="E94" s="248"/>
      <c r="F94" s="130"/>
    </row>
    <row r="95" spans="1:6" ht="69" x14ac:dyDescent="0.3">
      <c r="A95" s="122"/>
      <c r="B95" s="128">
        <v>3290</v>
      </c>
      <c r="C95" s="124">
        <v>127</v>
      </c>
      <c r="D95" s="88" t="s">
        <v>204</v>
      </c>
      <c r="E95" s="135" t="s">
        <v>2815</v>
      </c>
      <c r="F95" s="130" t="s">
        <v>2816</v>
      </c>
    </row>
    <row r="96" spans="1:6" x14ac:dyDescent="0.3">
      <c r="A96" s="122"/>
      <c r="B96" s="128">
        <v>3300</v>
      </c>
      <c r="C96" s="124">
        <v>128</v>
      </c>
      <c r="D96" s="87" t="s">
        <v>192</v>
      </c>
      <c r="E96" s="126" t="s">
        <v>2812</v>
      </c>
      <c r="F96" s="130"/>
    </row>
    <row r="97" spans="1:6" ht="27.6" x14ac:dyDescent="0.3">
      <c r="A97" s="122"/>
      <c r="B97" s="128">
        <v>3310</v>
      </c>
      <c r="C97" s="124">
        <v>129</v>
      </c>
      <c r="D97" s="87" t="s">
        <v>193</v>
      </c>
      <c r="E97" s="126" t="s">
        <v>2813</v>
      </c>
      <c r="F97" s="130"/>
    </row>
    <row r="98" spans="1:6" ht="12.75" customHeight="1" x14ac:dyDescent="0.3">
      <c r="A98" s="122"/>
      <c r="B98" s="133">
        <v>3320</v>
      </c>
      <c r="C98" s="124">
        <v>130</v>
      </c>
      <c r="D98" s="86" t="s">
        <v>194</v>
      </c>
      <c r="E98" s="248" t="s">
        <v>2814</v>
      </c>
      <c r="F98" s="130"/>
    </row>
    <row r="99" spans="1:6" ht="26.4" x14ac:dyDescent="0.3">
      <c r="A99" s="122"/>
      <c r="B99" s="128">
        <v>3330</v>
      </c>
      <c r="C99" s="124">
        <v>131</v>
      </c>
      <c r="D99" s="86" t="s">
        <v>195</v>
      </c>
      <c r="E99" s="248"/>
      <c r="F99" s="130"/>
    </row>
    <row r="100" spans="1:6" x14ac:dyDescent="0.3">
      <c r="A100" s="122"/>
      <c r="B100" s="133">
        <v>3340</v>
      </c>
      <c r="C100" s="124">
        <v>132</v>
      </c>
      <c r="D100" s="86" t="s">
        <v>196</v>
      </c>
      <c r="E100" s="248"/>
      <c r="F100" s="130"/>
    </row>
    <row r="101" spans="1:6" ht="53.25" customHeight="1" x14ac:dyDescent="0.3">
      <c r="A101" s="122"/>
      <c r="B101" s="128">
        <v>3350</v>
      </c>
      <c r="C101" s="124">
        <v>133</v>
      </c>
      <c r="D101" s="88" t="s">
        <v>2648</v>
      </c>
      <c r="E101" s="135" t="s">
        <v>2817</v>
      </c>
      <c r="F101" s="130" t="s">
        <v>2818</v>
      </c>
    </row>
    <row r="102" spans="1:6" x14ac:dyDescent="0.3">
      <c r="A102" s="122"/>
      <c r="B102" s="133">
        <v>3360</v>
      </c>
      <c r="C102" s="124">
        <v>134</v>
      </c>
      <c r="D102" s="87" t="s">
        <v>192</v>
      </c>
      <c r="E102" s="126" t="s">
        <v>2812</v>
      </c>
      <c r="F102" s="130"/>
    </row>
    <row r="103" spans="1:6" ht="27.6" x14ac:dyDescent="0.3">
      <c r="A103" s="122"/>
      <c r="B103" s="133">
        <v>3370</v>
      </c>
      <c r="C103" s="124">
        <v>135</v>
      </c>
      <c r="D103" s="87" t="s">
        <v>193</v>
      </c>
      <c r="E103" s="126" t="s">
        <v>2813</v>
      </c>
      <c r="F103" s="130"/>
    </row>
    <row r="104" spans="1:6" ht="12.75" customHeight="1" x14ac:dyDescent="0.3">
      <c r="A104" s="122"/>
      <c r="B104" s="133">
        <v>3380</v>
      </c>
      <c r="C104" s="124">
        <v>136</v>
      </c>
      <c r="D104" s="86" t="s">
        <v>194</v>
      </c>
      <c r="E104" s="248" t="s">
        <v>2814</v>
      </c>
      <c r="F104" s="130"/>
    </row>
    <row r="105" spans="1:6" ht="26.4" x14ac:dyDescent="0.3">
      <c r="A105" s="122"/>
      <c r="B105" s="128">
        <v>3390</v>
      </c>
      <c r="C105" s="124">
        <v>137</v>
      </c>
      <c r="D105" s="86" t="s">
        <v>195</v>
      </c>
      <c r="E105" s="248"/>
      <c r="F105" s="130"/>
    </row>
    <row r="106" spans="1:6" x14ac:dyDescent="0.3">
      <c r="A106" s="122"/>
      <c r="B106" s="139">
        <v>3400</v>
      </c>
      <c r="C106" s="124">
        <v>138</v>
      </c>
      <c r="D106" s="86" t="s">
        <v>196</v>
      </c>
      <c r="E106" s="248"/>
      <c r="F106" s="130"/>
    </row>
    <row r="107" spans="1:6" ht="41.4" x14ac:dyDescent="0.3">
      <c r="A107" s="122"/>
      <c r="B107" s="128">
        <v>3410</v>
      </c>
      <c r="C107" s="124">
        <v>139</v>
      </c>
      <c r="D107" s="88" t="s">
        <v>206</v>
      </c>
      <c r="E107" s="135" t="s">
        <v>2819</v>
      </c>
      <c r="F107" s="130" t="s">
        <v>2820</v>
      </c>
    </row>
    <row r="108" spans="1:6" ht="27.6" x14ac:dyDescent="0.3">
      <c r="A108" s="122"/>
      <c r="B108" s="128">
        <v>3420</v>
      </c>
      <c r="C108" s="124">
        <v>140</v>
      </c>
      <c r="D108" s="87" t="s">
        <v>192</v>
      </c>
      <c r="E108" s="126" t="s">
        <v>2821</v>
      </c>
      <c r="F108" s="130"/>
    </row>
    <row r="109" spans="1:6" ht="27.6" x14ac:dyDescent="0.3">
      <c r="A109" s="122"/>
      <c r="B109" s="128">
        <v>3430</v>
      </c>
      <c r="C109" s="124">
        <v>141</v>
      </c>
      <c r="D109" s="87" t="s">
        <v>193</v>
      </c>
      <c r="E109" s="126" t="s">
        <v>2822</v>
      </c>
      <c r="F109" s="130"/>
    </row>
    <row r="110" spans="1:6" ht="12.75" customHeight="1" x14ac:dyDescent="0.3">
      <c r="A110" s="122"/>
      <c r="B110" s="133">
        <v>3440</v>
      </c>
      <c r="C110" s="124">
        <v>142</v>
      </c>
      <c r="D110" s="86" t="s">
        <v>194</v>
      </c>
      <c r="E110" s="248" t="s">
        <v>2823</v>
      </c>
      <c r="F110" s="130"/>
    </row>
    <row r="111" spans="1:6" ht="26.4" x14ac:dyDescent="0.3">
      <c r="A111" s="122"/>
      <c r="B111" s="128">
        <v>3450</v>
      </c>
      <c r="C111" s="124">
        <v>143</v>
      </c>
      <c r="D111" s="86" t="s">
        <v>195</v>
      </c>
      <c r="E111" s="248"/>
      <c r="F111" s="130"/>
    </row>
    <row r="112" spans="1:6" x14ac:dyDescent="0.3">
      <c r="A112" s="122"/>
      <c r="B112" s="133">
        <v>3460</v>
      </c>
      <c r="C112" s="124">
        <v>144</v>
      </c>
      <c r="D112" s="86" t="s">
        <v>196</v>
      </c>
      <c r="E112" s="248"/>
      <c r="F112" s="130"/>
    </row>
    <row r="113" spans="1:11" ht="108.75" customHeight="1" x14ac:dyDescent="0.3">
      <c r="A113" s="122"/>
      <c r="B113" s="128">
        <v>3470</v>
      </c>
      <c r="C113" s="124">
        <v>145</v>
      </c>
      <c r="D113" s="88" t="s">
        <v>207</v>
      </c>
      <c r="E113" s="135" t="s">
        <v>2824</v>
      </c>
      <c r="F113" s="130" t="s">
        <v>2825</v>
      </c>
      <c r="I113" s="122"/>
      <c r="J113" s="122"/>
      <c r="K113" s="122"/>
    </row>
    <row r="114" spans="1:11" x14ac:dyDescent="0.3">
      <c r="A114" s="122"/>
      <c r="B114" s="133">
        <v>3480</v>
      </c>
      <c r="C114" s="124">
        <v>146</v>
      </c>
      <c r="D114" s="87" t="s">
        <v>192</v>
      </c>
      <c r="E114" s="126" t="s">
        <v>2826</v>
      </c>
      <c r="F114" s="130"/>
    </row>
    <row r="115" spans="1:11" ht="27.6" x14ac:dyDescent="0.3">
      <c r="A115" s="122"/>
      <c r="B115" s="128">
        <v>3490</v>
      </c>
      <c r="C115" s="124">
        <v>147</v>
      </c>
      <c r="D115" s="87" t="s">
        <v>193</v>
      </c>
      <c r="E115" s="126" t="s">
        <v>2827</v>
      </c>
      <c r="F115" s="130"/>
    </row>
    <row r="116" spans="1:11" ht="12.75" customHeight="1" x14ac:dyDescent="0.3">
      <c r="A116" s="122"/>
      <c r="B116" s="133">
        <v>3500</v>
      </c>
      <c r="C116" s="124">
        <v>148</v>
      </c>
      <c r="D116" s="86" t="s">
        <v>194</v>
      </c>
      <c r="E116" s="248" t="s">
        <v>2828</v>
      </c>
      <c r="F116" s="130"/>
    </row>
    <row r="117" spans="1:11" ht="26.4" x14ac:dyDescent="0.3">
      <c r="A117" s="122"/>
      <c r="B117" s="128">
        <v>3510</v>
      </c>
      <c r="C117" s="124">
        <v>149</v>
      </c>
      <c r="D117" s="86" t="s">
        <v>195</v>
      </c>
      <c r="E117" s="248"/>
      <c r="F117" s="130"/>
    </row>
    <row r="118" spans="1:11" x14ac:dyDescent="0.3">
      <c r="A118" s="122"/>
      <c r="B118" s="133">
        <v>3520</v>
      </c>
      <c r="C118" s="124">
        <v>150</v>
      </c>
      <c r="D118" s="86" t="s">
        <v>196</v>
      </c>
      <c r="E118" s="248"/>
      <c r="F118" s="130"/>
    </row>
    <row r="119" spans="1:11" ht="220.8" x14ac:dyDescent="0.3">
      <c r="A119" s="122"/>
      <c r="B119" s="128">
        <v>3530</v>
      </c>
      <c r="C119" s="124">
        <v>151</v>
      </c>
      <c r="D119" s="88" t="s">
        <v>270</v>
      </c>
      <c r="E119" s="135" t="s">
        <v>2829</v>
      </c>
      <c r="F119" s="130" t="s">
        <v>2830</v>
      </c>
    </row>
    <row r="120" spans="1:11" x14ac:dyDescent="0.3">
      <c r="A120" s="122"/>
      <c r="B120" s="133">
        <v>3540</v>
      </c>
      <c r="C120" s="124">
        <v>152</v>
      </c>
      <c r="D120" s="87" t="s">
        <v>192</v>
      </c>
      <c r="E120" s="126" t="s">
        <v>2826</v>
      </c>
      <c r="F120" s="130"/>
      <c r="G120" s="122"/>
      <c r="H120" s="122"/>
    </row>
    <row r="121" spans="1:11" ht="27.6" x14ac:dyDescent="0.3">
      <c r="A121" s="122"/>
      <c r="B121" s="128">
        <v>3550</v>
      </c>
      <c r="C121" s="124">
        <v>153</v>
      </c>
      <c r="D121" s="87" t="s">
        <v>193</v>
      </c>
      <c r="E121" s="126" t="s">
        <v>2827</v>
      </c>
      <c r="F121" s="130"/>
    </row>
    <row r="122" spans="1:11" ht="12.75" customHeight="1" x14ac:dyDescent="0.3">
      <c r="A122" s="122"/>
      <c r="B122" s="133">
        <v>3560</v>
      </c>
      <c r="C122" s="124">
        <v>154</v>
      </c>
      <c r="D122" s="86" t="s">
        <v>194</v>
      </c>
      <c r="E122" s="248" t="s">
        <v>2828</v>
      </c>
      <c r="F122" s="130"/>
    </row>
    <row r="123" spans="1:11" ht="26.4" x14ac:dyDescent="0.3">
      <c r="A123" s="122"/>
      <c r="B123" s="128">
        <v>3570</v>
      </c>
      <c r="C123" s="124">
        <v>155</v>
      </c>
      <c r="D123" s="86" t="s">
        <v>195</v>
      </c>
      <c r="E123" s="248"/>
      <c r="F123" s="130"/>
    </row>
    <row r="124" spans="1:11" x14ac:dyDescent="0.3">
      <c r="A124" s="122"/>
      <c r="B124" s="133">
        <v>3580</v>
      </c>
      <c r="C124" s="124">
        <v>156</v>
      </c>
      <c r="D124" s="86" t="s">
        <v>196</v>
      </c>
      <c r="E124" s="248"/>
      <c r="F124" s="130"/>
    </row>
    <row r="125" spans="1:11" ht="138" x14ac:dyDescent="0.3">
      <c r="A125" s="122"/>
      <c r="B125" s="128">
        <v>3590</v>
      </c>
      <c r="C125" s="124">
        <v>157</v>
      </c>
      <c r="D125" s="88" t="s">
        <v>2831</v>
      </c>
      <c r="E125" s="135" t="s">
        <v>2832</v>
      </c>
      <c r="F125" s="130" t="s">
        <v>2833</v>
      </c>
    </row>
    <row r="126" spans="1:11" x14ac:dyDescent="0.3">
      <c r="A126" s="122"/>
      <c r="B126" s="133">
        <v>3600</v>
      </c>
      <c r="C126" s="124">
        <v>158</v>
      </c>
      <c r="D126" s="87" t="s">
        <v>192</v>
      </c>
      <c r="E126" s="126" t="s">
        <v>2826</v>
      </c>
      <c r="F126" s="130"/>
    </row>
    <row r="127" spans="1:11" ht="27.6" x14ac:dyDescent="0.3">
      <c r="A127" s="122"/>
      <c r="B127" s="128">
        <v>3610</v>
      </c>
      <c r="C127" s="124">
        <v>159</v>
      </c>
      <c r="D127" s="87" t="s">
        <v>193</v>
      </c>
      <c r="E127" s="126" t="s">
        <v>2827</v>
      </c>
      <c r="F127" s="130"/>
    </row>
    <row r="128" spans="1:11" ht="12.75" customHeight="1" x14ac:dyDescent="0.3">
      <c r="A128" s="122"/>
      <c r="B128" s="128">
        <v>3620</v>
      </c>
      <c r="C128" s="124">
        <v>160</v>
      </c>
      <c r="D128" s="86" t="s">
        <v>194</v>
      </c>
      <c r="E128" s="248" t="s">
        <v>2828</v>
      </c>
      <c r="F128" s="130"/>
    </row>
    <row r="129" spans="1:9" ht="26.4" x14ac:dyDescent="0.3">
      <c r="A129" s="122"/>
      <c r="B129" s="128">
        <v>3630</v>
      </c>
      <c r="C129" s="124">
        <v>161</v>
      </c>
      <c r="D129" s="86" t="s">
        <v>195</v>
      </c>
      <c r="E129" s="248"/>
      <c r="F129" s="130"/>
    </row>
    <row r="130" spans="1:9" x14ac:dyDescent="0.3">
      <c r="A130" s="122"/>
      <c r="B130" s="128">
        <v>3640</v>
      </c>
      <c r="C130" s="124">
        <v>162</v>
      </c>
      <c r="D130" s="86" t="s">
        <v>196</v>
      </c>
      <c r="E130" s="248"/>
      <c r="F130" s="130"/>
    </row>
    <row r="131" spans="1:9" ht="159.75" customHeight="1" x14ac:dyDescent="0.3">
      <c r="A131" s="122"/>
      <c r="B131" s="128">
        <v>3650</v>
      </c>
      <c r="C131" s="124">
        <v>163</v>
      </c>
      <c r="D131" s="88" t="s">
        <v>210</v>
      </c>
      <c r="E131" s="135" t="s">
        <v>2834</v>
      </c>
      <c r="F131" s="130" t="s">
        <v>2835</v>
      </c>
      <c r="H131" s="122"/>
      <c r="I131" s="122"/>
    </row>
    <row r="132" spans="1:9" ht="27.6" x14ac:dyDescent="0.3">
      <c r="A132" s="122"/>
      <c r="B132" s="128">
        <v>3660</v>
      </c>
      <c r="C132" s="124">
        <v>164</v>
      </c>
      <c r="D132" s="87" t="s">
        <v>192</v>
      </c>
      <c r="E132" s="126" t="s">
        <v>2836</v>
      </c>
      <c r="F132" s="130"/>
    </row>
    <row r="133" spans="1:9" ht="27.6" x14ac:dyDescent="0.3">
      <c r="A133" s="122"/>
      <c r="B133" s="128">
        <v>3670</v>
      </c>
      <c r="C133" s="124">
        <v>165</v>
      </c>
      <c r="D133" s="87" t="s">
        <v>193</v>
      </c>
      <c r="E133" s="126" t="s">
        <v>2837</v>
      </c>
      <c r="F133" s="130"/>
    </row>
    <row r="134" spans="1:9" ht="12.75" customHeight="1" x14ac:dyDescent="0.3">
      <c r="A134" s="122"/>
      <c r="B134" s="128">
        <v>3680</v>
      </c>
      <c r="C134" s="124">
        <v>166</v>
      </c>
      <c r="D134" s="86" t="s">
        <v>194</v>
      </c>
      <c r="E134" s="248" t="s">
        <v>2838</v>
      </c>
      <c r="F134" s="130"/>
    </row>
    <row r="135" spans="1:9" ht="26.4" x14ac:dyDescent="0.3">
      <c r="A135" s="122"/>
      <c r="B135" s="128">
        <v>3690</v>
      </c>
      <c r="C135" s="124">
        <v>167</v>
      </c>
      <c r="D135" s="86" t="s">
        <v>195</v>
      </c>
      <c r="E135" s="248"/>
      <c r="F135" s="130"/>
    </row>
    <row r="136" spans="1:9" x14ac:dyDescent="0.3">
      <c r="A136" s="122"/>
      <c r="B136" s="133">
        <v>3700</v>
      </c>
      <c r="C136" s="124">
        <v>168</v>
      </c>
      <c r="D136" s="86" t="s">
        <v>196</v>
      </c>
      <c r="E136" s="248"/>
      <c r="F136" s="130"/>
    </row>
    <row r="137" spans="1:9" ht="179.4" x14ac:dyDescent="0.3">
      <c r="A137" s="122"/>
      <c r="B137" s="128">
        <v>3710</v>
      </c>
      <c r="C137" s="124">
        <v>169</v>
      </c>
      <c r="D137" s="88" t="s">
        <v>2839</v>
      </c>
      <c r="E137" s="135" t="s">
        <v>2840</v>
      </c>
      <c r="F137" s="130" t="s">
        <v>2841</v>
      </c>
    </row>
    <row r="138" spans="1:9" ht="27.6" x14ac:dyDescent="0.3">
      <c r="A138" s="122"/>
      <c r="B138" s="128">
        <v>3720</v>
      </c>
      <c r="C138" s="124">
        <v>170</v>
      </c>
      <c r="D138" s="87" t="s">
        <v>192</v>
      </c>
      <c r="E138" s="126" t="s">
        <v>2800</v>
      </c>
      <c r="F138" s="130"/>
    </row>
    <row r="139" spans="1:9" ht="27.6" x14ac:dyDescent="0.3">
      <c r="A139" s="122"/>
      <c r="B139" s="128">
        <v>3730</v>
      </c>
      <c r="C139" s="124">
        <v>171</v>
      </c>
      <c r="D139" s="87" t="s">
        <v>193</v>
      </c>
      <c r="E139" s="126" t="s">
        <v>2801</v>
      </c>
      <c r="F139" s="130"/>
    </row>
    <row r="140" spans="1:9" ht="12.75" customHeight="1" x14ac:dyDescent="0.3">
      <c r="A140" s="122"/>
      <c r="B140" s="133">
        <v>3740</v>
      </c>
      <c r="C140" s="124">
        <v>172</v>
      </c>
      <c r="D140" s="86" t="s">
        <v>194</v>
      </c>
      <c r="E140" s="248" t="s">
        <v>2802</v>
      </c>
      <c r="F140" s="130"/>
    </row>
    <row r="141" spans="1:9" ht="26.4" x14ac:dyDescent="0.3">
      <c r="A141" s="122"/>
      <c r="B141" s="128">
        <v>3750</v>
      </c>
      <c r="C141" s="124">
        <v>173</v>
      </c>
      <c r="D141" s="86" t="s">
        <v>195</v>
      </c>
      <c r="E141" s="248"/>
      <c r="F141" s="130"/>
    </row>
    <row r="142" spans="1:9" x14ac:dyDescent="0.3">
      <c r="A142" s="122"/>
      <c r="B142" s="133">
        <v>3760</v>
      </c>
      <c r="C142" s="124">
        <v>174</v>
      </c>
      <c r="D142" s="86" t="s">
        <v>196</v>
      </c>
      <c r="E142" s="248"/>
      <c r="F142" s="130"/>
    </row>
    <row r="143" spans="1:9" ht="124.2" x14ac:dyDescent="0.3">
      <c r="A143" s="122"/>
      <c r="B143" s="128">
        <v>3770</v>
      </c>
      <c r="C143" s="124">
        <v>175</v>
      </c>
      <c r="D143" s="88" t="s">
        <v>2842</v>
      </c>
      <c r="E143" s="135" t="s">
        <v>2843</v>
      </c>
      <c r="F143" s="130" t="s">
        <v>2844</v>
      </c>
    </row>
    <row r="144" spans="1:9" ht="27.6" x14ac:dyDescent="0.3">
      <c r="A144" s="122"/>
      <c r="B144" s="128">
        <v>3780</v>
      </c>
      <c r="C144" s="124">
        <v>176</v>
      </c>
      <c r="D144" s="87" t="s">
        <v>192</v>
      </c>
      <c r="E144" s="126" t="s">
        <v>2800</v>
      </c>
      <c r="F144" s="130"/>
    </row>
    <row r="145" spans="1:6" ht="27.6" x14ac:dyDescent="0.3">
      <c r="A145" s="122"/>
      <c r="B145" s="128">
        <v>3790</v>
      </c>
      <c r="C145" s="124">
        <v>177</v>
      </c>
      <c r="D145" s="87" t="s">
        <v>193</v>
      </c>
      <c r="E145" s="126" t="s">
        <v>2801</v>
      </c>
      <c r="F145" s="130"/>
    </row>
    <row r="146" spans="1:6" ht="12.75" customHeight="1" x14ac:dyDescent="0.3">
      <c r="A146" s="122"/>
      <c r="B146" s="133">
        <v>3800</v>
      </c>
      <c r="C146" s="124">
        <v>178</v>
      </c>
      <c r="D146" s="86" t="s">
        <v>194</v>
      </c>
      <c r="E146" s="248" t="s">
        <v>2802</v>
      </c>
      <c r="F146" s="130"/>
    </row>
    <row r="147" spans="1:6" ht="26.4" x14ac:dyDescent="0.3">
      <c r="A147" s="122"/>
      <c r="B147" s="128">
        <v>3810</v>
      </c>
      <c r="C147" s="124">
        <v>179</v>
      </c>
      <c r="D147" s="86" t="s">
        <v>195</v>
      </c>
      <c r="E147" s="248"/>
      <c r="F147" s="130"/>
    </row>
    <row r="148" spans="1:6" x14ac:dyDescent="0.3">
      <c r="A148" s="122"/>
      <c r="B148" s="133">
        <v>3820</v>
      </c>
      <c r="C148" s="124">
        <v>180</v>
      </c>
      <c r="D148" s="86" t="s">
        <v>196</v>
      </c>
      <c r="E148" s="248"/>
      <c r="F148" s="130"/>
    </row>
    <row r="149" spans="1:6" ht="151.80000000000001" x14ac:dyDescent="0.3">
      <c r="A149" s="122"/>
      <c r="B149" s="128">
        <v>3830</v>
      </c>
      <c r="C149" s="124">
        <v>181</v>
      </c>
      <c r="D149" s="88" t="s">
        <v>213</v>
      </c>
      <c r="E149" s="135" t="s">
        <v>2845</v>
      </c>
      <c r="F149" s="130" t="s">
        <v>2846</v>
      </c>
    </row>
    <row r="150" spans="1:6" ht="16.5" customHeight="1" x14ac:dyDescent="0.3">
      <c r="A150" s="122"/>
      <c r="B150" s="133">
        <v>3840</v>
      </c>
      <c r="C150" s="124">
        <v>182</v>
      </c>
      <c r="D150" s="140" t="s">
        <v>192</v>
      </c>
      <c r="E150" s="126" t="s">
        <v>2800</v>
      </c>
      <c r="F150" s="130"/>
    </row>
    <row r="151" spans="1:6" ht="27.6" x14ac:dyDescent="0.3">
      <c r="A151" s="122"/>
      <c r="B151" s="128">
        <v>3850</v>
      </c>
      <c r="C151" s="124">
        <v>183</v>
      </c>
      <c r="D151" s="87" t="s">
        <v>193</v>
      </c>
      <c r="E151" s="126" t="s">
        <v>2801</v>
      </c>
      <c r="F151" s="130"/>
    </row>
    <row r="152" spans="1:6" ht="12.75" customHeight="1" x14ac:dyDescent="0.3">
      <c r="A152" s="122"/>
      <c r="B152" s="133">
        <v>3860</v>
      </c>
      <c r="C152" s="124">
        <v>184</v>
      </c>
      <c r="D152" s="86" t="s">
        <v>194</v>
      </c>
      <c r="E152" s="249" t="s">
        <v>2802</v>
      </c>
      <c r="F152" s="130"/>
    </row>
    <row r="153" spans="1:6" ht="26.4" x14ac:dyDescent="0.3">
      <c r="A153" s="122"/>
      <c r="B153" s="128">
        <v>3870</v>
      </c>
      <c r="C153" s="124">
        <v>185</v>
      </c>
      <c r="D153" s="86" t="s">
        <v>195</v>
      </c>
      <c r="E153" s="249"/>
      <c r="F153" s="130"/>
    </row>
    <row r="154" spans="1:6" x14ac:dyDescent="0.3">
      <c r="A154" s="122"/>
      <c r="B154" s="133">
        <v>3880</v>
      </c>
      <c r="C154" s="124">
        <v>186</v>
      </c>
      <c r="D154" s="86" t="s">
        <v>196</v>
      </c>
      <c r="E154" s="249"/>
      <c r="F154" s="130"/>
    </row>
    <row r="155" spans="1:6" ht="69" x14ac:dyDescent="0.3">
      <c r="A155" s="122"/>
      <c r="B155" s="128">
        <v>3890</v>
      </c>
      <c r="C155" s="124">
        <v>187</v>
      </c>
      <c r="D155" s="101" t="s">
        <v>214</v>
      </c>
      <c r="E155" s="135" t="s">
        <v>2847</v>
      </c>
      <c r="F155" s="130" t="s">
        <v>2848</v>
      </c>
    </row>
    <row r="156" spans="1:6" x14ac:dyDescent="0.3">
      <c r="A156" s="122"/>
      <c r="B156" s="128">
        <v>3900</v>
      </c>
      <c r="C156" s="124">
        <v>188</v>
      </c>
      <c r="D156" s="87" t="s">
        <v>192</v>
      </c>
      <c r="E156" s="126" t="s">
        <v>2812</v>
      </c>
      <c r="F156" s="130"/>
    </row>
    <row r="157" spans="1:6" ht="27.6" x14ac:dyDescent="0.3">
      <c r="A157" s="122"/>
      <c r="B157" s="128">
        <v>3910</v>
      </c>
      <c r="C157" s="124">
        <v>189</v>
      </c>
      <c r="D157" s="87" t="s">
        <v>193</v>
      </c>
      <c r="E157" s="126" t="s">
        <v>2813</v>
      </c>
      <c r="F157" s="130"/>
    </row>
    <row r="158" spans="1:6" ht="12.75" customHeight="1" x14ac:dyDescent="0.3">
      <c r="A158" s="122"/>
      <c r="B158" s="133">
        <v>3920</v>
      </c>
      <c r="C158" s="124">
        <v>190</v>
      </c>
      <c r="D158" s="86" t="s">
        <v>194</v>
      </c>
      <c r="E158" s="249" t="s">
        <v>2814</v>
      </c>
      <c r="F158" s="130"/>
    </row>
    <row r="159" spans="1:6" ht="26.4" x14ac:dyDescent="0.3">
      <c r="A159" s="122"/>
      <c r="B159" s="128">
        <v>3930</v>
      </c>
      <c r="C159" s="124">
        <v>191</v>
      </c>
      <c r="D159" s="86" t="s">
        <v>195</v>
      </c>
      <c r="E159" s="249"/>
      <c r="F159" s="130"/>
    </row>
    <row r="160" spans="1:6" x14ac:dyDescent="0.3">
      <c r="A160" s="122"/>
      <c r="B160" s="133">
        <v>3940</v>
      </c>
      <c r="C160" s="124">
        <v>192</v>
      </c>
      <c r="D160" s="86" t="s">
        <v>196</v>
      </c>
      <c r="E160" s="249"/>
      <c r="F160" s="130"/>
    </row>
    <row r="161" spans="1:6" ht="41.4" x14ac:dyDescent="0.3">
      <c r="A161" s="122"/>
      <c r="B161" s="128">
        <v>3950</v>
      </c>
      <c r="C161" s="124">
        <v>193</v>
      </c>
      <c r="D161" s="101" t="s">
        <v>215</v>
      </c>
      <c r="E161" s="135" t="s">
        <v>2849</v>
      </c>
      <c r="F161" s="130" t="s">
        <v>2850</v>
      </c>
    </row>
    <row r="162" spans="1:6" x14ac:dyDescent="0.3">
      <c r="A162" s="122"/>
      <c r="B162" s="128">
        <v>3960</v>
      </c>
      <c r="C162" s="124">
        <v>194</v>
      </c>
      <c r="D162" s="87" t="s">
        <v>192</v>
      </c>
      <c r="E162" s="126" t="s">
        <v>2812</v>
      </c>
      <c r="F162" s="130"/>
    </row>
    <row r="163" spans="1:6" ht="27.6" x14ac:dyDescent="0.3">
      <c r="A163" s="122"/>
      <c r="B163" s="128">
        <v>3970</v>
      </c>
      <c r="C163" s="124">
        <v>195</v>
      </c>
      <c r="D163" s="87" t="s">
        <v>193</v>
      </c>
      <c r="E163" s="126" t="s">
        <v>2813</v>
      </c>
      <c r="F163" s="130"/>
    </row>
    <row r="164" spans="1:6" ht="12.75" customHeight="1" x14ac:dyDescent="0.3">
      <c r="A164" s="122"/>
      <c r="B164" s="133">
        <v>3980</v>
      </c>
      <c r="C164" s="124">
        <v>196</v>
      </c>
      <c r="D164" s="86" t="s">
        <v>194</v>
      </c>
      <c r="E164" s="248" t="s">
        <v>2814</v>
      </c>
      <c r="F164" s="130"/>
    </row>
    <row r="165" spans="1:6" ht="26.4" x14ac:dyDescent="0.3">
      <c r="A165" s="122"/>
      <c r="B165" s="128">
        <v>3990</v>
      </c>
      <c r="C165" s="124">
        <v>197</v>
      </c>
      <c r="D165" s="86" t="s">
        <v>195</v>
      </c>
      <c r="E165" s="248"/>
      <c r="F165" s="130"/>
    </row>
    <row r="166" spans="1:6" x14ac:dyDescent="0.3">
      <c r="A166" s="122"/>
      <c r="B166" s="133">
        <v>4000</v>
      </c>
      <c r="C166" s="124">
        <v>198</v>
      </c>
      <c r="D166" s="86" t="s">
        <v>196</v>
      </c>
      <c r="E166" s="248"/>
      <c r="F166" s="130"/>
    </row>
    <row r="167" spans="1:6" x14ac:dyDescent="0.3">
      <c r="A167" s="122"/>
      <c r="B167" s="128">
        <v>4010</v>
      </c>
      <c r="C167" s="124">
        <v>199</v>
      </c>
      <c r="D167" s="88" t="s">
        <v>216</v>
      </c>
      <c r="E167" s="129" t="s">
        <v>2851</v>
      </c>
      <c r="F167" s="130" t="s">
        <v>2852</v>
      </c>
    </row>
    <row r="168" spans="1:6" ht="27.6" x14ac:dyDescent="0.3">
      <c r="A168" s="122"/>
      <c r="B168" s="128">
        <v>4020</v>
      </c>
      <c r="C168" s="124">
        <v>200</v>
      </c>
      <c r="D168" s="87" t="s">
        <v>192</v>
      </c>
      <c r="E168" s="126" t="s">
        <v>2853</v>
      </c>
      <c r="F168" s="130"/>
    </row>
    <row r="169" spans="1:6" ht="27.6" x14ac:dyDescent="0.3">
      <c r="A169" s="122"/>
      <c r="B169" s="128">
        <v>4030</v>
      </c>
      <c r="C169" s="124">
        <v>201</v>
      </c>
      <c r="D169" s="87" t="s">
        <v>193</v>
      </c>
      <c r="E169" s="126" t="s">
        <v>2854</v>
      </c>
      <c r="F169" s="130"/>
    </row>
    <row r="170" spans="1:6" ht="12.75" customHeight="1" x14ac:dyDescent="0.3">
      <c r="A170" s="122"/>
      <c r="B170" s="133">
        <v>4040</v>
      </c>
      <c r="C170" s="124">
        <v>202</v>
      </c>
      <c r="D170" s="86" t="s">
        <v>194</v>
      </c>
      <c r="E170" s="248" t="s">
        <v>2855</v>
      </c>
      <c r="F170" s="130"/>
    </row>
    <row r="171" spans="1:6" ht="26.4" x14ac:dyDescent="0.3">
      <c r="A171" s="122"/>
      <c r="B171" s="128">
        <v>4050</v>
      </c>
      <c r="C171" s="124">
        <v>203</v>
      </c>
      <c r="D171" s="86" t="s">
        <v>195</v>
      </c>
      <c r="E171" s="248"/>
      <c r="F171" s="130"/>
    </row>
    <row r="172" spans="1:6" x14ac:dyDescent="0.3">
      <c r="A172" s="122"/>
      <c r="B172" s="133">
        <v>4060</v>
      </c>
      <c r="C172" s="124">
        <v>204</v>
      </c>
      <c r="D172" s="86" t="s">
        <v>196</v>
      </c>
      <c r="E172" s="248"/>
      <c r="F172" s="130"/>
    </row>
    <row r="173" spans="1:6" ht="96.6" x14ac:dyDescent="0.3">
      <c r="A173" s="122"/>
      <c r="B173" s="128">
        <v>4070</v>
      </c>
      <c r="C173" s="124">
        <v>205</v>
      </c>
      <c r="D173" s="88" t="s">
        <v>2651</v>
      </c>
      <c r="E173" s="135" t="s">
        <v>2920</v>
      </c>
      <c r="F173" s="130" t="s">
        <v>2844</v>
      </c>
    </row>
    <row r="174" spans="1:6" ht="27.6" x14ac:dyDescent="0.3">
      <c r="A174" s="122"/>
      <c r="B174" s="128">
        <v>4080</v>
      </c>
      <c r="C174" s="124">
        <v>206</v>
      </c>
      <c r="D174" s="87" t="s">
        <v>192</v>
      </c>
      <c r="E174" s="126" t="s">
        <v>2856</v>
      </c>
      <c r="F174" s="130"/>
    </row>
    <row r="175" spans="1:6" ht="27.6" x14ac:dyDescent="0.3">
      <c r="A175" s="122"/>
      <c r="B175" s="128">
        <v>4090</v>
      </c>
      <c r="C175" s="124">
        <v>207</v>
      </c>
      <c r="D175" s="87" t="s">
        <v>193</v>
      </c>
      <c r="E175" s="126" t="s">
        <v>2857</v>
      </c>
      <c r="F175" s="130"/>
    </row>
    <row r="176" spans="1:6" ht="12.75" customHeight="1" x14ac:dyDescent="0.3">
      <c r="A176" s="122"/>
      <c r="B176" s="133">
        <v>4100</v>
      </c>
      <c r="C176" s="124">
        <v>208</v>
      </c>
      <c r="D176" s="86" t="s">
        <v>194</v>
      </c>
      <c r="E176" s="248" t="s">
        <v>2858</v>
      </c>
      <c r="F176" s="130"/>
    </row>
    <row r="177" spans="1:6" ht="26.4" x14ac:dyDescent="0.3">
      <c r="A177" s="122"/>
      <c r="B177" s="128">
        <v>4110</v>
      </c>
      <c r="C177" s="124">
        <v>209</v>
      </c>
      <c r="D177" s="86" t="s">
        <v>195</v>
      </c>
      <c r="E177" s="248"/>
      <c r="F177" s="130"/>
    </row>
    <row r="178" spans="1:6" x14ac:dyDescent="0.3">
      <c r="A178" s="122"/>
      <c r="B178" s="133">
        <v>4120</v>
      </c>
      <c r="C178" s="124">
        <v>210</v>
      </c>
      <c r="D178" s="86" t="s">
        <v>196</v>
      </c>
      <c r="E178" s="248"/>
      <c r="F178" s="130"/>
    </row>
    <row r="179" spans="1:6" ht="54" customHeight="1" x14ac:dyDescent="0.3">
      <c r="A179" s="122"/>
      <c r="B179" s="128">
        <v>4130</v>
      </c>
      <c r="C179" s="124">
        <v>211</v>
      </c>
      <c r="D179" s="88" t="s">
        <v>218</v>
      </c>
      <c r="E179" s="126" t="s">
        <v>2859</v>
      </c>
      <c r="F179" s="130" t="s">
        <v>2860</v>
      </c>
    </row>
    <row r="180" spans="1:6" x14ac:dyDescent="0.3">
      <c r="A180" s="122"/>
      <c r="B180" s="133">
        <v>4140</v>
      </c>
      <c r="C180" s="124">
        <v>212</v>
      </c>
      <c r="D180" s="93" t="s">
        <v>2861</v>
      </c>
      <c r="E180" s="126"/>
      <c r="F180" s="130" t="s">
        <v>2681</v>
      </c>
    </row>
    <row r="181" spans="1:6" ht="64.5" customHeight="1" x14ac:dyDescent="0.3">
      <c r="A181" s="122"/>
      <c r="B181" s="128">
        <v>4150</v>
      </c>
      <c r="C181" s="124">
        <v>213</v>
      </c>
      <c r="D181" s="87" t="s">
        <v>2862</v>
      </c>
      <c r="E181" s="126" t="s">
        <v>2863</v>
      </c>
      <c r="F181" s="130">
        <v>40</v>
      </c>
    </row>
    <row r="182" spans="1:6" x14ac:dyDescent="0.3">
      <c r="A182" s="122"/>
      <c r="B182" s="133">
        <v>4160</v>
      </c>
      <c r="C182" s="124">
        <v>218</v>
      </c>
      <c r="D182" s="87" t="s">
        <v>221</v>
      </c>
      <c r="E182" s="126" t="s">
        <v>2864</v>
      </c>
      <c r="F182" s="130">
        <v>41</v>
      </c>
    </row>
    <row r="183" spans="1:6" ht="41.4" x14ac:dyDescent="0.3">
      <c r="A183" s="122"/>
      <c r="B183" s="128">
        <v>4170</v>
      </c>
      <c r="C183" s="124">
        <v>219</v>
      </c>
      <c r="D183" s="100" t="s">
        <v>2865</v>
      </c>
      <c r="E183" s="147" t="s">
        <v>2866</v>
      </c>
      <c r="F183" s="130"/>
    </row>
    <row r="184" spans="1:6" ht="41.4" x14ac:dyDescent="0.3">
      <c r="A184" s="122"/>
      <c r="B184" s="128">
        <v>4180</v>
      </c>
      <c r="C184" s="124"/>
      <c r="D184" s="100" t="s">
        <v>2867</v>
      </c>
      <c r="E184" s="129" t="s">
        <v>2868</v>
      </c>
      <c r="F184" s="130"/>
    </row>
    <row r="185" spans="1:6" ht="27.6" x14ac:dyDescent="0.3">
      <c r="A185" s="122"/>
      <c r="B185" s="128">
        <v>4190</v>
      </c>
      <c r="C185" s="124">
        <v>225</v>
      </c>
      <c r="D185" s="86" t="s">
        <v>224</v>
      </c>
      <c r="E185" s="135" t="s">
        <v>2869</v>
      </c>
      <c r="F185" s="130"/>
    </row>
    <row r="186" spans="1:6" ht="53.25" customHeight="1" x14ac:dyDescent="0.3">
      <c r="A186" s="122"/>
      <c r="B186" s="128">
        <v>4200</v>
      </c>
      <c r="C186" s="124">
        <v>230</v>
      </c>
      <c r="D186" s="87" t="s">
        <v>2870</v>
      </c>
      <c r="E186" s="126" t="s">
        <v>2871</v>
      </c>
      <c r="F186" s="130" t="s">
        <v>2681</v>
      </c>
    </row>
    <row r="187" spans="1:6" ht="27.6" x14ac:dyDescent="0.3">
      <c r="A187" s="122"/>
      <c r="B187" s="128">
        <v>4210</v>
      </c>
      <c r="C187" s="124">
        <v>231</v>
      </c>
      <c r="D187" s="87" t="s">
        <v>2872</v>
      </c>
      <c r="E187" s="131" t="s">
        <v>2873</v>
      </c>
      <c r="F187" s="130" t="s">
        <v>2874</v>
      </c>
    </row>
    <row r="188" spans="1:6" ht="193.2" x14ac:dyDescent="0.3">
      <c r="A188" s="122"/>
      <c r="B188" s="128">
        <v>4220</v>
      </c>
      <c r="C188" s="124">
        <v>232</v>
      </c>
      <c r="D188" s="87" t="s">
        <v>2875</v>
      </c>
      <c r="E188" s="135" t="s">
        <v>2876</v>
      </c>
      <c r="F188" s="130" t="s">
        <v>2877</v>
      </c>
    </row>
    <row r="189" spans="1:6" ht="82.8" x14ac:dyDescent="0.3">
      <c r="A189" s="122"/>
      <c r="B189" s="128">
        <v>4230</v>
      </c>
      <c r="C189" s="124">
        <v>233</v>
      </c>
      <c r="D189" s="86" t="s">
        <v>2878</v>
      </c>
      <c r="E189" s="126" t="s">
        <v>2879</v>
      </c>
      <c r="F189" s="130" t="s">
        <v>2877</v>
      </c>
    </row>
    <row r="190" spans="1:6" ht="41.4" x14ac:dyDescent="0.3">
      <c r="A190" s="122"/>
      <c r="B190" s="128">
        <v>4240</v>
      </c>
      <c r="C190" s="124">
        <v>234</v>
      </c>
      <c r="D190" s="89" t="s">
        <v>2880</v>
      </c>
      <c r="E190" s="135" t="s">
        <v>2881</v>
      </c>
      <c r="F190" s="130" t="s">
        <v>2877</v>
      </c>
    </row>
    <row r="191" spans="1:6" ht="41.4" x14ac:dyDescent="0.3">
      <c r="A191" s="122"/>
      <c r="B191" s="128">
        <v>4250</v>
      </c>
      <c r="C191" s="124">
        <v>235</v>
      </c>
      <c r="D191" s="89" t="s">
        <v>2882</v>
      </c>
      <c r="E191" s="135" t="s">
        <v>2883</v>
      </c>
      <c r="F191" s="130" t="s">
        <v>2877</v>
      </c>
    </row>
    <row r="192" spans="1:6" ht="41.4" x14ac:dyDescent="0.3">
      <c r="A192" s="122"/>
      <c r="B192" s="128">
        <v>4260</v>
      </c>
      <c r="C192" s="124">
        <v>236</v>
      </c>
      <c r="D192" s="89" t="s">
        <v>2884</v>
      </c>
      <c r="E192" s="135" t="s">
        <v>2885</v>
      </c>
      <c r="F192" s="130" t="s">
        <v>2877</v>
      </c>
    </row>
    <row r="193" spans="1:6" ht="52.5" customHeight="1" x14ac:dyDescent="0.3">
      <c r="A193" s="122"/>
      <c r="B193" s="128">
        <v>4270</v>
      </c>
      <c r="C193" s="124">
        <v>237</v>
      </c>
      <c r="D193" s="86" t="s">
        <v>2886</v>
      </c>
      <c r="E193" s="135" t="s">
        <v>2887</v>
      </c>
      <c r="F193" s="130" t="s">
        <v>2888</v>
      </c>
    </row>
    <row r="194" spans="1:6" ht="124.2" x14ac:dyDescent="0.3">
      <c r="A194" s="122"/>
      <c r="B194" s="128">
        <v>4280</v>
      </c>
      <c r="C194" s="124">
        <v>239</v>
      </c>
      <c r="D194" s="86" t="s">
        <v>2889</v>
      </c>
      <c r="E194" s="135" t="s">
        <v>2890</v>
      </c>
      <c r="F194" s="130" t="s">
        <v>2877</v>
      </c>
    </row>
    <row r="195" spans="1:6" ht="41.4" x14ac:dyDescent="0.3">
      <c r="A195" s="122"/>
      <c r="B195" s="128">
        <v>4290</v>
      </c>
      <c r="C195" s="124">
        <v>245</v>
      </c>
      <c r="D195" s="87" t="s">
        <v>236</v>
      </c>
      <c r="E195" s="126" t="s">
        <v>2891</v>
      </c>
      <c r="F195" s="130" t="s">
        <v>2877</v>
      </c>
    </row>
    <row r="196" spans="1:6" ht="52.8" x14ac:dyDescent="0.3">
      <c r="A196" s="122"/>
      <c r="B196" s="128">
        <v>4300</v>
      </c>
      <c r="C196" s="124">
        <v>246</v>
      </c>
      <c r="D196" s="87" t="s">
        <v>237</v>
      </c>
      <c r="E196" s="126" t="s">
        <v>2892</v>
      </c>
      <c r="F196" s="130" t="s">
        <v>2877</v>
      </c>
    </row>
    <row r="197" spans="1:6" x14ac:dyDescent="0.3">
      <c r="A197" s="122"/>
      <c r="B197" s="133">
        <v>4310</v>
      </c>
      <c r="C197" s="124">
        <v>247</v>
      </c>
      <c r="D197" s="88" t="s">
        <v>2893</v>
      </c>
      <c r="E197" s="126" t="s">
        <v>2894</v>
      </c>
      <c r="F197" s="130" t="s">
        <v>2682</v>
      </c>
    </row>
    <row r="198" spans="1:6" ht="41.4" x14ac:dyDescent="0.3">
      <c r="A198" s="122"/>
      <c r="B198" s="128">
        <v>4320</v>
      </c>
      <c r="C198" s="124">
        <v>248</v>
      </c>
      <c r="D198" s="88" t="s">
        <v>2774</v>
      </c>
      <c r="E198" s="126" t="s">
        <v>2895</v>
      </c>
      <c r="F198" s="130" t="s">
        <v>2896</v>
      </c>
    </row>
    <row r="199" spans="1:6" ht="30.75" customHeight="1" x14ac:dyDescent="0.3">
      <c r="A199" s="122"/>
      <c r="B199" s="128">
        <v>4330</v>
      </c>
      <c r="C199" s="124">
        <v>249</v>
      </c>
      <c r="D199" s="88" t="s">
        <v>2897</v>
      </c>
      <c r="E199" s="129" t="s">
        <v>2898</v>
      </c>
      <c r="F199" s="130">
        <v>53</v>
      </c>
    </row>
    <row r="200" spans="1:6" ht="27.6" x14ac:dyDescent="0.3">
      <c r="A200" s="122"/>
      <c r="B200" s="128">
        <v>4340</v>
      </c>
      <c r="C200" s="124"/>
      <c r="D200" s="99" t="s">
        <v>2899</v>
      </c>
      <c r="E200" s="129" t="s">
        <v>2900</v>
      </c>
      <c r="F200" s="130">
        <v>53</v>
      </c>
    </row>
    <row r="201" spans="1:6" ht="16.5" customHeight="1" x14ac:dyDescent="0.3">
      <c r="A201" s="122"/>
      <c r="B201" s="128">
        <v>4350</v>
      </c>
      <c r="C201" s="124"/>
      <c r="D201" s="99" t="s">
        <v>2901</v>
      </c>
      <c r="E201" s="129" t="s">
        <v>2902</v>
      </c>
      <c r="F201" s="130">
        <v>53</v>
      </c>
    </row>
    <row r="202" spans="1:6" ht="27.6" x14ac:dyDescent="0.3">
      <c r="A202" s="122"/>
      <c r="B202" s="128">
        <v>4360</v>
      </c>
      <c r="C202" s="124"/>
      <c r="D202" s="99" t="s">
        <v>2903</v>
      </c>
      <c r="E202" s="129" t="s">
        <v>2904</v>
      </c>
      <c r="F202" s="130">
        <v>53</v>
      </c>
    </row>
    <row r="203" spans="1:6" ht="26.4" x14ac:dyDescent="0.3">
      <c r="A203" s="122"/>
      <c r="B203" s="128">
        <v>4370</v>
      </c>
      <c r="C203" s="124">
        <v>251</v>
      </c>
      <c r="D203" s="88" t="s">
        <v>241</v>
      </c>
      <c r="E203" s="126" t="s">
        <v>2905</v>
      </c>
      <c r="F203" s="130" t="s">
        <v>2682</v>
      </c>
    </row>
    <row r="204" spans="1:6" x14ac:dyDescent="0.3">
      <c r="A204" s="122"/>
      <c r="B204" s="141"/>
      <c r="C204" s="124"/>
      <c r="D204" s="136"/>
      <c r="E204" s="126"/>
      <c r="F204" s="130"/>
    </row>
    <row r="205" spans="1:6" ht="15.6" x14ac:dyDescent="0.3">
      <c r="A205" s="122"/>
      <c r="B205" s="141"/>
      <c r="C205" s="124"/>
      <c r="D205" s="125" t="s">
        <v>242</v>
      </c>
      <c r="E205" s="126"/>
      <c r="F205" s="130"/>
    </row>
    <row r="206" spans="1:6" ht="41.4" x14ac:dyDescent="0.3">
      <c r="A206" s="122"/>
      <c r="B206" s="128">
        <v>6010</v>
      </c>
      <c r="C206" s="124">
        <v>255</v>
      </c>
      <c r="D206" s="88" t="s">
        <v>2906</v>
      </c>
      <c r="E206" s="131" t="s">
        <v>2939</v>
      </c>
      <c r="F206" s="130">
        <v>55</v>
      </c>
    </row>
    <row r="207" spans="1:6" ht="27.6" x14ac:dyDescent="0.3">
      <c r="A207" s="122"/>
      <c r="B207" s="128">
        <v>6020</v>
      </c>
      <c r="C207" s="124">
        <v>256</v>
      </c>
      <c r="D207" s="88" t="s">
        <v>2907</v>
      </c>
      <c r="E207" s="129" t="s">
        <v>2908</v>
      </c>
      <c r="F207" s="130">
        <v>55</v>
      </c>
    </row>
    <row r="208" spans="1:6" ht="39.6" x14ac:dyDescent="0.3">
      <c r="A208" s="122"/>
      <c r="B208" s="128">
        <v>6030</v>
      </c>
      <c r="C208" s="124">
        <v>257</v>
      </c>
      <c r="D208" s="88" t="s">
        <v>2909</v>
      </c>
      <c r="E208" s="129" t="s">
        <v>2910</v>
      </c>
      <c r="F208" s="130">
        <v>55</v>
      </c>
    </row>
    <row r="209" spans="1:6" ht="27.6" x14ac:dyDescent="0.3">
      <c r="A209" s="122"/>
      <c r="B209" s="128">
        <v>6040</v>
      </c>
      <c r="C209" s="124">
        <v>258</v>
      </c>
      <c r="D209" s="88" t="s">
        <v>2911</v>
      </c>
      <c r="E209" s="129" t="s">
        <v>2912</v>
      </c>
      <c r="F209" s="130">
        <v>55</v>
      </c>
    </row>
    <row r="210" spans="1:6" ht="26.4" x14ac:dyDescent="0.3">
      <c r="A210" s="122"/>
      <c r="B210" s="128">
        <v>6050</v>
      </c>
      <c r="C210" s="124">
        <v>259</v>
      </c>
      <c r="D210" s="88" t="s">
        <v>247</v>
      </c>
      <c r="E210" s="126" t="s">
        <v>2913</v>
      </c>
      <c r="F210" s="130">
        <v>55</v>
      </c>
    </row>
    <row r="211" spans="1:6" ht="26.4" x14ac:dyDescent="0.3">
      <c r="A211" s="122"/>
      <c r="B211" s="128">
        <v>6060</v>
      </c>
      <c r="C211" s="124">
        <v>260</v>
      </c>
      <c r="D211" s="88" t="s">
        <v>248</v>
      </c>
      <c r="E211" s="126" t="s">
        <v>2914</v>
      </c>
      <c r="F211" s="130">
        <v>55</v>
      </c>
    </row>
    <row r="212" spans="1:6" ht="27.6" x14ac:dyDescent="0.3">
      <c r="A212" s="122"/>
      <c r="B212" s="128">
        <v>6080</v>
      </c>
      <c r="C212" s="124">
        <v>262</v>
      </c>
      <c r="D212" s="93" t="s">
        <v>250</v>
      </c>
      <c r="E212" s="126" t="s">
        <v>2915</v>
      </c>
      <c r="F212" s="130">
        <v>55</v>
      </c>
    </row>
    <row r="213" spans="1:6" ht="27.6" x14ac:dyDescent="0.3">
      <c r="A213" s="122"/>
      <c r="B213" s="128">
        <v>6090</v>
      </c>
      <c r="C213" s="124">
        <v>263</v>
      </c>
      <c r="D213" s="93" t="s">
        <v>251</v>
      </c>
      <c r="E213" s="126" t="s">
        <v>2916</v>
      </c>
      <c r="F213" s="130">
        <v>55</v>
      </c>
    </row>
    <row r="214" spans="1:6" ht="27.6" x14ac:dyDescent="0.3">
      <c r="A214" s="122"/>
      <c r="B214" s="128">
        <v>6100</v>
      </c>
      <c r="C214" s="124">
        <v>264</v>
      </c>
      <c r="D214" s="93" t="s">
        <v>252</v>
      </c>
      <c r="E214" s="126" t="s">
        <v>2917</v>
      </c>
      <c r="F214" s="130">
        <v>55</v>
      </c>
    </row>
    <row r="215" spans="1:6" x14ac:dyDescent="0.3">
      <c r="A215" s="122"/>
      <c r="B215" s="128">
        <v>6110</v>
      </c>
      <c r="C215" s="124">
        <v>265</v>
      </c>
      <c r="D215" s="93" t="s">
        <v>253</v>
      </c>
      <c r="E215" s="126" t="s">
        <v>2918</v>
      </c>
      <c r="F215" s="130">
        <v>55</v>
      </c>
    </row>
    <row r="216" spans="1:6" ht="26.4" x14ac:dyDescent="0.3">
      <c r="A216" s="122"/>
      <c r="B216" s="128">
        <v>6120</v>
      </c>
      <c r="C216" s="124">
        <v>266</v>
      </c>
      <c r="D216" s="88" t="s">
        <v>254</v>
      </c>
      <c r="E216" s="131" t="s">
        <v>2919</v>
      </c>
      <c r="F216" s="130">
        <v>55</v>
      </c>
    </row>
  </sheetData>
  <mergeCells count="18">
    <mergeCell ref="E104:E106"/>
    <mergeCell ref="E74:E76"/>
    <mergeCell ref="E80:E82"/>
    <mergeCell ref="E86:E88"/>
    <mergeCell ref="E92:E94"/>
    <mergeCell ref="E98:E100"/>
    <mergeCell ref="E176:E178"/>
    <mergeCell ref="E110:E112"/>
    <mergeCell ref="E116:E118"/>
    <mergeCell ref="E122:E124"/>
    <mergeCell ref="E128:E130"/>
    <mergeCell ref="E134:E136"/>
    <mergeCell ref="E140:E142"/>
    <mergeCell ref="E146:E148"/>
    <mergeCell ref="E152:E154"/>
    <mergeCell ref="E158:E160"/>
    <mergeCell ref="E164:E166"/>
    <mergeCell ref="E170:E172"/>
  </mergeCells>
  <pageMargins left="0.7" right="0.7" top="0.75" bottom="0.75" header="0.3" footer="0.3"/>
  <pageSetup orientation="portrait" verticalDpi="0" r:id="rId1"/>
  <headerFooter>
    <oddHeader>&amp;R&amp;"Calibri"&amp;10&amp;K000000 Unclassified / Non classifié&amp;1#_x000D_</oddHeader>
  </headerFooter>
  <drawing r:id="rId2"/>
  <legacyDrawing r:id="rId3"/>
  <oleObjects>
    <mc:AlternateContent xmlns:mc="http://schemas.openxmlformats.org/markup-compatibility/2006">
      <mc:Choice Requires="x14">
        <oleObject progId="MSPhotoEd.3" shapeId="6145" r:id="rId4">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5" r:id="rId4"/>
      </mc:Fallback>
    </mc:AlternateContent>
    <mc:AlternateContent xmlns:mc="http://schemas.openxmlformats.org/markup-compatibility/2006">
      <mc:Choice Requires="x14">
        <oleObject progId="MSPhotoEd.3" shapeId="6146" r:id="rId6">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6" r:id="rId6"/>
      </mc:Fallback>
    </mc:AlternateContent>
    <mc:AlternateContent xmlns:mc="http://schemas.openxmlformats.org/markup-compatibility/2006">
      <mc:Choice Requires="x14">
        <oleObject progId="MSPhotoEd.3" shapeId="6147" r:id="rId7">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7" r:id="rId7"/>
      </mc:Fallback>
    </mc:AlternateContent>
    <mc:AlternateContent xmlns:mc="http://schemas.openxmlformats.org/markup-compatibility/2006">
      <mc:Choice Requires="x14">
        <oleObject progId="MSPhotoEd.3" shapeId="6148" r:id="rId8">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8" r:id="rId8"/>
      </mc:Fallback>
    </mc:AlternateContent>
    <mc:AlternateContent xmlns:mc="http://schemas.openxmlformats.org/markup-compatibility/2006">
      <mc:Choice Requires="x14">
        <oleObject progId="MSPhotoEd.3" shapeId="6149" r:id="rId9">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49" r:id="rId9"/>
      </mc:Fallback>
    </mc:AlternateContent>
    <mc:AlternateContent xmlns:mc="http://schemas.openxmlformats.org/markup-compatibility/2006">
      <mc:Choice Requires="x14">
        <oleObject progId="MSPhotoEd.3" shapeId="6150" r:id="rId10">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0" r:id="rId10"/>
      </mc:Fallback>
    </mc:AlternateContent>
    <mc:AlternateContent xmlns:mc="http://schemas.openxmlformats.org/markup-compatibility/2006">
      <mc:Choice Requires="x14">
        <oleObject progId="MSPhotoEd.3" shapeId="6151" r:id="rId11">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1" r:id="rId11"/>
      </mc:Fallback>
    </mc:AlternateContent>
    <mc:AlternateContent xmlns:mc="http://schemas.openxmlformats.org/markup-compatibility/2006">
      <mc:Choice Requires="x14">
        <oleObject progId="MSPhotoEd.3" shapeId="6152" r:id="rId12">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2" r:id="rId12"/>
      </mc:Fallback>
    </mc:AlternateContent>
    <mc:AlternateContent xmlns:mc="http://schemas.openxmlformats.org/markup-compatibility/2006">
      <mc:Choice Requires="x14">
        <oleObject progId="MSPhotoEd.3" shapeId="6153" r:id="rId13">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3" r:id="rId13"/>
      </mc:Fallback>
    </mc:AlternateContent>
    <mc:AlternateContent xmlns:mc="http://schemas.openxmlformats.org/markup-compatibility/2006">
      <mc:Choice Requires="x14">
        <oleObject progId="MSPhotoEd.3" shapeId="6154" r:id="rId14">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4" r:id="rId14"/>
      </mc:Fallback>
    </mc:AlternateContent>
    <mc:AlternateContent xmlns:mc="http://schemas.openxmlformats.org/markup-compatibility/2006">
      <mc:Choice Requires="x14">
        <oleObject progId="MSPhotoEd.3" shapeId="6155" r:id="rId15">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5" r:id="rId15"/>
      </mc:Fallback>
    </mc:AlternateContent>
    <mc:AlternateContent xmlns:mc="http://schemas.openxmlformats.org/markup-compatibility/2006">
      <mc:Choice Requires="x14">
        <oleObject progId="MSPhotoEd.3" shapeId="6156" r:id="rId16">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6" r:id="rId16"/>
      </mc:Fallback>
    </mc:AlternateContent>
    <mc:AlternateContent xmlns:mc="http://schemas.openxmlformats.org/markup-compatibility/2006">
      <mc:Choice Requires="x14">
        <oleObject progId="MSPhotoEd.3" shapeId="6157" r:id="rId17">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7" r:id="rId17"/>
      </mc:Fallback>
    </mc:AlternateContent>
    <mc:AlternateContent xmlns:mc="http://schemas.openxmlformats.org/markup-compatibility/2006">
      <mc:Choice Requires="x14">
        <oleObject progId="MSPhotoEd.3" shapeId="6158" r:id="rId18">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8" r:id="rId18"/>
      </mc:Fallback>
    </mc:AlternateContent>
    <mc:AlternateContent xmlns:mc="http://schemas.openxmlformats.org/markup-compatibility/2006">
      <mc:Choice Requires="x14">
        <oleObject progId="MSPhotoEd.3" shapeId="6159" r:id="rId19">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59" r:id="rId19"/>
      </mc:Fallback>
    </mc:AlternateContent>
    <mc:AlternateContent xmlns:mc="http://schemas.openxmlformats.org/markup-compatibility/2006">
      <mc:Choice Requires="x14">
        <oleObject progId="MSPhotoEd.3" shapeId="6160" r:id="rId20">
          <objectPr defaultSize="0" autoPict="0" r:id="rId5">
            <anchor moveWithCells="1">
              <from>
                <xdr:col>1</xdr:col>
                <xdr:colOff>0</xdr:colOff>
                <xdr:row>0</xdr:row>
                <xdr:rowOff>0</xdr:rowOff>
              </from>
              <to>
                <xdr:col>4</xdr:col>
                <xdr:colOff>365760</xdr:colOff>
                <xdr:row>1</xdr:row>
                <xdr:rowOff>114300</xdr:rowOff>
              </to>
            </anchor>
          </objectPr>
        </oleObject>
      </mc:Choice>
      <mc:Fallback>
        <oleObject progId="MSPhotoEd.3" shapeId="6160" r:id="rId20"/>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A8F1C-9719-478D-931C-10723D2DD050}">
  <sheetPr>
    <pageSetUpPr fitToPage="1"/>
  </sheetPr>
  <dimension ref="A1:D11"/>
  <sheetViews>
    <sheetView workbookViewId="0">
      <selection activeCell="B9" sqref="B9:B10"/>
    </sheetView>
  </sheetViews>
  <sheetFormatPr defaultRowHeight="13.8" x14ac:dyDescent="0.3"/>
  <cols>
    <col min="1" max="1" width="16.44140625" customWidth="1"/>
    <col min="2" max="2" width="21" customWidth="1"/>
    <col min="3" max="3" width="65.44140625" customWidth="1"/>
    <col min="4" max="4" width="20.6640625" customWidth="1"/>
  </cols>
  <sheetData>
    <row r="1" spans="1:4" s="155" customFormat="1" ht="15" customHeight="1" x14ac:dyDescent="0.3">
      <c r="D1" s="156" t="s">
        <v>2981</v>
      </c>
    </row>
    <row r="2" spans="1:4" s="155" customFormat="1" ht="15" customHeight="1" x14ac:dyDescent="0.3"/>
    <row r="3" spans="1:4" s="155" customFormat="1" ht="15" customHeight="1" x14ac:dyDescent="0.3"/>
    <row r="4" spans="1:4" s="155" customFormat="1" x14ac:dyDescent="0.3">
      <c r="A4" s="157" t="s">
        <v>2982</v>
      </c>
      <c r="B4" s="158" t="s">
        <v>2983</v>
      </c>
      <c r="C4" s="159" t="s">
        <v>2984</v>
      </c>
      <c r="D4" s="157" t="s">
        <v>2985</v>
      </c>
    </row>
    <row r="5" spans="1:4" s="155" customFormat="1" ht="27.6" x14ac:dyDescent="0.3">
      <c r="A5" s="250">
        <v>1</v>
      </c>
      <c r="B5" s="250" t="s">
        <v>2986</v>
      </c>
      <c r="C5" s="163" t="s">
        <v>2989</v>
      </c>
      <c r="D5" s="161" t="s">
        <v>2987</v>
      </c>
    </row>
    <row r="6" spans="1:4" ht="27.6" x14ac:dyDescent="0.3">
      <c r="A6" s="251"/>
      <c r="B6" s="251"/>
      <c r="C6" s="163" t="s">
        <v>2992</v>
      </c>
      <c r="D6" s="161" t="s">
        <v>2988</v>
      </c>
    </row>
    <row r="7" spans="1:4" x14ac:dyDescent="0.3">
      <c r="A7" s="252"/>
      <c r="B7" s="252"/>
      <c r="C7" s="160" t="s">
        <v>3039</v>
      </c>
      <c r="D7" s="161" t="s">
        <v>3040</v>
      </c>
    </row>
    <row r="8" spans="1:4" x14ac:dyDescent="0.3">
      <c r="A8" s="162">
        <v>2</v>
      </c>
      <c r="B8" s="162" t="s">
        <v>3041</v>
      </c>
      <c r="C8" s="160" t="s">
        <v>3042</v>
      </c>
      <c r="D8" s="161" t="s">
        <v>2988</v>
      </c>
    </row>
    <row r="9" spans="1:4" x14ac:dyDescent="0.3">
      <c r="A9" s="255">
        <v>3</v>
      </c>
      <c r="B9" s="253" t="s">
        <v>3046</v>
      </c>
      <c r="C9" s="173" t="s">
        <v>3043</v>
      </c>
      <c r="D9" s="161" t="s">
        <v>2987</v>
      </c>
    </row>
    <row r="10" spans="1:4" x14ac:dyDescent="0.3">
      <c r="A10" s="256"/>
      <c r="B10" s="254"/>
      <c r="C10" s="173" t="s">
        <v>3044</v>
      </c>
      <c r="D10" s="161" t="s">
        <v>2988</v>
      </c>
    </row>
    <row r="11" spans="1:4" x14ac:dyDescent="0.3">
      <c r="A11" s="162"/>
      <c r="B11" s="162"/>
      <c r="C11" s="160"/>
      <c r="D11" s="160"/>
    </row>
  </sheetData>
  <mergeCells count="4">
    <mergeCell ref="A5:A7"/>
    <mergeCell ref="B5:B7"/>
    <mergeCell ref="B9:B10"/>
    <mergeCell ref="A9:A10"/>
  </mergeCells>
  <pageMargins left="0.70866141732283472" right="0.70866141732283472" top="0.74803149606299213" bottom="0.74803149606299213" header="0.31496062992125984" footer="0.31496062992125984"/>
  <pageSetup orientation="landscape" r:id="rId1"/>
  <headerFooter>
    <oddHeader>&amp;R&amp;"Calibri"&amp;10&amp;K000000 Unclassified / Non classifié&amp;1#_x000D_</oddHeader>
  </headerFooter>
  <drawing r:id="rId2"/>
  <legacyDrawing r:id="rId3"/>
  <oleObjects>
    <mc:AlternateContent xmlns:mc="http://schemas.openxmlformats.org/markup-compatibility/2006">
      <mc:Choice Requires="x14">
        <oleObject progId="MSPhotoEd.3" shapeId="8194" r:id="rId4">
          <objectPr defaultSize="0" autoPict="0" r:id="rId5">
            <anchor moveWithCells="1">
              <from>
                <xdr:col>0</xdr:col>
                <xdr:colOff>60960</xdr:colOff>
                <xdr:row>0</xdr:row>
                <xdr:rowOff>38100</xdr:rowOff>
              </from>
              <to>
                <xdr:col>2</xdr:col>
                <xdr:colOff>1783080</xdr:colOff>
                <xdr:row>1</xdr:row>
                <xdr:rowOff>121920</xdr:rowOff>
              </to>
            </anchor>
          </objectPr>
        </oleObject>
      </mc:Choice>
      <mc:Fallback>
        <oleObject progId="MSPhotoEd.3" shapeId="8194"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350"/>
  <sheetViews>
    <sheetView topLeftCell="A263" workbookViewId="0">
      <selection activeCell="U273" sqref="U273:V273"/>
    </sheetView>
  </sheetViews>
  <sheetFormatPr defaultColWidth="9.109375" defaultRowHeight="13.2" x14ac:dyDescent="0.3"/>
  <cols>
    <col min="1" max="1" width="4.6640625" style="1" customWidth="1"/>
    <col min="2" max="2" width="70.6640625" style="2" customWidth="1"/>
    <col min="3" max="3" width="5.6640625" style="6" customWidth="1"/>
    <col min="4" max="4" width="9.109375" style="14"/>
    <col min="5" max="5" width="5.6640625" style="6" customWidth="1"/>
    <col min="6" max="6" width="9.109375" style="14"/>
    <col min="7" max="7" width="5.6640625" style="6" customWidth="1"/>
    <col min="8" max="8" width="9.109375" style="14"/>
    <col min="9" max="9" width="5.6640625" style="6" customWidth="1"/>
    <col min="10" max="10" width="9.109375" style="9"/>
    <col min="11" max="11" width="5.6640625" style="6" customWidth="1"/>
    <col min="12" max="12" width="9.109375" style="9"/>
    <col min="13" max="13" width="5.6640625" style="6" customWidth="1"/>
    <col min="14" max="14" width="9.109375" style="9"/>
    <col min="15" max="15" width="5.6640625" style="6" customWidth="1"/>
    <col min="16" max="16" width="9.109375" style="14"/>
    <col min="17" max="17" width="5.6640625" style="6" customWidth="1"/>
    <col min="18" max="18" width="9.109375" style="14"/>
    <col min="19" max="19" width="5.6640625" style="6" customWidth="1"/>
    <col min="20" max="20" width="9.109375" style="14"/>
    <col min="21" max="21" width="5.6640625" style="6" customWidth="1"/>
    <col min="22" max="22" width="9.109375" style="14"/>
    <col min="23" max="16384" width="9.109375" style="1"/>
  </cols>
  <sheetData>
    <row r="1" spans="2:22" s="28" customFormat="1" ht="17.399999999999999" x14ac:dyDescent="0.3">
      <c r="B1" s="28" t="s">
        <v>0</v>
      </c>
      <c r="C1" s="29"/>
      <c r="D1" s="30"/>
      <c r="E1" s="29"/>
      <c r="F1" s="30"/>
      <c r="G1" s="29"/>
      <c r="H1" s="30"/>
      <c r="I1" s="29"/>
      <c r="J1" s="31"/>
      <c r="K1" s="29"/>
      <c r="L1" s="31"/>
      <c r="M1" s="29"/>
      <c r="N1" s="31"/>
      <c r="O1" s="29"/>
      <c r="P1" s="30"/>
      <c r="Q1" s="29"/>
      <c r="R1" s="30"/>
      <c r="S1" s="29"/>
      <c r="T1" s="30"/>
      <c r="U1" s="29"/>
      <c r="V1" s="30"/>
    </row>
    <row r="2" spans="2:22" x14ac:dyDescent="0.3">
      <c r="B2" s="1"/>
    </row>
    <row r="3" spans="2:22" s="24" customFormat="1" ht="15.6" x14ac:dyDescent="0.3">
      <c r="B3" s="24" t="s">
        <v>143</v>
      </c>
      <c r="C3" s="25"/>
      <c r="D3" s="26"/>
      <c r="E3" s="25"/>
      <c r="F3" s="26"/>
      <c r="G3" s="25"/>
      <c r="H3" s="26"/>
      <c r="I3" s="25"/>
      <c r="J3" s="27"/>
      <c r="K3" s="25"/>
      <c r="L3" s="27"/>
      <c r="M3" s="25"/>
      <c r="N3" s="27"/>
      <c r="O3" s="25"/>
      <c r="P3" s="26"/>
      <c r="Q3" s="25"/>
      <c r="R3" s="26"/>
      <c r="S3" s="25"/>
      <c r="T3" s="26"/>
      <c r="U3" s="25"/>
      <c r="V3" s="26"/>
    </row>
    <row r="4" spans="2:22" ht="25.5" customHeight="1" x14ac:dyDescent="0.3">
      <c r="B4" s="3"/>
      <c r="C4" s="233" t="s">
        <v>136</v>
      </c>
      <c r="D4" s="235"/>
      <c r="E4" s="235"/>
      <c r="F4" s="235"/>
      <c r="G4" s="235"/>
      <c r="H4" s="234"/>
      <c r="I4" s="233" t="s">
        <v>140</v>
      </c>
      <c r="J4" s="235"/>
      <c r="K4" s="235"/>
      <c r="L4" s="235"/>
      <c r="M4" s="235"/>
      <c r="N4" s="234"/>
      <c r="O4" s="233" t="s">
        <v>141</v>
      </c>
      <c r="P4" s="235"/>
      <c r="Q4" s="235"/>
      <c r="R4" s="235"/>
      <c r="S4" s="235"/>
      <c r="T4" s="235"/>
      <c r="U4" s="235"/>
      <c r="V4" s="234"/>
    </row>
    <row r="5" spans="2:22" s="2" customFormat="1" ht="25.5" customHeight="1" x14ac:dyDescent="0.3">
      <c r="B5" s="3"/>
      <c r="C5" s="233" t="s">
        <v>137</v>
      </c>
      <c r="D5" s="234"/>
      <c r="E5" s="233" t="s">
        <v>138</v>
      </c>
      <c r="F5" s="234"/>
      <c r="G5" s="233" t="s">
        <v>139</v>
      </c>
      <c r="H5" s="234"/>
      <c r="I5" s="233" t="s">
        <v>137</v>
      </c>
      <c r="J5" s="234"/>
      <c r="K5" s="233" t="s">
        <v>138</v>
      </c>
      <c r="L5" s="234"/>
      <c r="M5" s="233" t="s">
        <v>139</v>
      </c>
      <c r="N5" s="234"/>
      <c r="O5" s="233" t="s">
        <v>137</v>
      </c>
      <c r="P5" s="234"/>
      <c r="Q5" s="233" t="s">
        <v>138</v>
      </c>
      <c r="R5" s="234"/>
      <c r="S5" s="233" t="s">
        <v>139</v>
      </c>
      <c r="T5" s="234"/>
      <c r="U5" s="233" t="s">
        <v>142</v>
      </c>
      <c r="V5" s="234"/>
    </row>
    <row r="6" spans="2:22" ht="39.6" x14ac:dyDescent="0.3">
      <c r="B6" s="3" t="s">
        <v>144</v>
      </c>
      <c r="C6" s="11">
        <v>111010</v>
      </c>
      <c r="D6" s="16" t="s">
        <v>135</v>
      </c>
      <c r="E6" s="11">
        <f>IF(C6&gt;0, C6+3000, "")</f>
        <v>114010</v>
      </c>
      <c r="F6" s="16" t="s">
        <v>135</v>
      </c>
      <c r="G6" s="13">
        <f>IF(C6&gt;0, C6+6000, "")</f>
        <v>117010</v>
      </c>
      <c r="H6" s="18">
        <v>62</v>
      </c>
      <c r="I6" s="11">
        <f>IF(C6&gt;0, C6+600000, "")</f>
        <v>711010</v>
      </c>
      <c r="J6" s="12" t="s">
        <v>135</v>
      </c>
      <c r="K6" s="11">
        <f>IF(C6&gt;0, E6+600000, "")</f>
        <v>714010</v>
      </c>
      <c r="L6" s="12" t="s">
        <v>135</v>
      </c>
      <c r="M6" s="13">
        <f>IF(C6, G6+600000, "")</f>
        <v>717010</v>
      </c>
      <c r="N6" s="39">
        <v>1</v>
      </c>
      <c r="O6" s="11">
        <f>IF(C6&gt;0, C6+700000, "")</f>
        <v>811010</v>
      </c>
      <c r="P6" s="16" t="s">
        <v>135</v>
      </c>
      <c r="Q6" s="11">
        <f>IF(C6&gt;0, E6+700000, "")</f>
        <v>814010</v>
      </c>
      <c r="R6" s="16" t="s">
        <v>135</v>
      </c>
      <c r="S6" s="7">
        <f>IF(C6, G6+700000, "")</f>
        <v>817010</v>
      </c>
      <c r="T6" s="15">
        <f>H6*N6</f>
        <v>62</v>
      </c>
      <c r="U6" s="7">
        <f>IF(C6&gt;0, C6+799000, "")</f>
        <v>910010</v>
      </c>
      <c r="V6" s="15">
        <f>T6</f>
        <v>62</v>
      </c>
    </row>
    <row r="7" spans="2:22" ht="26.4" x14ac:dyDescent="0.3">
      <c r="B7" s="3" t="s">
        <v>145</v>
      </c>
      <c r="C7" s="11">
        <v>111020</v>
      </c>
      <c r="D7" s="16" t="s">
        <v>135</v>
      </c>
      <c r="E7" s="11">
        <f>IF(C7&gt;0, C7+3000, "")</f>
        <v>114020</v>
      </c>
      <c r="F7" s="16" t="s">
        <v>135</v>
      </c>
      <c r="G7" s="13">
        <f t="shared" ref="G7:G57" si="0">IF(C7&gt;0, C7+6000, "")</f>
        <v>117020</v>
      </c>
      <c r="H7" s="18">
        <v>63</v>
      </c>
      <c r="I7" s="11">
        <f t="shared" ref="I7:I57" si="1">IF(C7&gt;0, C7+600000, "")</f>
        <v>711020</v>
      </c>
      <c r="J7" s="12" t="s">
        <v>135</v>
      </c>
      <c r="K7" s="11">
        <f t="shared" ref="K7:K57" si="2">IF(C7&gt;0, E7+600000, "")</f>
        <v>714020</v>
      </c>
      <c r="L7" s="12" t="s">
        <v>135</v>
      </c>
      <c r="M7" s="13">
        <f t="shared" ref="M7:M57" si="3">IF(C7, G7+600000, "")</f>
        <v>717020</v>
      </c>
      <c r="N7" s="39">
        <v>1</v>
      </c>
      <c r="O7" s="11">
        <f t="shared" ref="O7:O57" si="4">IF(C7&gt;0, C7+700000, "")</f>
        <v>811020</v>
      </c>
      <c r="P7" s="16" t="s">
        <v>135</v>
      </c>
      <c r="Q7" s="11">
        <f t="shared" ref="Q7:Q57" si="5">IF(C7&gt;0, E7+700000, "")</f>
        <v>814020</v>
      </c>
      <c r="R7" s="16" t="s">
        <v>135</v>
      </c>
      <c r="S7" s="7">
        <f t="shared" ref="S7:S57" si="6">IF(C7, G7+700000, "")</f>
        <v>817020</v>
      </c>
      <c r="T7" s="15">
        <f>H7*N7</f>
        <v>63</v>
      </c>
      <c r="U7" s="7">
        <f t="shared" ref="U7:U57" si="7">IF(C7&gt;0, C7+799000, "")</f>
        <v>910020</v>
      </c>
      <c r="V7" s="15">
        <f>T7</f>
        <v>63</v>
      </c>
    </row>
    <row r="8" spans="2:22" ht="26.4" x14ac:dyDescent="0.3">
      <c r="B8" s="3" t="s">
        <v>146</v>
      </c>
      <c r="C8" s="13">
        <v>111030</v>
      </c>
      <c r="D8" s="18">
        <v>1</v>
      </c>
      <c r="E8" s="13">
        <f t="shared" ref="E8:E57" si="8">IF(C8&gt;0, C8+3000, "")</f>
        <v>114030</v>
      </c>
      <c r="F8" s="18">
        <v>32</v>
      </c>
      <c r="G8" s="13">
        <f t="shared" si="0"/>
        <v>117030</v>
      </c>
      <c r="H8" s="18">
        <v>64</v>
      </c>
      <c r="I8" s="13">
        <f t="shared" si="1"/>
        <v>711030</v>
      </c>
      <c r="J8" s="39">
        <v>0.95</v>
      </c>
      <c r="K8" s="13">
        <f t="shared" si="2"/>
        <v>714030</v>
      </c>
      <c r="L8" s="39">
        <v>0.95</v>
      </c>
      <c r="M8" s="13">
        <f t="shared" si="3"/>
        <v>717030</v>
      </c>
      <c r="N8" s="39">
        <v>1</v>
      </c>
      <c r="O8" s="7">
        <f t="shared" si="4"/>
        <v>811030</v>
      </c>
      <c r="P8" s="18">
        <f>D8*J8</f>
        <v>0.95</v>
      </c>
      <c r="Q8" s="7">
        <f t="shared" si="5"/>
        <v>814030</v>
      </c>
      <c r="R8" s="15">
        <f>F8*L8</f>
        <v>30.4</v>
      </c>
      <c r="S8" s="7">
        <f t="shared" si="6"/>
        <v>817030</v>
      </c>
      <c r="T8" s="15">
        <f t="shared" ref="T8:T9" si="9">H8*N8</f>
        <v>64</v>
      </c>
      <c r="U8" s="7">
        <f t="shared" si="7"/>
        <v>910030</v>
      </c>
      <c r="V8" s="15">
        <f>P8+R8+T8</f>
        <v>95.35</v>
      </c>
    </row>
    <row r="9" spans="2:22" ht="26.4" x14ac:dyDescent="0.3">
      <c r="B9" s="3" t="s">
        <v>147</v>
      </c>
      <c r="C9" s="13">
        <v>111040</v>
      </c>
      <c r="D9" s="18">
        <v>2</v>
      </c>
      <c r="E9" s="13">
        <f t="shared" si="8"/>
        <v>114040</v>
      </c>
      <c r="F9" s="18">
        <v>33</v>
      </c>
      <c r="G9" s="13">
        <f t="shared" si="0"/>
        <v>117040</v>
      </c>
      <c r="H9" s="18">
        <v>65</v>
      </c>
      <c r="I9" s="13">
        <f t="shared" si="1"/>
        <v>711040</v>
      </c>
      <c r="J9" s="39">
        <v>0.9</v>
      </c>
      <c r="K9" s="13">
        <f t="shared" si="2"/>
        <v>714040</v>
      </c>
      <c r="L9" s="39">
        <v>0.9</v>
      </c>
      <c r="M9" s="13">
        <f t="shared" si="3"/>
        <v>717040</v>
      </c>
      <c r="N9" s="39">
        <v>1</v>
      </c>
      <c r="O9" s="7">
        <f t="shared" si="4"/>
        <v>811040</v>
      </c>
      <c r="P9" s="18">
        <f>D9*J9</f>
        <v>1.8</v>
      </c>
      <c r="Q9" s="7">
        <f t="shared" si="5"/>
        <v>814040</v>
      </c>
      <c r="R9" s="15">
        <f>F9*L9</f>
        <v>29.7</v>
      </c>
      <c r="S9" s="7">
        <f t="shared" si="6"/>
        <v>817040</v>
      </c>
      <c r="T9" s="15">
        <f t="shared" si="9"/>
        <v>65</v>
      </c>
      <c r="U9" s="7">
        <f t="shared" si="7"/>
        <v>910040</v>
      </c>
      <c r="V9" s="15">
        <f>P9+R9+T9</f>
        <v>96.5</v>
      </c>
    </row>
    <row r="10" spans="2:22" x14ac:dyDescent="0.3">
      <c r="B10" s="3" t="s">
        <v>148</v>
      </c>
      <c r="C10" s="13">
        <v>111050</v>
      </c>
      <c r="D10" s="18">
        <v>3</v>
      </c>
      <c r="E10" s="13">
        <f t="shared" si="8"/>
        <v>114050</v>
      </c>
      <c r="F10" s="18">
        <v>34</v>
      </c>
      <c r="G10" s="13">
        <f t="shared" si="0"/>
        <v>117050</v>
      </c>
      <c r="H10" s="18">
        <v>66</v>
      </c>
      <c r="I10" s="11">
        <f t="shared" si="1"/>
        <v>711050</v>
      </c>
      <c r="J10" s="12" t="s">
        <v>135</v>
      </c>
      <c r="K10" s="11">
        <f t="shared" si="2"/>
        <v>714050</v>
      </c>
      <c r="L10" s="12" t="s">
        <v>135</v>
      </c>
      <c r="M10" s="11">
        <f t="shared" si="3"/>
        <v>717050</v>
      </c>
      <c r="N10" s="12" t="s">
        <v>135</v>
      </c>
      <c r="O10" s="11">
        <f t="shared" si="4"/>
        <v>811050</v>
      </c>
      <c r="P10" s="16" t="s">
        <v>135</v>
      </c>
      <c r="Q10" s="11">
        <f t="shared" si="5"/>
        <v>814050</v>
      </c>
      <c r="R10" s="16" t="s">
        <v>135</v>
      </c>
      <c r="S10" s="11">
        <f t="shared" si="6"/>
        <v>817050</v>
      </c>
      <c r="T10" s="16" t="s">
        <v>135</v>
      </c>
      <c r="U10" s="11">
        <f t="shared" si="7"/>
        <v>910050</v>
      </c>
      <c r="V10" s="16" t="s">
        <v>135</v>
      </c>
    </row>
    <row r="11" spans="2:22" x14ac:dyDescent="0.3">
      <c r="B11" s="19" t="s">
        <v>149</v>
      </c>
      <c r="C11" s="13">
        <v>111060</v>
      </c>
      <c r="D11" s="18">
        <v>4</v>
      </c>
      <c r="E11" s="13">
        <f t="shared" si="8"/>
        <v>114060</v>
      </c>
      <c r="F11" s="18">
        <v>35</v>
      </c>
      <c r="G11" s="13">
        <f t="shared" si="0"/>
        <v>117060</v>
      </c>
      <c r="H11" s="18">
        <v>67</v>
      </c>
      <c r="I11" s="13">
        <f t="shared" si="1"/>
        <v>711060</v>
      </c>
      <c r="J11" s="39">
        <v>0.5</v>
      </c>
      <c r="K11" s="13">
        <f t="shared" si="2"/>
        <v>714060</v>
      </c>
      <c r="L11" s="39">
        <v>0.5</v>
      </c>
      <c r="M11" s="13">
        <f t="shared" si="3"/>
        <v>717060</v>
      </c>
      <c r="N11" s="39">
        <v>1</v>
      </c>
      <c r="O11" s="7">
        <f t="shared" si="4"/>
        <v>811060</v>
      </c>
      <c r="P11" s="15">
        <f>D11*J11</f>
        <v>2</v>
      </c>
      <c r="Q11" s="7">
        <f t="shared" si="5"/>
        <v>814060</v>
      </c>
      <c r="R11" s="15">
        <f>F11*L11</f>
        <v>17.5</v>
      </c>
      <c r="S11" s="7">
        <f t="shared" si="6"/>
        <v>817060</v>
      </c>
      <c r="T11" s="15">
        <f>H11*N11</f>
        <v>67</v>
      </c>
      <c r="U11" s="7">
        <f t="shared" si="7"/>
        <v>910060</v>
      </c>
      <c r="V11" s="15">
        <f>P11+R11+T11</f>
        <v>86.5</v>
      </c>
    </row>
    <row r="12" spans="2:22" x14ac:dyDescent="0.3">
      <c r="B12" s="19" t="s">
        <v>150</v>
      </c>
      <c r="C12" s="13">
        <v>111070</v>
      </c>
      <c r="D12" s="18">
        <v>5</v>
      </c>
      <c r="E12" s="13">
        <f t="shared" si="8"/>
        <v>114070</v>
      </c>
      <c r="F12" s="18">
        <v>36</v>
      </c>
      <c r="G12" s="13">
        <f t="shared" si="0"/>
        <v>117070</v>
      </c>
      <c r="H12" s="18">
        <v>68</v>
      </c>
      <c r="I12" s="13">
        <f t="shared" si="1"/>
        <v>711070</v>
      </c>
      <c r="J12" s="39">
        <v>0.5</v>
      </c>
      <c r="K12" s="13">
        <f t="shared" si="2"/>
        <v>714070</v>
      </c>
      <c r="L12" s="39">
        <v>0.5</v>
      </c>
      <c r="M12" s="13">
        <f t="shared" si="3"/>
        <v>717070</v>
      </c>
      <c r="N12" s="39">
        <v>1</v>
      </c>
      <c r="O12" s="7">
        <f t="shared" si="4"/>
        <v>811070</v>
      </c>
      <c r="P12" s="15">
        <f>D12*J12</f>
        <v>2.5</v>
      </c>
      <c r="Q12" s="7">
        <f t="shared" si="5"/>
        <v>814070</v>
      </c>
      <c r="R12" s="15">
        <f>F12*L12</f>
        <v>18</v>
      </c>
      <c r="S12" s="7">
        <f t="shared" si="6"/>
        <v>817070</v>
      </c>
      <c r="T12" s="15">
        <f t="shared" ref="T12:T13" si="10">H12*N12</f>
        <v>68</v>
      </c>
      <c r="U12" s="7">
        <f t="shared" si="7"/>
        <v>910070</v>
      </c>
      <c r="V12" s="15">
        <f t="shared" ref="V12:V13" si="11">P12+R12+T12</f>
        <v>88.5</v>
      </c>
    </row>
    <row r="13" spans="2:22" x14ac:dyDescent="0.3">
      <c r="B13" s="19" t="s">
        <v>151</v>
      </c>
      <c r="C13" s="13">
        <v>111080</v>
      </c>
      <c r="D13" s="18">
        <v>6</v>
      </c>
      <c r="E13" s="13">
        <f t="shared" si="8"/>
        <v>114080</v>
      </c>
      <c r="F13" s="18">
        <v>37</v>
      </c>
      <c r="G13" s="13">
        <f t="shared" si="0"/>
        <v>117080</v>
      </c>
      <c r="H13" s="18">
        <v>69</v>
      </c>
      <c r="I13" s="13">
        <f t="shared" si="1"/>
        <v>711080</v>
      </c>
      <c r="J13" s="39">
        <v>0.5</v>
      </c>
      <c r="K13" s="13">
        <f t="shared" si="2"/>
        <v>714080</v>
      </c>
      <c r="L13" s="39">
        <v>0.5</v>
      </c>
      <c r="M13" s="13">
        <f t="shared" si="3"/>
        <v>717080</v>
      </c>
      <c r="N13" s="39">
        <v>1</v>
      </c>
      <c r="O13" s="7">
        <f t="shared" si="4"/>
        <v>811080</v>
      </c>
      <c r="P13" s="15">
        <f>D13*J13</f>
        <v>3</v>
      </c>
      <c r="Q13" s="7">
        <f t="shared" si="5"/>
        <v>814080</v>
      </c>
      <c r="R13" s="15">
        <f>F13*L13</f>
        <v>18.5</v>
      </c>
      <c r="S13" s="7">
        <f t="shared" si="6"/>
        <v>817080</v>
      </c>
      <c r="T13" s="15">
        <f t="shared" si="10"/>
        <v>69</v>
      </c>
      <c r="U13" s="7">
        <f t="shared" si="7"/>
        <v>910080</v>
      </c>
      <c r="V13" s="15">
        <f t="shared" si="11"/>
        <v>90.5</v>
      </c>
    </row>
    <row r="14" spans="2:22" x14ac:dyDescent="0.3">
      <c r="B14" s="3" t="s">
        <v>152</v>
      </c>
      <c r="C14" s="13">
        <v>111090</v>
      </c>
      <c r="D14" s="18">
        <v>7</v>
      </c>
      <c r="E14" s="13">
        <f t="shared" si="8"/>
        <v>114090</v>
      </c>
      <c r="F14" s="18">
        <v>38</v>
      </c>
      <c r="G14" s="13">
        <f t="shared" si="0"/>
        <v>117090</v>
      </c>
      <c r="H14" s="18">
        <v>70</v>
      </c>
      <c r="I14" s="11">
        <f t="shared" si="1"/>
        <v>711090</v>
      </c>
      <c r="J14" s="12" t="s">
        <v>135</v>
      </c>
      <c r="K14" s="11">
        <f t="shared" si="2"/>
        <v>714090</v>
      </c>
      <c r="L14" s="12" t="s">
        <v>135</v>
      </c>
      <c r="M14" s="11">
        <f t="shared" si="3"/>
        <v>717090</v>
      </c>
      <c r="N14" s="12" t="s">
        <v>135</v>
      </c>
      <c r="O14" s="11">
        <f t="shared" si="4"/>
        <v>811090</v>
      </c>
      <c r="P14" s="16" t="s">
        <v>135</v>
      </c>
      <c r="Q14" s="11">
        <f t="shared" si="5"/>
        <v>814090</v>
      </c>
      <c r="R14" s="16" t="s">
        <v>135</v>
      </c>
      <c r="S14" s="11">
        <f t="shared" si="6"/>
        <v>817090</v>
      </c>
      <c r="T14" s="16" t="s">
        <v>135</v>
      </c>
      <c r="U14" s="11">
        <f t="shared" si="7"/>
        <v>910090</v>
      </c>
      <c r="V14" s="16" t="s">
        <v>135</v>
      </c>
    </row>
    <row r="15" spans="2:22" x14ac:dyDescent="0.3">
      <c r="B15" s="19" t="s">
        <v>149</v>
      </c>
      <c r="C15" s="13">
        <v>111100</v>
      </c>
      <c r="D15" s="18">
        <v>8</v>
      </c>
      <c r="E15" s="13">
        <f t="shared" si="8"/>
        <v>114100</v>
      </c>
      <c r="F15" s="18">
        <v>39</v>
      </c>
      <c r="G15" s="13">
        <f t="shared" si="0"/>
        <v>117100</v>
      </c>
      <c r="H15" s="18">
        <v>71</v>
      </c>
      <c r="I15" s="13">
        <f t="shared" si="1"/>
        <v>711100</v>
      </c>
      <c r="J15" s="39">
        <v>0.5</v>
      </c>
      <c r="K15" s="13">
        <f t="shared" si="2"/>
        <v>714100</v>
      </c>
      <c r="L15" s="39">
        <v>0.5</v>
      </c>
      <c r="M15" s="13">
        <f t="shared" si="3"/>
        <v>717100</v>
      </c>
      <c r="N15" s="39">
        <v>1</v>
      </c>
      <c r="O15" s="7">
        <f t="shared" si="4"/>
        <v>811100</v>
      </c>
      <c r="P15" s="15">
        <f>D15*J15</f>
        <v>4</v>
      </c>
      <c r="Q15" s="7">
        <f t="shared" si="5"/>
        <v>814100</v>
      </c>
      <c r="R15" s="15">
        <f>F15*L15</f>
        <v>19.5</v>
      </c>
      <c r="S15" s="7">
        <f t="shared" si="6"/>
        <v>817100</v>
      </c>
      <c r="T15" s="15">
        <f>H15*N15</f>
        <v>71</v>
      </c>
      <c r="U15" s="7">
        <f t="shared" si="7"/>
        <v>910100</v>
      </c>
      <c r="V15" s="15">
        <f>P15+R15+T15</f>
        <v>94.5</v>
      </c>
    </row>
    <row r="16" spans="2:22" x14ac:dyDescent="0.3">
      <c r="B16" s="19" t="s">
        <v>150</v>
      </c>
      <c r="C16" s="13">
        <v>111110</v>
      </c>
      <c r="D16" s="18">
        <v>9</v>
      </c>
      <c r="E16" s="13">
        <f t="shared" si="8"/>
        <v>114110</v>
      </c>
      <c r="F16" s="18">
        <v>40</v>
      </c>
      <c r="G16" s="13">
        <f t="shared" si="0"/>
        <v>117110</v>
      </c>
      <c r="H16" s="18">
        <v>72</v>
      </c>
      <c r="I16" s="13">
        <f t="shared" si="1"/>
        <v>711110</v>
      </c>
      <c r="J16" s="39">
        <v>0</v>
      </c>
      <c r="K16" s="13">
        <f t="shared" si="2"/>
        <v>714110</v>
      </c>
      <c r="L16" s="39">
        <v>0.5</v>
      </c>
      <c r="M16" s="13">
        <f t="shared" si="3"/>
        <v>717110</v>
      </c>
      <c r="N16" s="39">
        <v>1</v>
      </c>
      <c r="O16" s="7">
        <f t="shared" si="4"/>
        <v>811110</v>
      </c>
      <c r="P16" s="15">
        <f>D16*J16</f>
        <v>0</v>
      </c>
      <c r="Q16" s="7">
        <f t="shared" si="5"/>
        <v>814110</v>
      </c>
      <c r="R16" s="15">
        <f>F16*L16</f>
        <v>20</v>
      </c>
      <c r="S16" s="7">
        <f t="shared" si="6"/>
        <v>817110</v>
      </c>
      <c r="T16" s="15">
        <f t="shared" ref="T16:T17" si="12">H16*N16</f>
        <v>72</v>
      </c>
      <c r="U16" s="7">
        <f t="shared" si="7"/>
        <v>910110</v>
      </c>
      <c r="V16" s="15">
        <f t="shared" ref="V16:V17" si="13">P16+R16+T16</f>
        <v>92</v>
      </c>
    </row>
    <row r="17" spans="2:22" x14ac:dyDescent="0.3">
      <c r="B17" s="19" t="s">
        <v>151</v>
      </c>
      <c r="C17" s="13">
        <v>111120</v>
      </c>
      <c r="D17" s="18">
        <v>10</v>
      </c>
      <c r="E17" s="13">
        <f t="shared" si="8"/>
        <v>114120</v>
      </c>
      <c r="F17" s="18">
        <v>41</v>
      </c>
      <c r="G17" s="13">
        <f t="shared" si="0"/>
        <v>117120</v>
      </c>
      <c r="H17" s="18">
        <v>73</v>
      </c>
      <c r="I17" s="13">
        <f t="shared" si="1"/>
        <v>711120</v>
      </c>
      <c r="J17" s="39">
        <v>0</v>
      </c>
      <c r="K17" s="13">
        <f t="shared" si="2"/>
        <v>714120</v>
      </c>
      <c r="L17" s="39">
        <v>0.5</v>
      </c>
      <c r="M17" s="13">
        <f t="shared" si="3"/>
        <v>717120</v>
      </c>
      <c r="N17" s="39">
        <v>1</v>
      </c>
      <c r="O17" s="7">
        <f t="shared" si="4"/>
        <v>811120</v>
      </c>
      <c r="P17" s="15">
        <f>D17*J17</f>
        <v>0</v>
      </c>
      <c r="Q17" s="7">
        <f t="shared" si="5"/>
        <v>814120</v>
      </c>
      <c r="R17" s="15">
        <f>F17*L17</f>
        <v>20.5</v>
      </c>
      <c r="S17" s="7">
        <f t="shared" si="6"/>
        <v>817120</v>
      </c>
      <c r="T17" s="15">
        <f t="shared" si="12"/>
        <v>73</v>
      </c>
      <c r="U17" s="7">
        <f t="shared" si="7"/>
        <v>910120</v>
      </c>
      <c r="V17" s="15">
        <f t="shared" si="13"/>
        <v>93.5</v>
      </c>
    </row>
    <row r="18" spans="2:22" x14ac:dyDescent="0.3">
      <c r="B18" s="3" t="s">
        <v>153</v>
      </c>
      <c r="C18" s="13">
        <v>111130</v>
      </c>
      <c r="D18" s="18">
        <v>11</v>
      </c>
      <c r="E18" s="13">
        <f t="shared" si="8"/>
        <v>114130</v>
      </c>
      <c r="F18" s="18">
        <v>42</v>
      </c>
      <c r="G18" s="13">
        <f t="shared" si="0"/>
        <v>117130</v>
      </c>
      <c r="H18" s="18">
        <v>74</v>
      </c>
      <c r="I18" s="11">
        <f t="shared" si="1"/>
        <v>711130</v>
      </c>
      <c r="J18" s="12" t="s">
        <v>135</v>
      </c>
      <c r="K18" s="11">
        <f t="shared" si="2"/>
        <v>714130</v>
      </c>
      <c r="L18" s="12" t="s">
        <v>135</v>
      </c>
      <c r="M18" s="11">
        <f t="shared" si="3"/>
        <v>717130</v>
      </c>
      <c r="N18" s="12" t="s">
        <v>135</v>
      </c>
      <c r="O18" s="11">
        <f t="shared" si="4"/>
        <v>811130</v>
      </c>
      <c r="P18" s="16" t="s">
        <v>135</v>
      </c>
      <c r="Q18" s="11">
        <f t="shared" si="5"/>
        <v>814130</v>
      </c>
      <c r="R18" s="16" t="s">
        <v>135</v>
      </c>
      <c r="S18" s="11">
        <f t="shared" si="6"/>
        <v>817130</v>
      </c>
      <c r="T18" s="16" t="s">
        <v>135</v>
      </c>
      <c r="U18" s="11">
        <f t="shared" si="7"/>
        <v>910130</v>
      </c>
      <c r="V18" s="16" t="s">
        <v>135</v>
      </c>
    </row>
    <row r="19" spans="2:22" x14ac:dyDescent="0.3">
      <c r="B19" s="19" t="s">
        <v>149</v>
      </c>
      <c r="C19" s="13">
        <v>111140</v>
      </c>
      <c r="D19" s="18">
        <v>12</v>
      </c>
      <c r="E19" s="13">
        <f t="shared" si="8"/>
        <v>114140</v>
      </c>
      <c r="F19" s="18">
        <v>43</v>
      </c>
      <c r="G19" s="13">
        <f t="shared" si="0"/>
        <v>117140</v>
      </c>
      <c r="H19" s="18">
        <v>75</v>
      </c>
      <c r="I19" s="13">
        <f t="shared" si="1"/>
        <v>711140</v>
      </c>
      <c r="J19" s="39">
        <v>0.5</v>
      </c>
      <c r="K19" s="13">
        <f t="shared" si="2"/>
        <v>714140</v>
      </c>
      <c r="L19" s="39">
        <v>0.5</v>
      </c>
      <c r="M19" s="13">
        <f t="shared" si="3"/>
        <v>717140</v>
      </c>
      <c r="N19" s="39">
        <v>1</v>
      </c>
      <c r="O19" s="7">
        <f t="shared" si="4"/>
        <v>811140</v>
      </c>
      <c r="P19" s="15">
        <f>D19*J19</f>
        <v>6</v>
      </c>
      <c r="Q19" s="7">
        <f t="shared" si="5"/>
        <v>814140</v>
      </c>
      <c r="R19" s="15">
        <f>F19*L19</f>
        <v>21.5</v>
      </c>
      <c r="S19" s="7">
        <f t="shared" si="6"/>
        <v>817140</v>
      </c>
      <c r="T19" s="15">
        <f>H19*N19</f>
        <v>75</v>
      </c>
      <c r="U19" s="7">
        <f t="shared" si="7"/>
        <v>910140</v>
      </c>
      <c r="V19" s="15">
        <f>P19+R19+T19</f>
        <v>102.5</v>
      </c>
    </row>
    <row r="20" spans="2:22" x14ac:dyDescent="0.3">
      <c r="B20" s="19" t="s">
        <v>150</v>
      </c>
      <c r="C20" s="13">
        <v>111150</v>
      </c>
      <c r="D20" s="18">
        <v>13</v>
      </c>
      <c r="E20" s="13">
        <f t="shared" si="8"/>
        <v>114150</v>
      </c>
      <c r="F20" s="18">
        <v>44</v>
      </c>
      <c r="G20" s="13">
        <f t="shared" si="0"/>
        <v>117150</v>
      </c>
      <c r="H20" s="18">
        <v>76</v>
      </c>
      <c r="I20" s="13">
        <f t="shared" si="1"/>
        <v>711150</v>
      </c>
      <c r="J20" s="39">
        <v>0.5</v>
      </c>
      <c r="K20" s="13">
        <f t="shared" si="2"/>
        <v>714150</v>
      </c>
      <c r="L20" s="39">
        <v>0.5</v>
      </c>
      <c r="M20" s="13">
        <f t="shared" si="3"/>
        <v>717150</v>
      </c>
      <c r="N20" s="39">
        <v>1</v>
      </c>
      <c r="O20" s="7">
        <f t="shared" si="4"/>
        <v>811150</v>
      </c>
      <c r="P20" s="15">
        <f>D20*J20</f>
        <v>6.5</v>
      </c>
      <c r="Q20" s="7">
        <f t="shared" si="5"/>
        <v>814150</v>
      </c>
      <c r="R20" s="15">
        <f>F20*L20</f>
        <v>22</v>
      </c>
      <c r="S20" s="7">
        <f t="shared" si="6"/>
        <v>817150</v>
      </c>
      <c r="T20" s="15">
        <f t="shared" ref="T20:T21" si="14">H20*N20</f>
        <v>76</v>
      </c>
      <c r="U20" s="7">
        <f t="shared" si="7"/>
        <v>910150</v>
      </c>
      <c r="V20" s="15">
        <f t="shared" ref="V20:V21" si="15">P20+R20+T20</f>
        <v>104.5</v>
      </c>
    </row>
    <row r="21" spans="2:22" x14ac:dyDescent="0.3">
      <c r="B21" s="19" t="s">
        <v>151</v>
      </c>
      <c r="C21" s="13">
        <v>111160</v>
      </c>
      <c r="D21" s="18">
        <v>14</v>
      </c>
      <c r="E21" s="13">
        <f t="shared" si="8"/>
        <v>114160</v>
      </c>
      <c r="F21" s="18">
        <v>45</v>
      </c>
      <c r="G21" s="13">
        <f t="shared" si="0"/>
        <v>117160</v>
      </c>
      <c r="H21" s="18">
        <v>77</v>
      </c>
      <c r="I21" s="13">
        <f t="shared" si="1"/>
        <v>711160</v>
      </c>
      <c r="J21" s="39">
        <v>0.5</v>
      </c>
      <c r="K21" s="13">
        <f t="shared" si="2"/>
        <v>714160</v>
      </c>
      <c r="L21" s="39">
        <v>0.5</v>
      </c>
      <c r="M21" s="13">
        <f t="shared" si="3"/>
        <v>717160</v>
      </c>
      <c r="N21" s="39">
        <v>1</v>
      </c>
      <c r="O21" s="7">
        <f t="shared" si="4"/>
        <v>811160</v>
      </c>
      <c r="P21" s="15">
        <f>D21*J21</f>
        <v>7</v>
      </c>
      <c r="Q21" s="7">
        <f t="shared" si="5"/>
        <v>814160</v>
      </c>
      <c r="R21" s="15">
        <f>F21*L21</f>
        <v>22.5</v>
      </c>
      <c r="S21" s="7">
        <f t="shared" si="6"/>
        <v>817160</v>
      </c>
      <c r="T21" s="15">
        <f t="shared" si="14"/>
        <v>77</v>
      </c>
      <c r="U21" s="7">
        <f t="shared" si="7"/>
        <v>910160</v>
      </c>
      <c r="V21" s="15">
        <f t="shared" si="15"/>
        <v>106.5</v>
      </c>
    </row>
    <row r="22" spans="2:22" ht="26.4" x14ac:dyDescent="0.3">
      <c r="B22" s="3" t="s">
        <v>154</v>
      </c>
      <c r="C22" s="13">
        <v>111170</v>
      </c>
      <c r="D22" s="18">
        <v>15</v>
      </c>
      <c r="E22" s="13">
        <f t="shared" si="8"/>
        <v>114170</v>
      </c>
      <c r="F22" s="18">
        <v>46</v>
      </c>
      <c r="G22" s="13">
        <f t="shared" si="0"/>
        <v>117170</v>
      </c>
      <c r="H22" s="18">
        <v>78</v>
      </c>
      <c r="I22" s="11">
        <f t="shared" si="1"/>
        <v>711170</v>
      </c>
      <c r="J22" s="12" t="s">
        <v>135</v>
      </c>
      <c r="K22" s="11">
        <f t="shared" si="2"/>
        <v>714170</v>
      </c>
      <c r="L22" s="12" t="s">
        <v>135</v>
      </c>
      <c r="M22" s="11">
        <f t="shared" si="3"/>
        <v>717170</v>
      </c>
      <c r="N22" s="12" t="s">
        <v>135</v>
      </c>
      <c r="O22" s="11">
        <f t="shared" si="4"/>
        <v>811170</v>
      </c>
      <c r="P22" s="16" t="s">
        <v>135</v>
      </c>
      <c r="Q22" s="11">
        <f t="shared" si="5"/>
        <v>814170</v>
      </c>
      <c r="R22" s="16" t="s">
        <v>135</v>
      </c>
      <c r="S22" s="11">
        <f t="shared" si="6"/>
        <v>817170</v>
      </c>
      <c r="T22" s="16" t="s">
        <v>135</v>
      </c>
      <c r="U22" s="11">
        <f t="shared" si="7"/>
        <v>910170</v>
      </c>
      <c r="V22" s="16" t="s">
        <v>135</v>
      </c>
    </row>
    <row r="23" spans="2:22" x14ac:dyDescent="0.3">
      <c r="B23" s="19" t="s">
        <v>149</v>
      </c>
      <c r="C23" s="13">
        <v>111180</v>
      </c>
      <c r="D23" s="18">
        <v>16</v>
      </c>
      <c r="E23" s="13">
        <f t="shared" si="8"/>
        <v>114180</v>
      </c>
      <c r="F23" s="18">
        <v>47</v>
      </c>
      <c r="G23" s="13">
        <f t="shared" si="0"/>
        <v>117180</v>
      </c>
      <c r="H23" s="18">
        <v>79</v>
      </c>
      <c r="I23" s="13">
        <f t="shared" si="1"/>
        <v>711180</v>
      </c>
      <c r="J23" s="39">
        <v>0.5</v>
      </c>
      <c r="K23" s="13">
        <f t="shared" si="2"/>
        <v>714180</v>
      </c>
      <c r="L23" s="39">
        <v>0.5</v>
      </c>
      <c r="M23" s="13">
        <f t="shared" si="3"/>
        <v>717180</v>
      </c>
      <c r="N23" s="39">
        <v>1</v>
      </c>
      <c r="O23" s="7">
        <f t="shared" si="4"/>
        <v>811180</v>
      </c>
      <c r="P23" s="15">
        <f>D23*J23</f>
        <v>8</v>
      </c>
      <c r="Q23" s="7">
        <f t="shared" si="5"/>
        <v>814180</v>
      </c>
      <c r="R23" s="15">
        <f>F23*L23</f>
        <v>23.5</v>
      </c>
      <c r="S23" s="7">
        <f t="shared" si="6"/>
        <v>817180</v>
      </c>
      <c r="T23" s="15">
        <f>H23*N23</f>
        <v>79</v>
      </c>
      <c r="U23" s="7">
        <f t="shared" si="7"/>
        <v>910180</v>
      </c>
      <c r="V23" s="15">
        <f>P23+R23+T23</f>
        <v>110.5</v>
      </c>
    </row>
    <row r="24" spans="2:22" x14ac:dyDescent="0.3">
      <c r="B24" s="19" t="s">
        <v>150</v>
      </c>
      <c r="C24" s="13">
        <v>111190</v>
      </c>
      <c r="D24" s="18">
        <v>17</v>
      </c>
      <c r="E24" s="13">
        <f t="shared" si="8"/>
        <v>114190</v>
      </c>
      <c r="F24" s="18">
        <v>48</v>
      </c>
      <c r="G24" s="13">
        <f t="shared" si="0"/>
        <v>117190</v>
      </c>
      <c r="H24" s="18">
        <v>80</v>
      </c>
      <c r="I24" s="13">
        <f t="shared" si="1"/>
        <v>711190</v>
      </c>
      <c r="J24" s="39">
        <v>0</v>
      </c>
      <c r="K24" s="13">
        <f t="shared" si="2"/>
        <v>714190</v>
      </c>
      <c r="L24" s="39">
        <v>0.5</v>
      </c>
      <c r="M24" s="13">
        <f t="shared" si="3"/>
        <v>717190</v>
      </c>
      <c r="N24" s="39">
        <v>1</v>
      </c>
      <c r="O24" s="7">
        <f t="shared" si="4"/>
        <v>811190</v>
      </c>
      <c r="P24" s="15">
        <f>D24*J24</f>
        <v>0</v>
      </c>
      <c r="Q24" s="7">
        <f t="shared" si="5"/>
        <v>814190</v>
      </c>
      <c r="R24" s="15">
        <f>F24*L24</f>
        <v>24</v>
      </c>
      <c r="S24" s="7">
        <f t="shared" si="6"/>
        <v>817190</v>
      </c>
      <c r="T24" s="15">
        <f t="shared" ref="T24:T27" si="16">H24*N24</f>
        <v>80</v>
      </c>
      <c r="U24" s="7">
        <f t="shared" si="7"/>
        <v>910190</v>
      </c>
      <c r="V24" s="15">
        <f t="shared" ref="V24:V25" si="17">P24+R24+T24</f>
        <v>104</v>
      </c>
    </row>
    <row r="25" spans="2:22" x14ac:dyDescent="0.3">
      <c r="B25" s="19" t="s">
        <v>151</v>
      </c>
      <c r="C25" s="13">
        <v>111200</v>
      </c>
      <c r="D25" s="18">
        <v>18</v>
      </c>
      <c r="E25" s="13">
        <f t="shared" si="8"/>
        <v>114200</v>
      </c>
      <c r="F25" s="18">
        <v>49</v>
      </c>
      <c r="G25" s="13">
        <f t="shared" si="0"/>
        <v>117200</v>
      </c>
      <c r="H25" s="18">
        <v>81</v>
      </c>
      <c r="I25" s="13">
        <f t="shared" si="1"/>
        <v>711200</v>
      </c>
      <c r="J25" s="39">
        <v>0</v>
      </c>
      <c r="K25" s="13">
        <f t="shared" si="2"/>
        <v>714200</v>
      </c>
      <c r="L25" s="39">
        <v>0.5</v>
      </c>
      <c r="M25" s="13">
        <f t="shared" si="3"/>
        <v>717200</v>
      </c>
      <c r="N25" s="39">
        <v>1</v>
      </c>
      <c r="O25" s="7">
        <f t="shared" si="4"/>
        <v>811200</v>
      </c>
      <c r="P25" s="15">
        <f>D25*J25</f>
        <v>0</v>
      </c>
      <c r="Q25" s="7">
        <f t="shared" si="5"/>
        <v>814200</v>
      </c>
      <c r="R25" s="15">
        <f>F25*L25</f>
        <v>24.5</v>
      </c>
      <c r="S25" s="7">
        <f t="shared" si="6"/>
        <v>817200</v>
      </c>
      <c r="T25" s="15">
        <f t="shared" si="16"/>
        <v>81</v>
      </c>
      <c r="U25" s="7">
        <f t="shared" si="7"/>
        <v>910200</v>
      </c>
      <c r="V25" s="15">
        <f t="shared" si="17"/>
        <v>105.5</v>
      </c>
    </row>
    <row r="26" spans="2:22" ht="26.4" x14ac:dyDescent="0.3">
      <c r="B26" s="3" t="s">
        <v>155</v>
      </c>
      <c r="C26" s="13">
        <v>111210</v>
      </c>
      <c r="D26" s="18">
        <v>19</v>
      </c>
      <c r="E26" s="13">
        <f t="shared" si="8"/>
        <v>114210</v>
      </c>
      <c r="F26" s="18">
        <v>50</v>
      </c>
      <c r="G26" s="13">
        <f t="shared" si="0"/>
        <v>117210</v>
      </c>
      <c r="H26" s="18">
        <v>82</v>
      </c>
      <c r="I26" s="13">
        <f t="shared" si="1"/>
        <v>711210</v>
      </c>
      <c r="J26" s="39" t="s">
        <v>275</v>
      </c>
      <c r="K26" s="13">
        <f t="shared" si="2"/>
        <v>714210</v>
      </c>
      <c r="L26" s="39" t="s">
        <v>275</v>
      </c>
      <c r="M26" s="13">
        <f t="shared" si="3"/>
        <v>717210</v>
      </c>
      <c r="N26" s="39">
        <v>1</v>
      </c>
      <c r="O26" s="11">
        <f t="shared" si="4"/>
        <v>811210</v>
      </c>
      <c r="P26" s="16" t="s">
        <v>135</v>
      </c>
      <c r="Q26" s="11">
        <f t="shared" si="5"/>
        <v>814210</v>
      </c>
      <c r="R26" s="16" t="s">
        <v>135</v>
      </c>
      <c r="S26" s="7">
        <f t="shared" si="6"/>
        <v>817210</v>
      </c>
      <c r="T26" s="15">
        <f t="shared" si="16"/>
        <v>82</v>
      </c>
      <c r="U26" s="7">
        <f t="shared" si="7"/>
        <v>910210</v>
      </c>
      <c r="V26" s="15">
        <f>T26</f>
        <v>82</v>
      </c>
    </row>
    <row r="27" spans="2:22" x14ac:dyDescent="0.3">
      <c r="B27" s="3" t="s">
        <v>156</v>
      </c>
      <c r="C27" s="13">
        <v>111220</v>
      </c>
      <c r="D27" s="18">
        <v>20</v>
      </c>
      <c r="E27" s="13">
        <f t="shared" si="8"/>
        <v>114220</v>
      </c>
      <c r="F27" s="18">
        <v>51</v>
      </c>
      <c r="G27" s="13">
        <f t="shared" si="0"/>
        <v>117220</v>
      </c>
      <c r="H27" s="18">
        <v>83</v>
      </c>
      <c r="I27" s="13">
        <f t="shared" si="1"/>
        <v>711220</v>
      </c>
      <c r="J27" s="39">
        <v>0</v>
      </c>
      <c r="K27" s="13">
        <f t="shared" si="2"/>
        <v>714220</v>
      </c>
      <c r="L27" s="39">
        <v>0.5</v>
      </c>
      <c r="M27" s="13">
        <f t="shared" si="3"/>
        <v>717220</v>
      </c>
      <c r="N27" s="39">
        <v>1</v>
      </c>
      <c r="O27" s="7">
        <f t="shared" si="4"/>
        <v>811220</v>
      </c>
      <c r="P27" s="15">
        <f>D27*J27</f>
        <v>0</v>
      </c>
      <c r="Q27" s="7">
        <f t="shared" si="5"/>
        <v>814220</v>
      </c>
      <c r="R27" s="15">
        <f>F27*L27</f>
        <v>25.5</v>
      </c>
      <c r="S27" s="7">
        <f t="shared" si="6"/>
        <v>817220</v>
      </c>
      <c r="T27" s="15">
        <f t="shared" si="16"/>
        <v>83</v>
      </c>
      <c r="U27" s="7">
        <f t="shared" si="7"/>
        <v>910220</v>
      </c>
      <c r="V27" s="15">
        <f>P27+R27+T27</f>
        <v>108.5</v>
      </c>
    </row>
    <row r="28" spans="2:22" ht="26.4" x14ac:dyDescent="0.3">
      <c r="B28" s="3" t="s">
        <v>157</v>
      </c>
      <c r="C28" s="11"/>
      <c r="D28" s="16"/>
      <c r="E28" s="11" t="str">
        <f t="shared" si="8"/>
        <v/>
      </c>
      <c r="F28" s="16"/>
      <c r="G28" s="11" t="str">
        <f t="shared" si="0"/>
        <v/>
      </c>
      <c r="H28" s="16"/>
      <c r="I28" s="11" t="str">
        <f t="shared" si="1"/>
        <v/>
      </c>
      <c r="J28" s="12"/>
      <c r="K28" s="11" t="str">
        <f t="shared" si="2"/>
        <v/>
      </c>
      <c r="L28" s="12"/>
      <c r="M28" s="11" t="str">
        <f t="shared" si="3"/>
        <v/>
      </c>
      <c r="N28" s="12"/>
      <c r="O28" s="11" t="str">
        <f t="shared" si="4"/>
        <v/>
      </c>
      <c r="P28" s="16"/>
      <c r="Q28" s="11" t="str">
        <f t="shared" si="5"/>
        <v/>
      </c>
      <c r="R28" s="16"/>
      <c r="S28" s="11" t="str">
        <f t="shared" si="6"/>
        <v/>
      </c>
      <c r="T28" s="16"/>
      <c r="U28" s="11" t="str">
        <f t="shared" si="7"/>
        <v/>
      </c>
      <c r="V28" s="16"/>
    </row>
    <row r="29" spans="2:22" x14ac:dyDescent="0.3">
      <c r="B29" s="19" t="s">
        <v>158</v>
      </c>
      <c r="C29" s="13">
        <v>111230</v>
      </c>
      <c r="D29" s="18">
        <v>21</v>
      </c>
      <c r="E29" s="13">
        <f t="shared" si="8"/>
        <v>114230</v>
      </c>
      <c r="F29" s="18">
        <v>52</v>
      </c>
      <c r="G29" s="13">
        <f t="shared" si="0"/>
        <v>117230</v>
      </c>
      <c r="H29" s="18">
        <v>84</v>
      </c>
      <c r="I29" s="13">
        <f t="shared" si="1"/>
        <v>711230</v>
      </c>
      <c r="J29" s="39">
        <v>0</v>
      </c>
      <c r="K29" s="13">
        <f t="shared" si="2"/>
        <v>714230</v>
      </c>
      <c r="L29" s="39">
        <v>0.5</v>
      </c>
      <c r="M29" s="13">
        <f t="shared" si="3"/>
        <v>717230</v>
      </c>
      <c r="N29" s="39">
        <v>1</v>
      </c>
      <c r="O29" s="7">
        <f t="shared" si="4"/>
        <v>811230</v>
      </c>
      <c r="P29" s="15">
        <f>D29*J29</f>
        <v>0</v>
      </c>
      <c r="Q29" s="7">
        <f t="shared" si="5"/>
        <v>814230</v>
      </c>
      <c r="R29" s="15">
        <f>F29*L29</f>
        <v>26</v>
      </c>
      <c r="S29" s="7">
        <f t="shared" si="6"/>
        <v>817230</v>
      </c>
      <c r="T29" s="15">
        <f>H29*N29</f>
        <v>84</v>
      </c>
      <c r="U29" s="7">
        <f t="shared" si="7"/>
        <v>910230</v>
      </c>
      <c r="V29" s="15">
        <f>P29+R29+T29</f>
        <v>110</v>
      </c>
    </row>
    <row r="30" spans="2:22" x14ac:dyDescent="0.3">
      <c r="B30" s="19" t="s">
        <v>159</v>
      </c>
      <c r="C30" s="13">
        <v>111240</v>
      </c>
      <c r="D30" s="18">
        <v>22</v>
      </c>
      <c r="E30" s="13">
        <f t="shared" si="8"/>
        <v>114240</v>
      </c>
      <c r="F30" s="18">
        <v>53</v>
      </c>
      <c r="G30" s="13">
        <f t="shared" si="0"/>
        <v>117240</v>
      </c>
      <c r="H30" s="18">
        <v>85</v>
      </c>
      <c r="I30" s="13">
        <f t="shared" si="1"/>
        <v>711240</v>
      </c>
      <c r="J30" s="39">
        <v>0.5</v>
      </c>
      <c r="K30" s="13">
        <f t="shared" si="2"/>
        <v>714240</v>
      </c>
      <c r="L30" s="39">
        <v>0.5</v>
      </c>
      <c r="M30" s="13">
        <f t="shared" si="3"/>
        <v>717240</v>
      </c>
      <c r="N30" s="39">
        <v>1</v>
      </c>
      <c r="O30" s="7">
        <f t="shared" si="4"/>
        <v>811240</v>
      </c>
      <c r="P30" s="15">
        <f>D30*J30</f>
        <v>11</v>
      </c>
      <c r="Q30" s="7">
        <f t="shared" si="5"/>
        <v>814240</v>
      </c>
      <c r="R30" s="15">
        <f>F30*L30</f>
        <v>26.5</v>
      </c>
      <c r="S30" s="7">
        <f t="shared" si="6"/>
        <v>817240</v>
      </c>
      <c r="T30" s="15">
        <f t="shared" ref="T30:T33" si="18">H30*N30</f>
        <v>85</v>
      </c>
      <c r="U30" s="7">
        <f t="shared" si="7"/>
        <v>910240</v>
      </c>
      <c r="V30" s="15">
        <f t="shared" ref="V30:V33" si="19">P30+R30+T30</f>
        <v>122.5</v>
      </c>
    </row>
    <row r="31" spans="2:22" x14ac:dyDescent="0.3">
      <c r="B31" s="19" t="s">
        <v>160</v>
      </c>
      <c r="C31" s="13">
        <v>111250</v>
      </c>
      <c r="D31" s="18">
        <v>23</v>
      </c>
      <c r="E31" s="13">
        <f t="shared" si="8"/>
        <v>114250</v>
      </c>
      <c r="F31" s="18">
        <v>54</v>
      </c>
      <c r="G31" s="13">
        <f t="shared" si="0"/>
        <v>117250</v>
      </c>
      <c r="H31" s="18">
        <v>86</v>
      </c>
      <c r="I31" s="13">
        <f t="shared" si="1"/>
        <v>711250</v>
      </c>
      <c r="J31" s="39">
        <v>0</v>
      </c>
      <c r="K31" s="13">
        <f t="shared" si="2"/>
        <v>714250</v>
      </c>
      <c r="L31" s="39">
        <v>0.5</v>
      </c>
      <c r="M31" s="13">
        <f t="shared" si="3"/>
        <v>717250</v>
      </c>
      <c r="N31" s="39">
        <v>1</v>
      </c>
      <c r="O31" s="7">
        <f t="shared" si="4"/>
        <v>811250</v>
      </c>
      <c r="P31" s="15">
        <f>D31*J31</f>
        <v>0</v>
      </c>
      <c r="Q31" s="7">
        <f t="shared" si="5"/>
        <v>814250</v>
      </c>
      <c r="R31" s="15">
        <f>F31*L31</f>
        <v>27</v>
      </c>
      <c r="S31" s="7">
        <f t="shared" si="6"/>
        <v>817250</v>
      </c>
      <c r="T31" s="15">
        <f t="shared" si="18"/>
        <v>86</v>
      </c>
      <c r="U31" s="7">
        <f t="shared" si="7"/>
        <v>910250</v>
      </c>
      <c r="V31" s="15">
        <f t="shared" si="19"/>
        <v>113</v>
      </c>
    </row>
    <row r="32" spans="2:22" x14ac:dyDescent="0.3">
      <c r="B32" s="19" t="s">
        <v>161</v>
      </c>
      <c r="C32" s="13">
        <v>111260</v>
      </c>
      <c r="D32" s="18">
        <v>24</v>
      </c>
      <c r="E32" s="13">
        <f t="shared" si="8"/>
        <v>114260</v>
      </c>
      <c r="F32" s="18">
        <v>55</v>
      </c>
      <c r="G32" s="13">
        <f t="shared" si="0"/>
        <v>117260</v>
      </c>
      <c r="H32" s="18">
        <v>87</v>
      </c>
      <c r="I32" s="13">
        <f t="shared" si="1"/>
        <v>711260</v>
      </c>
      <c r="J32" s="39">
        <v>0.5</v>
      </c>
      <c r="K32" s="13">
        <f t="shared" si="2"/>
        <v>714260</v>
      </c>
      <c r="L32" s="39">
        <v>0.5</v>
      </c>
      <c r="M32" s="13">
        <f t="shared" si="3"/>
        <v>717260</v>
      </c>
      <c r="N32" s="39">
        <v>1</v>
      </c>
      <c r="O32" s="7">
        <f t="shared" si="4"/>
        <v>811260</v>
      </c>
      <c r="P32" s="15">
        <f>D32*J32</f>
        <v>12</v>
      </c>
      <c r="Q32" s="7">
        <f t="shared" si="5"/>
        <v>814260</v>
      </c>
      <c r="R32" s="15">
        <f>F32*L32</f>
        <v>27.5</v>
      </c>
      <c r="S32" s="7">
        <f t="shared" si="6"/>
        <v>817260</v>
      </c>
      <c r="T32" s="15">
        <f t="shared" si="18"/>
        <v>87</v>
      </c>
      <c r="U32" s="7">
        <f t="shared" si="7"/>
        <v>910260</v>
      </c>
      <c r="V32" s="15">
        <f t="shared" si="19"/>
        <v>126.5</v>
      </c>
    </row>
    <row r="33" spans="2:22" ht="26.4" x14ac:dyDescent="0.3">
      <c r="B33" s="19" t="s">
        <v>162</v>
      </c>
      <c r="C33" s="13">
        <v>111270</v>
      </c>
      <c r="D33" s="18">
        <v>25</v>
      </c>
      <c r="E33" s="13">
        <f t="shared" si="8"/>
        <v>114270</v>
      </c>
      <c r="F33" s="18">
        <v>56</v>
      </c>
      <c r="G33" s="13">
        <f t="shared" si="0"/>
        <v>117270</v>
      </c>
      <c r="H33" s="18">
        <v>88</v>
      </c>
      <c r="I33" s="13">
        <f t="shared" si="1"/>
        <v>711270</v>
      </c>
      <c r="J33" s="39">
        <v>0</v>
      </c>
      <c r="K33" s="13">
        <f t="shared" si="2"/>
        <v>714270</v>
      </c>
      <c r="L33" s="39">
        <v>0.5</v>
      </c>
      <c r="M33" s="13">
        <f t="shared" si="3"/>
        <v>717270</v>
      </c>
      <c r="N33" s="39">
        <v>1</v>
      </c>
      <c r="O33" s="7">
        <f t="shared" si="4"/>
        <v>811270</v>
      </c>
      <c r="P33" s="15">
        <f>D33*J33</f>
        <v>0</v>
      </c>
      <c r="Q33" s="7">
        <f t="shared" si="5"/>
        <v>814270</v>
      </c>
      <c r="R33" s="15">
        <f>F33*L33</f>
        <v>28</v>
      </c>
      <c r="S33" s="7">
        <f t="shared" si="6"/>
        <v>817270</v>
      </c>
      <c r="T33" s="15">
        <f t="shared" si="18"/>
        <v>88</v>
      </c>
      <c r="U33" s="7">
        <f t="shared" si="7"/>
        <v>910270</v>
      </c>
      <c r="V33" s="15">
        <f t="shared" si="19"/>
        <v>116</v>
      </c>
    </row>
    <row r="34" spans="2:22" x14ac:dyDescent="0.3">
      <c r="B34" s="3" t="s">
        <v>163</v>
      </c>
      <c r="C34" s="11"/>
      <c r="D34" s="16"/>
      <c r="E34" s="11" t="str">
        <f t="shared" si="8"/>
        <v/>
      </c>
      <c r="F34" s="16"/>
      <c r="G34" s="11" t="str">
        <f t="shared" si="0"/>
        <v/>
      </c>
      <c r="H34" s="16"/>
      <c r="I34" s="11" t="str">
        <f t="shared" si="1"/>
        <v/>
      </c>
      <c r="J34" s="12"/>
      <c r="K34" s="11" t="str">
        <f t="shared" si="2"/>
        <v/>
      </c>
      <c r="L34" s="12"/>
      <c r="M34" s="11" t="str">
        <f t="shared" si="3"/>
        <v/>
      </c>
      <c r="N34" s="12"/>
      <c r="O34" s="11" t="str">
        <f t="shared" si="4"/>
        <v/>
      </c>
      <c r="P34" s="16"/>
      <c r="Q34" s="11" t="str">
        <f t="shared" si="5"/>
        <v/>
      </c>
      <c r="R34" s="16"/>
      <c r="S34" s="11" t="str">
        <f t="shared" si="6"/>
        <v/>
      </c>
      <c r="T34" s="16"/>
      <c r="U34" s="11" t="str">
        <f t="shared" si="7"/>
        <v/>
      </c>
      <c r="V34" s="16"/>
    </row>
    <row r="35" spans="2:22" x14ac:dyDescent="0.3">
      <c r="B35" s="19" t="s">
        <v>164</v>
      </c>
      <c r="C35" s="11">
        <v>111280</v>
      </c>
      <c r="D35" s="16" t="s">
        <v>135</v>
      </c>
      <c r="E35" s="11">
        <f t="shared" si="8"/>
        <v>114280</v>
      </c>
      <c r="F35" s="16" t="s">
        <v>135</v>
      </c>
      <c r="G35" s="13">
        <f t="shared" si="0"/>
        <v>117280</v>
      </c>
      <c r="H35" s="18">
        <v>89</v>
      </c>
      <c r="I35" s="11">
        <f t="shared" si="1"/>
        <v>711280</v>
      </c>
      <c r="J35" s="12" t="s">
        <v>135</v>
      </c>
      <c r="K35" s="11">
        <f t="shared" si="2"/>
        <v>714280</v>
      </c>
      <c r="L35" s="12" t="s">
        <v>135</v>
      </c>
      <c r="M35" s="11">
        <f t="shared" si="3"/>
        <v>717280</v>
      </c>
      <c r="N35" s="12" t="s">
        <v>135</v>
      </c>
      <c r="O35" s="11">
        <f t="shared" si="4"/>
        <v>811280</v>
      </c>
      <c r="P35" s="16" t="s">
        <v>135</v>
      </c>
      <c r="Q35" s="11">
        <f t="shared" si="5"/>
        <v>814280</v>
      </c>
      <c r="R35" s="16" t="s">
        <v>135</v>
      </c>
      <c r="S35" s="11">
        <f t="shared" si="6"/>
        <v>817280</v>
      </c>
      <c r="T35" s="16" t="s">
        <v>135</v>
      </c>
      <c r="U35" s="11">
        <f t="shared" si="7"/>
        <v>910280</v>
      </c>
      <c r="V35" s="16" t="s">
        <v>135</v>
      </c>
    </row>
    <row r="36" spans="2:22" ht="26.4" x14ac:dyDescent="0.3">
      <c r="B36" s="20" t="s">
        <v>165</v>
      </c>
      <c r="C36" s="11"/>
      <c r="D36" s="16"/>
      <c r="E36" s="11" t="str">
        <f t="shared" si="8"/>
        <v/>
      </c>
      <c r="F36" s="16"/>
      <c r="G36" s="11" t="str">
        <f t="shared" si="0"/>
        <v/>
      </c>
      <c r="H36" s="16"/>
      <c r="I36" s="11" t="str">
        <f t="shared" si="1"/>
        <v/>
      </c>
      <c r="J36" s="12"/>
      <c r="K36" s="11" t="str">
        <f t="shared" si="2"/>
        <v/>
      </c>
      <c r="L36" s="12"/>
      <c r="M36" s="11" t="str">
        <f t="shared" si="3"/>
        <v/>
      </c>
      <c r="N36" s="12"/>
      <c r="O36" s="11" t="str">
        <f t="shared" si="4"/>
        <v/>
      </c>
      <c r="P36" s="16"/>
      <c r="Q36" s="11" t="str">
        <f t="shared" si="5"/>
        <v/>
      </c>
      <c r="R36" s="16"/>
      <c r="S36" s="11" t="str">
        <f t="shared" si="6"/>
        <v/>
      </c>
      <c r="T36" s="16"/>
      <c r="U36" s="11" t="str">
        <f t="shared" si="7"/>
        <v/>
      </c>
      <c r="V36" s="16"/>
    </row>
    <row r="37" spans="2:22" x14ac:dyDescent="0.3">
      <c r="B37" s="21" t="s">
        <v>166</v>
      </c>
      <c r="C37" s="11">
        <v>111290</v>
      </c>
      <c r="D37" s="16" t="s">
        <v>135</v>
      </c>
      <c r="E37" s="11">
        <f t="shared" si="8"/>
        <v>114290</v>
      </c>
      <c r="F37" s="16" t="s">
        <v>135</v>
      </c>
      <c r="G37" s="13">
        <f t="shared" si="0"/>
        <v>117290</v>
      </c>
      <c r="H37" s="18">
        <v>90</v>
      </c>
      <c r="I37" s="11">
        <f t="shared" si="1"/>
        <v>711290</v>
      </c>
      <c r="J37" s="12" t="s">
        <v>135</v>
      </c>
      <c r="K37" s="11">
        <f t="shared" si="2"/>
        <v>714290</v>
      </c>
      <c r="L37" s="12" t="s">
        <v>135</v>
      </c>
      <c r="M37" s="11">
        <f t="shared" si="3"/>
        <v>717290</v>
      </c>
      <c r="N37" s="12" t="s">
        <v>135</v>
      </c>
      <c r="O37" s="11">
        <f t="shared" si="4"/>
        <v>811290</v>
      </c>
      <c r="P37" s="16" t="s">
        <v>135</v>
      </c>
      <c r="Q37" s="11">
        <f t="shared" si="5"/>
        <v>814290</v>
      </c>
      <c r="R37" s="16" t="s">
        <v>135</v>
      </c>
      <c r="S37" s="11">
        <f t="shared" si="6"/>
        <v>817290</v>
      </c>
      <c r="T37" s="16" t="s">
        <v>135</v>
      </c>
      <c r="U37" s="11">
        <f t="shared" si="7"/>
        <v>910290</v>
      </c>
      <c r="V37" s="16" t="s">
        <v>135</v>
      </c>
    </row>
    <row r="38" spans="2:22" x14ac:dyDescent="0.3">
      <c r="B38" s="21" t="s">
        <v>167</v>
      </c>
      <c r="C38" s="11">
        <v>111300</v>
      </c>
      <c r="D38" s="16" t="s">
        <v>135</v>
      </c>
      <c r="E38" s="11">
        <f t="shared" si="8"/>
        <v>114300</v>
      </c>
      <c r="F38" s="16" t="s">
        <v>135</v>
      </c>
      <c r="G38" s="13">
        <f t="shared" si="0"/>
        <v>117300</v>
      </c>
      <c r="H38" s="18">
        <v>91</v>
      </c>
      <c r="I38" s="11">
        <f t="shared" si="1"/>
        <v>711300</v>
      </c>
      <c r="J38" s="12" t="s">
        <v>135</v>
      </c>
      <c r="K38" s="11">
        <f t="shared" si="2"/>
        <v>714300</v>
      </c>
      <c r="L38" s="12" t="s">
        <v>135</v>
      </c>
      <c r="M38" s="11">
        <f t="shared" si="3"/>
        <v>717300</v>
      </c>
      <c r="N38" s="12" t="s">
        <v>135</v>
      </c>
      <c r="O38" s="11">
        <f t="shared" si="4"/>
        <v>811300</v>
      </c>
      <c r="P38" s="16" t="s">
        <v>135</v>
      </c>
      <c r="Q38" s="11">
        <f t="shared" si="5"/>
        <v>814300</v>
      </c>
      <c r="R38" s="16" t="s">
        <v>135</v>
      </c>
      <c r="S38" s="11">
        <f t="shared" si="6"/>
        <v>817300</v>
      </c>
      <c r="T38" s="16" t="s">
        <v>135</v>
      </c>
      <c r="U38" s="11">
        <f t="shared" si="7"/>
        <v>910300</v>
      </c>
      <c r="V38" s="16" t="s">
        <v>135</v>
      </c>
    </row>
    <row r="39" spans="2:22" x14ac:dyDescent="0.3">
      <c r="B39" s="20" t="s">
        <v>168</v>
      </c>
      <c r="C39" s="11">
        <v>111310</v>
      </c>
      <c r="D39" s="16" t="s">
        <v>135</v>
      </c>
      <c r="E39" s="11">
        <f t="shared" si="8"/>
        <v>114310</v>
      </c>
      <c r="F39" s="16" t="s">
        <v>135</v>
      </c>
      <c r="G39" s="13">
        <f t="shared" si="0"/>
        <v>117310</v>
      </c>
      <c r="H39" s="18">
        <v>92</v>
      </c>
      <c r="I39" s="11">
        <f t="shared" si="1"/>
        <v>711310</v>
      </c>
      <c r="J39" s="12" t="s">
        <v>135</v>
      </c>
      <c r="K39" s="11">
        <f t="shared" si="2"/>
        <v>714310</v>
      </c>
      <c r="L39" s="12" t="s">
        <v>135</v>
      </c>
      <c r="M39" s="11">
        <f t="shared" si="3"/>
        <v>717310</v>
      </c>
      <c r="N39" s="12" t="s">
        <v>135</v>
      </c>
      <c r="O39" s="11">
        <f t="shared" si="4"/>
        <v>811310</v>
      </c>
      <c r="P39" s="16" t="s">
        <v>135</v>
      </c>
      <c r="Q39" s="11">
        <f t="shared" si="5"/>
        <v>814310</v>
      </c>
      <c r="R39" s="16" t="s">
        <v>135</v>
      </c>
      <c r="S39" s="11">
        <f t="shared" si="6"/>
        <v>817310</v>
      </c>
      <c r="T39" s="16" t="s">
        <v>135</v>
      </c>
      <c r="U39" s="11">
        <f t="shared" si="7"/>
        <v>910310</v>
      </c>
      <c r="V39" s="16" t="s">
        <v>135</v>
      </c>
    </row>
    <row r="40" spans="2:22" ht="26.4" x14ac:dyDescent="0.3">
      <c r="B40" s="21" t="s">
        <v>169</v>
      </c>
      <c r="C40" s="11"/>
      <c r="D40" s="16"/>
      <c r="E40" s="11" t="str">
        <f t="shared" si="8"/>
        <v/>
      </c>
      <c r="F40" s="16"/>
      <c r="G40" s="11" t="str">
        <f t="shared" si="0"/>
        <v/>
      </c>
      <c r="H40" s="16"/>
      <c r="I40" s="11" t="str">
        <f t="shared" si="1"/>
        <v/>
      </c>
      <c r="J40" s="12"/>
      <c r="K40" s="11" t="str">
        <f t="shared" si="2"/>
        <v/>
      </c>
      <c r="L40" s="12"/>
      <c r="M40" s="11" t="str">
        <f t="shared" si="3"/>
        <v/>
      </c>
      <c r="N40" s="12"/>
      <c r="O40" s="11" t="str">
        <f t="shared" si="4"/>
        <v/>
      </c>
      <c r="P40" s="16"/>
      <c r="Q40" s="11" t="str">
        <f t="shared" si="5"/>
        <v/>
      </c>
      <c r="R40" s="16"/>
      <c r="S40" s="11" t="str">
        <f t="shared" si="6"/>
        <v/>
      </c>
      <c r="T40" s="16"/>
      <c r="U40" s="11" t="str">
        <f t="shared" si="7"/>
        <v/>
      </c>
      <c r="V40" s="16"/>
    </row>
    <row r="41" spans="2:22" x14ac:dyDescent="0.3">
      <c r="B41" s="23" t="s">
        <v>166</v>
      </c>
      <c r="C41" s="11">
        <v>111320</v>
      </c>
      <c r="D41" s="16" t="s">
        <v>135</v>
      </c>
      <c r="E41" s="11">
        <f t="shared" si="8"/>
        <v>114320</v>
      </c>
      <c r="F41" s="16" t="s">
        <v>135</v>
      </c>
      <c r="G41" s="13">
        <f t="shared" si="0"/>
        <v>117320</v>
      </c>
      <c r="H41" s="18">
        <v>93</v>
      </c>
      <c r="I41" s="11">
        <f t="shared" si="1"/>
        <v>711320</v>
      </c>
      <c r="J41" s="12" t="s">
        <v>135</v>
      </c>
      <c r="K41" s="11">
        <f t="shared" si="2"/>
        <v>714320</v>
      </c>
      <c r="L41" s="12" t="s">
        <v>135</v>
      </c>
      <c r="M41" s="11">
        <f t="shared" si="3"/>
        <v>717320</v>
      </c>
      <c r="N41" s="12" t="s">
        <v>135</v>
      </c>
      <c r="O41" s="11">
        <f t="shared" si="4"/>
        <v>811320</v>
      </c>
      <c r="P41" s="16" t="s">
        <v>135</v>
      </c>
      <c r="Q41" s="11">
        <f t="shared" si="5"/>
        <v>814320</v>
      </c>
      <c r="R41" s="16" t="s">
        <v>135</v>
      </c>
      <c r="S41" s="11">
        <f t="shared" si="6"/>
        <v>817320</v>
      </c>
      <c r="T41" s="16" t="s">
        <v>135</v>
      </c>
      <c r="U41" s="11">
        <f t="shared" si="7"/>
        <v>910320</v>
      </c>
      <c r="V41" s="16" t="s">
        <v>135</v>
      </c>
    </row>
    <row r="42" spans="2:22" x14ac:dyDescent="0.3">
      <c r="B42" s="23" t="s">
        <v>167</v>
      </c>
      <c r="C42" s="11">
        <v>111330</v>
      </c>
      <c r="D42" s="16" t="s">
        <v>135</v>
      </c>
      <c r="E42" s="11">
        <f t="shared" si="8"/>
        <v>114330</v>
      </c>
      <c r="F42" s="16" t="s">
        <v>135</v>
      </c>
      <c r="G42" s="13">
        <f t="shared" si="0"/>
        <v>117330</v>
      </c>
      <c r="H42" s="18">
        <v>94</v>
      </c>
      <c r="I42" s="11">
        <f t="shared" si="1"/>
        <v>711330</v>
      </c>
      <c r="J42" s="12" t="s">
        <v>135</v>
      </c>
      <c r="K42" s="11">
        <f t="shared" si="2"/>
        <v>714330</v>
      </c>
      <c r="L42" s="12" t="s">
        <v>135</v>
      </c>
      <c r="M42" s="11">
        <f t="shared" si="3"/>
        <v>717330</v>
      </c>
      <c r="N42" s="12" t="s">
        <v>135</v>
      </c>
      <c r="O42" s="11">
        <f t="shared" si="4"/>
        <v>811330</v>
      </c>
      <c r="P42" s="16" t="s">
        <v>135</v>
      </c>
      <c r="Q42" s="11">
        <f t="shared" si="5"/>
        <v>814330</v>
      </c>
      <c r="R42" s="16" t="s">
        <v>135</v>
      </c>
      <c r="S42" s="11">
        <f t="shared" si="6"/>
        <v>817330</v>
      </c>
      <c r="T42" s="16" t="s">
        <v>135</v>
      </c>
      <c r="U42" s="11">
        <f t="shared" si="7"/>
        <v>910330</v>
      </c>
      <c r="V42" s="16" t="s">
        <v>135</v>
      </c>
    </row>
    <row r="43" spans="2:22" ht="26.4" x14ac:dyDescent="0.3">
      <c r="B43" s="19" t="s">
        <v>170</v>
      </c>
      <c r="C43" s="11">
        <v>111340</v>
      </c>
      <c r="D43" s="16" t="s">
        <v>135</v>
      </c>
      <c r="E43" s="11">
        <f t="shared" si="8"/>
        <v>114340</v>
      </c>
      <c r="F43" s="16" t="s">
        <v>135</v>
      </c>
      <c r="G43" s="13">
        <f t="shared" si="0"/>
        <v>117340</v>
      </c>
      <c r="H43" s="18">
        <f>H35-H39</f>
        <v>-3</v>
      </c>
      <c r="I43" s="11">
        <f t="shared" si="1"/>
        <v>711340</v>
      </c>
      <c r="J43" s="12" t="s">
        <v>135</v>
      </c>
      <c r="K43" s="11">
        <f t="shared" si="2"/>
        <v>714340</v>
      </c>
      <c r="L43" s="12" t="s">
        <v>135</v>
      </c>
      <c r="M43" s="13">
        <f t="shared" si="3"/>
        <v>717340</v>
      </c>
      <c r="N43" s="39">
        <v>0</v>
      </c>
      <c r="O43" s="11">
        <f t="shared" si="4"/>
        <v>811340</v>
      </c>
      <c r="P43" s="16" t="s">
        <v>135</v>
      </c>
      <c r="Q43" s="11">
        <f t="shared" si="5"/>
        <v>814340</v>
      </c>
      <c r="R43" s="16" t="s">
        <v>135</v>
      </c>
      <c r="S43" s="7">
        <f t="shared" si="6"/>
        <v>817340</v>
      </c>
      <c r="T43" s="15">
        <f>MAX((H43-H206),0)*N43</f>
        <v>0</v>
      </c>
      <c r="U43" s="7">
        <f t="shared" si="7"/>
        <v>910340</v>
      </c>
      <c r="V43" s="15">
        <f>T43</f>
        <v>0</v>
      </c>
    </row>
    <row r="44" spans="2:22" x14ac:dyDescent="0.3">
      <c r="B44" s="19" t="s">
        <v>171</v>
      </c>
      <c r="C44" s="11">
        <v>111350</v>
      </c>
      <c r="D44" s="16" t="s">
        <v>135</v>
      </c>
      <c r="E44" s="11">
        <f t="shared" si="8"/>
        <v>114350</v>
      </c>
      <c r="F44" s="16" t="s">
        <v>135</v>
      </c>
      <c r="G44" s="13">
        <f t="shared" si="0"/>
        <v>117350</v>
      </c>
      <c r="H44" s="18">
        <v>96</v>
      </c>
      <c r="I44" s="11">
        <f t="shared" si="1"/>
        <v>711350</v>
      </c>
      <c r="J44" s="12" t="s">
        <v>135</v>
      </c>
      <c r="K44" s="11">
        <f t="shared" si="2"/>
        <v>714350</v>
      </c>
      <c r="L44" s="12" t="s">
        <v>135</v>
      </c>
      <c r="M44" s="11">
        <f t="shared" si="3"/>
        <v>717350</v>
      </c>
      <c r="N44" s="12" t="s">
        <v>135</v>
      </c>
      <c r="O44" s="11">
        <f t="shared" si="4"/>
        <v>811350</v>
      </c>
      <c r="P44" s="16" t="s">
        <v>135</v>
      </c>
      <c r="Q44" s="11">
        <f t="shared" si="5"/>
        <v>814350</v>
      </c>
      <c r="R44" s="16" t="s">
        <v>135</v>
      </c>
      <c r="S44" s="11">
        <f t="shared" si="6"/>
        <v>817350</v>
      </c>
      <c r="T44" s="16" t="s">
        <v>135</v>
      </c>
      <c r="U44" s="11">
        <f t="shared" si="7"/>
        <v>910350</v>
      </c>
      <c r="V44" s="16" t="s">
        <v>135</v>
      </c>
    </row>
    <row r="45" spans="2:22" x14ac:dyDescent="0.3">
      <c r="B45" s="20" t="s">
        <v>172</v>
      </c>
      <c r="C45" s="11">
        <v>111360</v>
      </c>
      <c r="D45" s="16" t="s">
        <v>135</v>
      </c>
      <c r="E45" s="11">
        <f t="shared" si="8"/>
        <v>114360</v>
      </c>
      <c r="F45" s="16" t="s">
        <v>135</v>
      </c>
      <c r="G45" s="13">
        <f t="shared" si="0"/>
        <v>117360</v>
      </c>
      <c r="H45" s="18">
        <v>97</v>
      </c>
      <c r="I45" s="11">
        <f t="shared" si="1"/>
        <v>711360</v>
      </c>
      <c r="J45" s="12" t="s">
        <v>135</v>
      </c>
      <c r="K45" s="11">
        <f t="shared" si="2"/>
        <v>714360</v>
      </c>
      <c r="L45" s="12" t="s">
        <v>135</v>
      </c>
      <c r="M45" s="11">
        <f t="shared" si="3"/>
        <v>717360</v>
      </c>
      <c r="N45" s="12" t="s">
        <v>135</v>
      </c>
      <c r="O45" s="11">
        <f t="shared" si="4"/>
        <v>811360</v>
      </c>
      <c r="P45" s="16" t="s">
        <v>135</v>
      </c>
      <c r="Q45" s="11">
        <f t="shared" si="5"/>
        <v>814360</v>
      </c>
      <c r="R45" s="16" t="s">
        <v>135</v>
      </c>
      <c r="S45" s="11">
        <f t="shared" si="6"/>
        <v>817360</v>
      </c>
      <c r="T45" s="16" t="s">
        <v>135</v>
      </c>
      <c r="U45" s="11">
        <f t="shared" si="7"/>
        <v>910360</v>
      </c>
      <c r="V45" s="16" t="s">
        <v>135</v>
      </c>
    </row>
    <row r="46" spans="2:22" x14ac:dyDescent="0.3">
      <c r="B46" s="20" t="s">
        <v>173</v>
      </c>
      <c r="C46" s="11">
        <v>111370</v>
      </c>
      <c r="D46" s="16" t="s">
        <v>135</v>
      </c>
      <c r="E46" s="11">
        <f t="shared" si="8"/>
        <v>114370</v>
      </c>
      <c r="F46" s="16" t="s">
        <v>135</v>
      </c>
      <c r="G46" s="13">
        <f t="shared" si="0"/>
        <v>117370</v>
      </c>
      <c r="H46" s="18">
        <v>98</v>
      </c>
      <c r="I46" s="11">
        <f t="shared" si="1"/>
        <v>711370</v>
      </c>
      <c r="J46" s="12" t="s">
        <v>135</v>
      </c>
      <c r="K46" s="11">
        <f t="shared" si="2"/>
        <v>714370</v>
      </c>
      <c r="L46" s="12" t="s">
        <v>135</v>
      </c>
      <c r="M46" s="11">
        <f t="shared" si="3"/>
        <v>717370</v>
      </c>
      <c r="N46" s="12" t="s">
        <v>135</v>
      </c>
      <c r="O46" s="11">
        <f t="shared" si="4"/>
        <v>811370</v>
      </c>
      <c r="P46" s="16" t="s">
        <v>135</v>
      </c>
      <c r="Q46" s="11">
        <f t="shared" si="5"/>
        <v>814370</v>
      </c>
      <c r="R46" s="16" t="s">
        <v>135</v>
      </c>
      <c r="S46" s="11">
        <f t="shared" si="6"/>
        <v>817370</v>
      </c>
      <c r="T46" s="16" t="s">
        <v>135</v>
      </c>
      <c r="U46" s="11">
        <f t="shared" si="7"/>
        <v>910370</v>
      </c>
      <c r="V46" s="16" t="s">
        <v>135</v>
      </c>
    </row>
    <row r="47" spans="2:22" x14ac:dyDescent="0.3">
      <c r="B47" s="20" t="s">
        <v>174</v>
      </c>
      <c r="C47" s="11">
        <v>111380</v>
      </c>
      <c r="D47" s="16" t="s">
        <v>135</v>
      </c>
      <c r="E47" s="11">
        <f t="shared" si="8"/>
        <v>114380</v>
      </c>
      <c r="F47" s="16" t="s">
        <v>135</v>
      </c>
      <c r="G47" s="13">
        <f t="shared" si="0"/>
        <v>117380</v>
      </c>
      <c r="H47" s="18">
        <v>99</v>
      </c>
      <c r="I47" s="11">
        <f t="shared" si="1"/>
        <v>711380</v>
      </c>
      <c r="J47" s="12" t="s">
        <v>135</v>
      </c>
      <c r="K47" s="11">
        <f t="shared" si="2"/>
        <v>714380</v>
      </c>
      <c r="L47" s="12" t="s">
        <v>135</v>
      </c>
      <c r="M47" s="11">
        <f t="shared" si="3"/>
        <v>717380</v>
      </c>
      <c r="N47" s="12" t="s">
        <v>135</v>
      </c>
      <c r="O47" s="11">
        <f t="shared" si="4"/>
        <v>811380</v>
      </c>
      <c r="P47" s="16" t="s">
        <v>135</v>
      </c>
      <c r="Q47" s="11">
        <f t="shared" si="5"/>
        <v>814380</v>
      </c>
      <c r="R47" s="16" t="s">
        <v>135</v>
      </c>
      <c r="S47" s="11">
        <f t="shared" si="6"/>
        <v>817380</v>
      </c>
      <c r="T47" s="16" t="s">
        <v>135</v>
      </c>
      <c r="U47" s="11">
        <f t="shared" si="7"/>
        <v>910380</v>
      </c>
      <c r="V47" s="16" t="s">
        <v>135</v>
      </c>
    </row>
    <row r="48" spans="2:22" ht="26.4" x14ac:dyDescent="0.3">
      <c r="B48" s="19" t="s">
        <v>175</v>
      </c>
      <c r="C48" s="13">
        <v>111390</v>
      </c>
      <c r="D48" s="18">
        <v>26</v>
      </c>
      <c r="E48" s="13">
        <f t="shared" si="8"/>
        <v>114390</v>
      </c>
      <c r="F48" s="18">
        <v>57</v>
      </c>
      <c r="G48" s="13">
        <f t="shared" si="0"/>
        <v>117390</v>
      </c>
      <c r="H48" s="18">
        <v>100</v>
      </c>
      <c r="I48" s="11">
        <f t="shared" si="1"/>
        <v>711390</v>
      </c>
      <c r="J48" s="12" t="s">
        <v>135</v>
      </c>
      <c r="K48" s="11">
        <f t="shared" si="2"/>
        <v>714390</v>
      </c>
      <c r="L48" s="12" t="s">
        <v>135</v>
      </c>
      <c r="M48" s="11">
        <f t="shared" si="3"/>
        <v>717390</v>
      </c>
      <c r="N48" s="12" t="s">
        <v>135</v>
      </c>
      <c r="O48" s="11">
        <f t="shared" si="4"/>
        <v>811390</v>
      </c>
      <c r="P48" s="16" t="s">
        <v>135</v>
      </c>
      <c r="Q48" s="11">
        <f t="shared" si="5"/>
        <v>814390</v>
      </c>
      <c r="R48" s="16" t="s">
        <v>135</v>
      </c>
      <c r="S48" s="11">
        <f t="shared" si="6"/>
        <v>817390</v>
      </c>
      <c r="T48" s="16" t="s">
        <v>135</v>
      </c>
      <c r="U48" s="11">
        <f t="shared" si="7"/>
        <v>910390</v>
      </c>
      <c r="V48" s="16" t="s">
        <v>135</v>
      </c>
    </row>
    <row r="49" spans="2:22" ht="26.4" x14ac:dyDescent="0.3">
      <c r="B49" s="19" t="s">
        <v>176</v>
      </c>
      <c r="C49" s="11"/>
      <c r="D49" s="16"/>
      <c r="E49" s="11" t="str">
        <f t="shared" si="8"/>
        <v/>
      </c>
      <c r="F49" s="16"/>
      <c r="G49" s="11" t="str">
        <f t="shared" si="0"/>
        <v/>
      </c>
      <c r="H49" s="16"/>
      <c r="I49" s="11" t="str">
        <f t="shared" si="1"/>
        <v/>
      </c>
      <c r="J49" s="12"/>
      <c r="K49" s="11" t="str">
        <f t="shared" si="2"/>
        <v/>
      </c>
      <c r="L49" s="12"/>
      <c r="M49" s="11" t="str">
        <f t="shared" si="3"/>
        <v/>
      </c>
      <c r="N49" s="12"/>
      <c r="O49" s="11" t="str">
        <f t="shared" si="4"/>
        <v/>
      </c>
      <c r="P49" s="16"/>
      <c r="Q49" s="11" t="str">
        <f t="shared" si="5"/>
        <v/>
      </c>
      <c r="R49" s="16"/>
      <c r="S49" s="11" t="str">
        <f t="shared" si="6"/>
        <v/>
      </c>
      <c r="T49" s="16"/>
      <c r="U49" s="11" t="str">
        <f t="shared" si="7"/>
        <v/>
      </c>
      <c r="V49" s="16"/>
    </row>
    <row r="50" spans="2:22" x14ac:dyDescent="0.3">
      <c r="B50" s="20" t="s">
        <v>166</v>
      </c>
      <c r="C50" s="11">
        <v>111400</v>
      </c>
      <c r="D50" s="16" t="s">
        <v>135</v>
      </c>
      <c r="E50" s="11">
        <f t="shared" si="8"/>
        <v>114400</v>
      </c>
      <c r="F50" s="16" t="s">
        <v>135</v>
      </c>
      <c r="G50" s="13">
        <f t="shared" si="0"/>
        <v>117400</v>
      </c>
      <c r="H50" s="18">
        <v>101</v>
      </c>
      <c r="I50" s="11">
        <f t="shared" si="1"/>
        <v>711400</v>
      </c>
      <c r="J50" s="12" t="s">
        <v>135</v>
      </c>
      <c r="K50" s="11">
        <f t="shared" si="2"/>
        <v>714400</v>
      </c>
      <c r="L50" s="12" t="s">
        <v>135</v>
      </c>
      <c r="M50" s="11">
        <f t="shared" si="3"/>
        <v>717400</v>
      </c>
      <c r="N50" s="12" t="s">
        <v>135</v>
      </c>
      <c r="O50" s="11">
        <f t="shared" si="4"/>
        <v>811400</v>
      </c>
      <c r="P50" s="16" t="s">
        <v>135</v>
      </c>
      <c r="Q50" s="11">
        <f t="shared" si="5"/>
        <v>814400</v>
      </c>
      <c r="R50" s="16" t="s">
        <v>135</v>
      </c>
      <c r="S50" s="11">
        <f t="shared" si="6"/>
        <v>817400</v>
      </c>
      <c r="T50" s="16" t="s">
        <v>135</v>
      </c>
      <c r="U50" s="11">
        <f t="shared" si="7"/>
        <v>910400</v>
      </c>
      <c r="V50" s="16" t="s">
        <v>135</v>
      </c>
    </row>
    <row r="51" spans="2:22" x14ac:dyDescent="0.3">
      <c r="B51" s="20" t="s">
        <v>167</v>
      </c>
      <c r="C51" s="11">
        <v>111410</v>
      </c>
      <c r="D51" s="16" t="s">
        <v>135</v>
      </c>
      <c r="E51" s="11">
        <f t="shared" si="8"/>
        <v>114410</v>
      </c>
      <c r="F51" s="16" t="s">
        <v>135</v>
      </c>
      <c r="G51" s="13">
        <f t="shared" si="0"/>
        <v>117410</v>
      </c>
      <c r="H51" s="18">
        <v>102</v>
      </c>
      <c r="I51" s="11">
        <f t="shared" si="1"/>
        <v>711410</v>
      </c>
      <c r="J51" s="12" t="s">
        <v>135</v>
      </c>
      <c r="K51" s="11">
        <f t="shared" si="2"/>
        <v>714410</v>
      </c>
      <c r="L51" s="12" t="s">
        <v>135</v>
      </c>
      <c r="M51" s="11">
        <f t="shared" si="3"/>
        <v>717410</v>
      </c>
      <c r="N51" s="12" t="s">
        <v>135</v>
      </c>
      <c r="O51" s="11">
        <f t="shared" si="4"/>
        <v>811410</v>
      </c>
      <c r="P51" s="16" t="s">
        <v>135</v>
      </c>
      <c r="Q51" s="11">
        <f t="shared" si="5"/>
        <v>814410</v>
      </c>
      <c r="R51" s="16" t="s">
        <v>135</v>
      </c>
      <c r="S51" s="11">
        <f t="shared" si="6"/>
        <v>817410</v>
      </c>
      <c r="T51" s="16" t="s">
        <v>135</v>
      </c>
      <c r="U51" s="11">
        <f t="shared" si="7"/>
        <v>910410</v>
      </c>
      <c r="V51" s="16" t="s">
        <v>135</v>
      </c>
    </row>
    <row r="52" spans="2:22" x14ac:dyDescent="0.3">
      <c r="B52" s="3" t="s">
        <v>177</v>
      </c>
      <c r="C52" s="11"/>
      <c r="D52" s="16"/>
      <c r="E52" s="11" t="str">
        <f t="shared" si="8"/>
        <v/>
      </c>
      <c r="F52" s="16"/>
      <c r="G52" s="11" t="str">
        <f t="shared" si="0"/>
        <v/>
      </c>
      <c r="H52" s="16"/>
      <c r="I52" s="11" t="str">
        <f t="shared" si="1"/>
        <v/>
      </c>
      <c r="J52" s="12"/>
      <c r="K52" s="11" t="str">
        <f t="shared" si="2"/>
        <v/>
      </c>
      <c r="L52" s="12"/>
      <c r="M52" s="11" t="str">
        <f t="shared" si="3"/>
        <v/>
      </c>
      <c r="N52" s="12"/>
      <c r="O52" s="11" t="str">
        <f t="shared" si="4"/>
        <v/>
      </c>
      <c r="P52" s="16"/>
      <c r="Q52" s="11" t="str">
        <f t="shared" si="5"/>
        <v/>
      </c>
      <c r="R52" s="16"/>
      <c r="S52" s="11" t="str">
        <f t="shared" si="6"/>
        <v/>
      </c>
      <c r="T52" s="16"/>
      <c r="U52" s="11" t="str">
        <f t="shared" si="7"/>
        <v/>
      </c>
      <c r="V52" s="16"/>
    </row>
    <row r="53" spans="2:22" x14ac:dyDescent="0.3">
      <c r="B53" s="19" t="s">
        <v>178</v>
      </c>
      <c r="C53" s="13">
        <v>111420</v>
      </c>
      <c r="D53" s="18">
        <v>27</v>
      </c>
      <c r="E53" s="13">
        <f t="shared" si="8"/>
        <v>114420</v>
      </c>
      <c r="F53" s="18">
        <v>58</v>
      </c>
      <c r="G53" s="13">
        <f t="shared" si="0"/>
        <v>117420</v>
      </c>
      <c r="H53" s="18">
        <v>103</v>
      </c>
      <c r="I53" s="13">
        <f t="shared" si="1"/>
        <v>711420</v>
      </c>
      <c r="J53" s="39">
        <v>0</v>
      </c>
      <c r="K53" s="13">
        <f t="shared" si="2"/>
        <v>714420</v>
      </c>
      <c r="L53" s="39">
        <v>0.5</v>
      </c>
      <c r="M53" s="13">
        <f t="shared" si="3"/>
        <v>717420</v>
      </c>
      <c r="N53" s="39">
        <v>1</v>
      </c>
      <c r="O53" s="13">
        <f t="shared" si="4"/>
        <v>811420</v>
      </c>
      <c r="P53" s="18">
        <f>D53*J53</f>
        <v>0</v>
      </c>
      <c r="Q53" s="13">
        <f t="shared" si="5"/>
        <v>814420</v>
      </c>
      <c r="R53" s="18">
        <f>F53*L53</f>
        <v>29</v>
      </c>
      <c r="S53" s="13">
        <f t="shared" si="6"/>
        <v>817420</v>
      </c>
      <c r="T53" s="18">
        <f>H53*N53</f>
        <v>103</v>
      </c>
      <c r="U53" s="13">
        <f t="shared" si="7"/>
        <v>910420</v>
      </c>
      <c r="V53" s="18">
        <f>P53+R53+T53</f>
        <v>132</v>
      </c>
    </row>
    <row r="54" spans="2:22" x14ac:dyDescent="0.3">
      <c r="B54" s="19" t="s">
        <v>179</v>
      </c>
      <c r="C54" s="13">
        <v>111430</v>
      </c>
      <c r="D54" s="18">
        <v>28</v>
      </c>
      <c r="E54" s="13">
        <f t="shared" si="8"/>
        <v>114430</v>
      </c>
      <c r="F54" s="18">
        <v>59</v>
      </c>
      <c r="G54" s="13">
        <f t="shared" si="0"/>
        <v>117430</v>
      </c>
      <c r="H54" s="18">
        <v>104</v>
      </c>
      <c r="I54" s="13">
        <f t="shared" si="1"/>
        <v>711430</v>
      </c>
      <c r="J54" s="39">
        <v>0</v>
      </c>
      <c r="K54" s="13">
        <f t="shared" si="2"/>
        <v>714430</v>
      </c>
      <c r="L54" s="39">
        <v>0.5</v>
      </c>
      <c r="M54" s="13">
        <f t="shared" si="3"/>
        <v>717430</v>
      </c>
      <c r="N54" s="39">
        <v>1</v>
      </c>
      <c r="O54" s="13">
        <f t="shared" si="4"/>
        <v>811430</v>
      </c>
      <c r="P54" s="18">
        <f>D54*J54</f>
        <v>0</v>
      </c>
      <c r="Q54" s="13">
        <f t="shared" si="5"/>
        <v>814430</v>
      </c>
      <c r="R54" s="18">
        <f>F54*L54</f>
        <v>29.5</v>
      </c>
      <c r="S54" s="13">
        <f t="shared" si="6"/>
        <v>817430</v>
      </c>
      <c r="T54" s="18">
        <f>H54*N54</f>
        <v>104</v>
      </c>
      <c r="U54" s="13">
        <f t="shared" si="7"/>
        <v>910430</v>
      </c>
      <c r="V54" s="18">
        <f>P54+R54+T54</f>
        <v>133.5</v>
      </c>
    </row>
    <row r="55" spans="2:22" x14ac:dyDescent="0.3">
      <c r="B55" s="19" t="s">
        <v>180</v>
      </c>
      <c r="C55" s="13">
        <v>111440</v>
      </c>
      <c r="D55" s="18">
        <v>29</v>
      </c>
      <c r="E55" s="11">
        <f t="shared" si="8"/>
        <v>114440</v>
      </c>
      <c r="F55" s="16" t="s">
        <v>135</v>
      </c>
      <c r="G55" s="11">
        <f t="shared" si="0"/>
        <v>117440</v>
      </c>
      <c r="H55" s="16" t="s">
        <v>135</v>
      </c>
      <c r="I55" s="13">
        <f t="shared" si="1"/>
        <v>711440</v>
      </c>
      <c r="J55" s="39">
        <v>0</v>
      </c>
      <c r="K55" s="11">
        <f t="shared" si="2"/>
        <v>714440</v>
      </c>
      <c r="L55" s="12" t="s">
        <v>135</v>
      </c>
      <c r="M55" s="11">
        <f t="shared" si="3"/>
        <v>717440</v>
      </c>
      <c r="N55" s="12" t="s">
        <v>135</v>
      </c>
      <c r="O55" s="7">
        <f t="shared" si="4"/>
        <v>811440</v>
      </c>
      <c r="P55" s="15">
        <f>D55*J55</f>
        <v>0</v>
      </c>
      <c r="Q55" s="11">
        <f t="shared" si="5"/>
        <v>814440</v>
      </c>
      <c r="R55" s="16" t="s">
        <v>135</v>
      </c>
      <c r="S55" s="11">
        <f t="shared" si="6"/>
        <v>817440</v>
      </c>
      <c r="T55" s="16" t="s">
        <v>135</v>
      </c>
      <c r="U55" s="7">
        <f t="shared" si="7"/>
        <v>910440</v>
      </c>
      <c r="V55" s="15">
        <f>P55</f>
        <v>0</v>
      </c>
    </row>
    <row r="56" spans="2:22" x14ac:dyDescent="0.3">
      <c r="B56" s="19" t="s">
        <v>181</v>
      </c>
      <c r="C56" s="13">
        <v>111450</v>
      </c>
      <c r="D56" s="18">
        <v>30</v>
      </c>
      <c r="E56" s="13">
        <f t="shared" si="8"/>
        <v>114450</v>
      </c>
      <c r="F56" s="18">
        <v>60</v>
      </c>
      <c r="G56" s="13">
        <f t="shared" si="0"/>
        <v>117450</v>
      </c>
      <c r="H56" s="18">
        <v>105</v>
      </c>
      <c r="I56" s="13">
        <f t="shared" si="1"/>
        <v>711450</v>
      </c>
      <c r="J56" s="39">
        <v>0</v>
      </c>
      <c r="K56" s="13">
        <f t="shared" si="2"/>
        <v>714450</v>
      </c>
      <c r="L56" s="39">
        <v>0</v>
      </c>
      <c r="M56" s="13">
        <f t="shared" si="3"/>
        <v>717450</v>
      </c>
      <c r="N56" s="39">
        <v>0</v>
      </c>
      <c r="O56" s="13">
        <f t="shared" si="4"/>
        <v>811450</v>
      </c>
      <c r="P56" s="18">
        <f>D56*J56</f>
        <v>0</v>
      </c>
      <c r="Q56" s="13">
        <f t="shared" si="5"/>
        <v>814450</v>
      </c>
      <c r="R56" s="18">
        <f>F56*L56</f>
        <v>0</v>
      </c>
      <c r="S56" s="13">
        <f t="shared" si="6"/>
        <v>817450</v>
      </c>
      <c r="T56" s="18">
        <f>H56*N56</f>
        <v>0</v>
      </c>
      <c r="U56" s="13">
        <f t="shared" si="7"/>
        <v>910450</v>
      </c>
      <c r="V56" s="18">
        <f>P56+R56+T56</f>
        <v>0</v>
      </c>
    </row>
    <row r="57" spans="2:22" ht="26.4" x14ac:dyDescent="0.3">
      <c r="B57" s="19" t="s">
        <v>182</v>
      </c>
      <c r="C57" s="13">
        <v>111460</v>
      </c>
      <c r="D57" s="18">
        <v>31</v>
      </c>
      <c r="E57" s="13">
        <f t="shared" si="8"/>
        <v>114460</v>
      </c>
      <c r="F57" s="18">
        <v>61</v>
      </c>
      <c r="G57" s="13">
        <f t="shared" si="0"/>
        <v>117460</v>
      </c>
      <c r="H57" s="18">
        <v>106</v>
      </c>
      <c r="I57" s="13">
        <f t="shared" si="1"/>
        <v>711460</v>
      </c>
      <c r="J57" s="39">
        <v>0</v>
      </c>
      <c r="K57" s="13">
        <f t="shared" si="2"/>
        <v>714460</v>
      </c>
      <c r="L57" s="39">
        <v>0.5</v>
      </c>
      <c r="M57" s="13">
        <f t="shared" si="3"/>
        <v>717460</v>
      </c>
      <c r="N57" s="39">
        <v>1</v>
      </c>
      <c r="O57" s="13">
        <f t="shared" si="4"/>
        <v>811460</v>
      </c>
      <c r="P57" s="18">
        <f>D57*J57</f>
        <v>0</v>
      </c>
      <c r="Q57" s="13">
        <f t="shared" si="5"/>
        <v>814460</v>
      </c>
      <c r="R57" s="18">
        <f>F57*L57</f>
        <v>30.5</v>
      </c>
      <c r="S57" s="13">
        <f t="shared" si="6"/>
        <v>817460</v>
      </c>
      <c r="T57" s="18">
        <f>H57*N57</f>
        <v>106</v>
      </c>
      <c r="U57" s="13">
        <f t="shared" si="7"/>
        <v>910460</v>
      </c>
      <c r="V57" s="18">
        <f>P57+R57+T57</f>
        <v>136.5</v>
      </c>
    </row>
    <row r="58" spans="2:22" ht="25.5" customHeight="1" x14ac:dyDescent="0.3">
      <c r="B58" s="233"/>
      <c r="C58" s="235"/>
      <c r="D58" s="235"/>
      <c r="E58" s="235"/>
      <c r="F58" s="235"/>
      <c r="G58" s="235"/>
      <c r="H58" s="235"/>
      <c r="I58" s="235"/>
      <c r="J58" s="235"/>
      <c r="K58" s="235"/>
      <c r="L58" s="235"/>
      <c r="M58" s="235"/>
      <c r="N58" s="235"/>
      <c r="O58" s="234"/>
      <c r="P58" s="233" t="s">
        <v>142</v>
      </c>
      <c r="Q58" s="235"/>
      <c r="R58" s="235"/>
      <c r="S58" s="235"/>
      <c r="T58" s="234"/>
      <c r="U58" s="7">
        <v>919990</v>
      </c>
      <c r="V58" s="15">
        <f>SUM(V6:V33,V43,V53:V57,P252:P257,R252:R257,P261:P265,R261:R265,P267,R267)</f>
        <v>2811.85</v>
      </c>
    </row>
    <row r="59" spans="2:22" s="37" customFormat="1" x14ac:dyDescent="0.3">
      <c r="B59" s="38"/>
      <c r="C59" s="8"/>
      <c r="D59" s="17"/>
      <c r="E59" s="8"/>
      <c r="F59" s="17"/>
      <c r="G59" s="8"/>
      <c r="H59" s="17"/>
      <c r="I59" s="8"/>
      <c r="J59" s="10"/>
      <c r="K59" s="8"/>
      <c r="L59" s="10"/>
      <c r="M59" s="8"/>
      <c r="N59" s="10"/>
      <c r="O59" s="8"/>
      <c r="P59" s="17"/>
      <c r="Q59" s="8"/>
      <c r="R59" s="17"/>
      <c r="S59" s="8"/>
      <c r="T59" s="17"/>
      <c r="U59" s="8"/>
      <c r="V59" s="17"/>
    </row>
    <row r="60" spans="2:22" s="37" customFormat="1" x14ac:dyDescent="0.3">
      <c r="B60" s="38"/>
      <c r="C60" s="8"/>
      <c r="D60" s="17"/>
      <c r="E60" s="8"/>
      <c r="F60" s="17"/>
      <c r="G60" s="8"/>
      <c r="H60" s="17"/>
      <c r="I60" s="8"/>
      <c r="J60" s="10"/>
      <c r="K60" s="8"/>
      <c r="L60" s="10"/>
      <c r="M60" s="8"/>
      <c r="N60" s="10"/>
      <c r="O60" s="8"/>
      <c r="P60" s="17"/>
      <c r="Q60" s="8"/>
      <c r="R60" s="17"/>
      <c r="S60" s="8"/>
      <c r="T60" s="17"/>
      <c r="U60" s="8"/>
      <c r="V60" s="17"/>
    </row>
    <row r="61" spans="2:22" s="32" customFormat="1" ht="15.6" x14ac:dyDescent="0.3">
      <c r="B61" s="32" t="s">
        <v>183</v>
      </c>
      <c r="C61" s="33"/>
      <c r="D61" s="34"/>
      <c r="E61" s="33"/>
      <c r="F61" s="34"/>
      <c r="G61" s="33"/>
      <c r="H61" s="34"/>
      <c r="I61" s="33"/>
      <c r="J61" s="35"/>
      <c r="K61" s="33"/>
      <c r="L61" s="35"/>
      <c r="M61" s="33"/>
      <c r="N61" s="35"/>
      <c r="O61" s="33"/>
      <c r="P61" s="34"/>
      <c r="Q61" s="33"/>
      <c r="R61" s="34"/>
      <c r="S61" s="33"/>
      <c r="T61" s="34"/>
      <c r="U61" s="33"/>
      <c r="V61" s="34"/>
    </row>
    <row r="62" spans="2:22" s="37" customFormat="1" x14ac:dyDescent="0.3">
      <c r="C62" s="8"/>
      <c r="D62" s="17"/>
      <c r="E62" s="8"/>
      <c r="F62" s="17"/>
      <c r="G62" s="8"/>
      <c r="H62" s="17"/>
      <c r="I62" s="8"/>
      <c r="J62" s="10"/>
      <c r="K62" s="8"/>
      <c r="L62" s="10"/>
      <c r="M62" s="8"/>
      <c r="N62" s="10"/>
      <c r="O62" s="8"/>
      <c r="P62" s="17"/>
      <c r="Q62" s="8"/>
      <c r="R62" s="17"/>
      <c r="S62" s="8"/>
      <c r="T62" s="17"/>
      <c r="U62" s="8"/>
      <c r="V62" s="17"/>
    </row>
    <row r="63" spans="2:22" s="32" customFormat="1" ht="15.6" x14ac:dyDescent="0.3">
      <c r="B63" s="32" t="s">
        <v>184</v>
      </c>
      <c r="C63" s="33"/>
      <c r="D63" s="34"/>
      <c r="E63" s="33"/>
      <c r="F63" s="34"/>
      <c r="G63" s="33"/>
      <c r="H63" s="34"/>
      <c r="I63" s="33"/>
      <c r="J63" s="35"/>
      <c r="K63" s="33"/>
      <c r="L63" s="35"/>
      <c r="M63" s="33"/>
      <c r="N63" s="35"/>
      <c r="O63" s="33"/>
      <c r="P63" s="34"/>
      <c r="Q63" s="33"/>
      <c r="R63" s="34"/>
      <c r="S63" s="33"/>
      <c r="T63" s="34"/>
      <c r="U63" s="33"/>
      <c r="V63" s="34"/>
    </row>
    <row r="64" spans="2:22" ht="25.5" customHeight="1" x14ac:dyDescent="0.3">
      <c r="B64" s="3"/>
      <c r="C64" s="257" t="s">
        <v>136</v>
      </c>
      <c r="D64" s="257"/>
      <c r="E64" s="257"/>
      <c r="F64" s="257"/>
      <c r="G64" s="257"/>
      <c r="H64" s="257"/>
      <c r="I64" s="257" t="s">
        <v>185</v>
      </c>
      <c r="J64" s="257"/>
      <c r="K64" s="257"/>
      <c r="L64" s="257"/>
      <c r="M64" s="257"/>
      <c r="N64" s="257"/>
      <c r="O64" s="257" t="s">
        <v>186</v>
      </c>
      <c r="P64" s="257"/>
      <c r="Q64" s="257"/>
      <c r="R64" s="257"/>
      <c r="S64" s="257"/>
      <c r="T64" s="257"/>
      <c r="U64" s="257"/>
      <c r="V64" s="257"/>
    </row>
    <row r="65" spans="2:22" ht="25.5" customHeight="1" x14ac:dyDescent="0.3">
      <c r="B65" s="3"/>
      <c r="C65" s="257" t="s">
        <v>137</v>
      </c>
      <c r="D65" s="257"/>
      <c r="E65" s="257" t="s">
        <v>138</v>
      </c>
      <c r="F65" s="257"/>
      <c r="G65" s="257" t="s">
        <v>139</v>
      </c>
      <c r="H65" s="257"/>
      <c r="I65" s="257" t="s">
        <v>137</v>
      </c>
      <c r="J65" s="257"/>
      <c r="K65" s="257" t="s">
        <v>138</v>
      </c>
      <c r="L65" s="257"/>
      <c r="M65" s="257" t="s">
        <v>139</v>
      </c>
      <c r="N65" s="257"/>
      <c r="O65" s="257" t="s">
        <v>137</v>
      </c>
      <c r="P65" s="257"/>
      <c r="Q65" s="257" t="s">
        <v>138</v>
      </c>
      <c r="R65" s="257"/>
      <c r="S65" s="257" t="s">
        <v>139</v>
      </c>
      <c r="T65" s="257"/>
      <c r="U65" s="257" t="s">
        <v>187</v>
      </c>
      <c r="V65" s="257"/>
    </row>
    <row r="66" spans="2:22" x14ac:dyDescent="0.3">
      <c r="B66" s="3" t="s">
        <v>188</v>
      </c>
      <c r="C66" s="13">
        <v>121010</v>
      </c>
      <c r="D66" s="18">
        <v>1</v>
      </c>
      <c r="E66" s="11">
        <f>IF(C66&gt;0, C66+3000, "")</f>
        <v>124010</v>
      </c>
      <c r="F66" s="16" t="s">
        <v>135</v>
      </c>
      <c r="G66" s="11">
        <f>IF(C66&gt;0, C66+6000, "")</f>
        <v>127010</v>
      </c>
      <c r="H66" s="16" t="s">
        <v>135</v>
      </c>
      <c r="I66" s="13">
        <f>IF(C66&gt;0, C66+600000, "")</f>
        <v>721010</v>
      </c>
      <c r="J66" s="39">
        <v>0</v>
      </c>
      <c r="K66" s="11">
        <f>IF(C66&gt;0, E66+600000, "")</f>
        <v>724010</v>
      </c>
      <c r="L66" s="12" t="s">
        <v>135</v>
      </c>
      <c r="M66" s="11">
        <f>IF(C66, G66+600000, "")</f>
        <v>727010</v>
      </c>
      <c r="N66" s="12" t="s">
        <v>135</v>
      </c>
      <c r="O66" s="7">
        <f>IF(C66&gt;0, C66+700000, "")</f>
        <v>821010</v>
      </c>
      <c r="P66" s="15">
        <f>IF(ISNUMBER(D66), D66*J66, "")</f>
        <v>0</v>
      </c>
      <c r="Q66" s="11">
        <f>IF(C66&gt;0, E66+700000, "")</f>
        <v>824010</v>
      </c>
      <c r="R66" s="16" t="s">
        <v>135</v>
      </c>
      <c r="S66" s="11">
        <f>IF(C66, G66+700000, "")</f>
        <v>827010</v>
      </c>
      <c r="T66" s="16" t="s">
        <v>135</v>
      </c>
      <c r="U66" s="7">
        <f>IF(C66&gt;0, C66+799000, "")</f>
        <v>920010</v>
      </c>
      <c r="V66" s="15">
        <f>P66</f>
        <v>0</v>
      </c>
    </row>
    <row r="67" spans="2:22" x14ac:dyDescent="0.3">
      <c r="B67" s="3" t="s">
        <v>189</v>
      </c>
      <c r="C67" s="13">
        <v>121020</v>
      </c>
      <c r="D67" s="18">
        <v>2</v>
      </c>
      <c r="E67" s="13">
        <f t="shared" ref="E67:E130" si="20">IF(C67&gt;0, C67+3000, "")</f>
        <v>124020</v>
      </c>
      <c r="F67" s="18">
        <v>79</v>
      </c>
      <c r="G67" s="13">
        <f t="shared" ref="G67:G130" si="21">IF(C67&gt;0, C67+6000, "")</f>
        <v>127020</v>
      </c>
      <c r="H67" s="18">
        <v>155</v>
      </c>
      <c r="I67" s="13">
        <f t="shared" ref="I67:I130" si="22">IF(C67&gt;0, C67+600000, "")</f>
        <v>721020</v>
      </c>
      <c r="J67" s="39">
        <v>0</v>
      </c>
      <c r="K67" s="13">
        <f t="shared" ref="K67:K130" si="23">IF(C67&gt;0, E67+600000, "")</f>
        <v>724020</v>
      </c>
      <c r="L67" s="39">
        <v>0</v>
      </c>
      <c r="M67" s="13">
        <f t="shared" ref="M67:M130" si="24">IF(C67, G67+600000, "")</f>
        <v>727020</v>
      </c>
      <c r="N67" s="39">
        <v>0</v>
      </c>
      <c r="O67" s="7">
        <f t="shared" ref="O67:O130" si="25">IF(C67&gt;0, C67+700000, "")</f>
        <v>821020</v>
      </c>
      <c r="P67" s="15">
        <f>IF(AND(ISNUMBER(D67),ISNUMBER(J67)), D67*J67, "")</f>
        <v>0</v>
      </c>
      <c r="Q67" s="7">
        <f t="shared" ref="Q67:Q130" si="26">IF(C67&gt;0, E67+700000, "")</f>
        <v>824020</v>
      </c>
      <c r="R67" s="15">
        <f>IF(AND(ISNUMBER(F67),ISNUMBER(L67)), F67*L67, "")</f>
        <v>0</v>
      </c>
      <c r="S67" s="7">
        <f t="shared" ref="S67:S130" si="27">IF(C67, G67+700000, "")</f>
        <v>827020</v>
      </c>
      <c r="T67" s="15">
        <f>IF(AND(ISNUMBER(H67),ISNUMBER(N67)),H67*N67,"")</f>
        <v>0</v>
      </c>
      <c r="U67" s="7">
        <f t="shared" ref="U67:U130" si="28">IF(C67&gt;0, C67+799000, "")</f>
        <v>920020</v>
      </c>
      <c r="V67" s="15">
        <f>P67+R67+T67</f>
        <v>0</v>
      </c>
    </row>
    <row r="68" spans="2:22" x14ac:dyDescent="0.3">
      <c r="B68" s="19" t="s">
        <v>190</v>
      </c>
      <c r="C68" s="13">
        <v>121030</v>
      </c>
      <c r="D68" s="18">
        <v>3</v>
      </c>
      <c r="E68" s="13">
        <f t="shared" si="20"/>
        <v>124030</v>
      </c>
      <c r="F68" s="18">
        <v>80</v>
      </c>
      <c r="G68" s="13">
        <f t="shared" si="21"/>
        <v>127030</v>
      </c>
      <c r="H68" s="18">
        <v>156</v>
      </c>
      <c r="I68" s="13">
        <f t="shared" si="22"/>
        <v>721030</v>
      </c>
      <c r="J68" s="39">
        <v>0</v>
      </c>
      <c r="K68" s="13">
        <f t="shared" si="23"/>
        <v>724030</v>
      </c>
      <c r="L68" s="39">
        <v>0</v>
      </c>
      <c r="M68" s="13">
        <f t="shared" si="24"/>
        <v>727030</v>
      </c>
      <c r="N68" s="39">
        <v>0</v>
      </c>
      <c r="O68" s="7">
        <f t="shared" si="25"/>
        <v>821030</v>
      </c>
      <c r="P68" s="15">
        <f>IF(AND(ISNUMBER(D68),ISNUMBER(J68)), D68*J68, "")</f>
        <v>0</v>
      </c>
      <c r="Q68" s="7">
        <f t="shared" si="26"/>
        <v>824030</v>
      </c>
      <c r="R68" s="15">
        <f>IF(AND(ISNUMBER(F68),ISNUMBER(L68)), F68*L68, "")</f>
        <v>0</v>
      </c>
      <c r="S68" s="7">
        <f t="shared" si="27"/>
        <v>827030</v>
      </c>
      <c r="T68" s="15">
        <f>IF(AND(ISNUMBER(H68),ISNUMBER(N68)),H68*N68,"")</f>
        <v>0</v>
      </c>
      <c r="U68" s="7">
        <f t="shared" si="28"/>
        <v>920030</v>
      </c>
      <c r="V68" s="15">
        <f>P68+R68+T68</f>
        <v>0</v>
      </c>
    </row>
    <row r="69" spans="2:22" ht="52.8" x14ac:dyDescent="0.3">
      <c r="B69" s="3" t="s">
        <v>191</v>
      </c>
      <c r="C69" s="11"/>
      <c r="D69" s="16"/>
      <c r="E69" s="11" t="str">
        <f t="shared" si="20"/>
        <v/>
      </c>
      <c r="F69" s="16"/>
      <c r="G69" s="11" t="str">
        <f t="shared" si="21"/>
        <v/>
      </c>
      <c r="H69" s="16"/>
      <c r="I69" s="11" t="str">
        <f t="shared" si="22"/>
        <v/>
      </c>
      <c r="J69" s="12"/>
      <c r="K69" s="11" t="str">
        <f t="shared" si="23"/>
        <v/>
      </c>
      <c r="L69" s="12"/>
      <c r="M69" s="11" t="str">
        <f t="shared" si="24"/>
        <v/>
      </c>
      <c r="N69" s="12"/>
      <c r="O69" s="11" t="str">
        <f t="shared" si="25"/>
        <v/>
      </c>
      <c r="P69" s="16"/>
      <c r="Q69" s="11" t="str">
        <f t="shared" si="26"/>
        <v/>
      </c>
      <c r="R69" s="16"/>
      <c r="S69" s="11" t="str">
        <f t="shared" si="27"/>
        <v/>
      </c>
      <c r="T69" s="16"/>
      <c r="U69" s="11" t="str">
        <f t="shared" si="28"/>
        <v/>
      </c>
      <c r="V69" s="16"/>
    </row>
    <row r="70" spans="2:22" x14ac:dyDescent="0.3">
      <c r="B70" s="19" t="s">
        <v>192</v>
      </c>
      <c r="C70" s="13">
        <v>121040</v>
      </c>
      <c r="D70" s="18">
        <v>4</v>
      </c>
      <c r="E70" s="13">
        <f t="shared" si="20"/>
        <v>124040</v>
      </c>
      <c r="F70" s="18">
        <v>81</v>
      </c>
      <c r="G70" s="13">
        <f t="shared" si="21"/>
        <v>127040</v>
      </c>
      <c r="H70" s="18">
        <v>157</v>
      </c>
      <c r="I70" s="13">
        <f t="shared" si="22"/>
        <v>721040</v>
      </c>
      <c r="J70" s="39">
        <v>0</v>
      </c>
      <c r="K70" s="13">
        <f t="shared" si="23"/>
        <v>724040</v>
      </c>
      <c r="L70" s="39">
        <v>0</v>
      </c>
      <c r="M70" s="13">
        <f t="shared" si="24"/>
        <v>727040</v>
      </c>
      <c r="N70" s="39">
        <v>0</v>
      </c>
      <c r="O70" s="7">
        <f t="shared" si="25"/>
        <v>821040</v>
      </c>
      <c r="P70" s="15">
        <f>IF(AND(ISNUMBER(D70),ISNUMBER(J70)), D70*J70, "")</f>
        <v>0</v>
      </c>
      <c r="Q70" s="7">
        <f t="shared" si="26"/>
        <v>824040</v>
      </c>
      <c r="R70" s="15">
        <f>IF(AND(ISNUMBER(F70),ISNUMBER(L70)), F70*L70, "")</f>
        <v>0</v>
      </c>
      <c r="S70" s="7">
        <f t="shared" si="27"/>
        <v>827040</v>
      </c>
      <c r="T70" s="15">
        <f>IF(AND(ISNUMBER(H70),ISNUMBER(N70)),H70*N70,"")</f>
        <v>0</v>
      </c>
      <c r="U70" s="7">
        <f t="shared" si="28"/>
        <v>920040</v>
      </c>
      <c r="V70" s="15">
        <f>P70+R70+T70</f>
        <v>0</v>
      </c>
    </row>
    <row r="71" spans="2:22" x14ac:dyDescent="0.3">
      <c r="B71" s="19" t="s">
        <v>193</v>
      </c>
      <c r="C71" s="11"/>
      <c r="D71" s="16"/>
      <c r="E71" s="11" t="str">
        <f t="shared" si="20"/>
        <v/>
      </c>
      <c r="F71" s="16"/>
      <c r="G71" s="11" t="str">
        <f t="shared" si="21"/>
        <v/>
      </c>
      <c r="H71" s="16"/>
      <c r="I71" s="11" t="str">
        <f t="shared" si="22"/>
        <v/>
      </c>
      <c r="J71" s="12"/>
      <c r="K71" s="11" t="str">
        <f t="shared" si="23"/>
        <v/>
      </c>
      <c r="L71" s="12"/>
      <c r="M71" s="11" t="str">
        <f t="shared" si="24"/>
        <v/>
      </c>
      <c r="N71" s="12"/>
      <c r="O71" s="11" t="str">
        <f t="shared" si="25"/>
        <v/>
      </c>
      <c r="P71" s="16"/>
      <c r="Q71" s="11" t="str">
        <f t="shared" si="26"/>
        <v/>
      </c>
      <c r="R71" s="16"/>
      <c r="S71" s="11" t="str">
        <f t="shared" si="27"/>
        <v/>
      </c>
      <c r="T71" s="16"/>
      <c r="U71" s="11" t="str">
        <f t="shared" si="28"/>
        <v/>
      </c>
      <c r="V71" s="16"/>
    </row>
    <row r="72" spans="2:22" x14ac:dyDescent="0.3">
      <c r="B72" s="20" t="s">
        <v>194</v>
      </c>
      <c r="C72" s="13">
        <v>121050</v>
      </c>
      <c r="D72" s="18">
        <v>5</v>
      </c>
      <c r="E72" s="13">
        <f t="shared" si="20"/>
        <v>124050</v>
      </c>
      <c r="F72" s="18">
        <v>82</v>
      </c>
      <c r="G72" s="13">
        <f t="shared" si="21"/>
        <v>127050</v>
      </c>
      <c r="H72" s="18">
        <v>158</v>
      </c>
      <c r="I72" s="13">
        <f t="shared" si="22"/>
        <v>721050</v>
      </c>
      <c r="J72" s="39">
        <v>0</v>
      </c>
      <c r="K72" s="13">
        <f t="shared" si="23"/>
        <v>724050</v>
      </c>
      <c r="L72" s="39">
        <v>0</v>
      </c>
      <c r="M72" s="13">
        <f t="shared" si="24"/>
        <v>727050</v>
      </c>
      <c r="N72" s="39">
        <v>0</v>
      </c>
      <c r="O72" s="7">
        <f t="shared" si="25"/>
        <v>821050</v>
      </c>
      <c r="P72" s="15">
        <f>IF(AND(ISNUMBER(D72),ISNUMBER(J72)), D72*J72, "")</f>
        <v>0</v>
      </c>
      <c r="Q72" s="7">
        <f t="shared" si="26"/>
        <v>824050</v>
      </c>
      <c r="R72" s="15">
        <f>IF(AND(ISNUMBER(F72),ISNUMBER(L72)), F72*L72, "")</f>
        <v>0</v>
      </c>
      <c r="S72" s="7">
        <f t="shared" si="27"/>
        <v>827050</v>
      </c>
      <c r="T72" s="15">
        <f>IF(AND(ISNUMBER(H72),ISNUMBER(N72)),H72*N72,"")</f>
        <v>0</v>
      </c>
      <c r="U72" s="7">
        <f t="shared" si="28"/>
        <v>920050</v>
      </c>
      <c r="V72" s="15">
        <f>P72+R72+T72</f>
        <v>0</v>
      </c>
    </row>
    <row r="73" spans="2:22" x14ac:dyDescent="0.3">
      <c r="B73" s="20" t="s">
        <v>195</v>
      </c>
      <c r="C73" s="13">
        <v>121060</v>
      </c>
      <c r="D73" s="18">
        <v>6</v>
      </c>
      <c r="E73" s="13">
        <f t="shared" si="20"/>
        <v>124060</v>
      </c>
      <c r="F73" s="18">
        <v>83</v>
      </c>
      <c r="G73" s="13">
        <f t="shared" si="21"/>
        <v>127060</v>
      </c>
      <c r="H73" s="18">
        <v>159</v>
      </c>
      <c r="I73" s="13">
        <f t="shared" si="22"/>
        <v>721060</v>
      </c>
      <c r="J73" s="39">
        <v>0</v>
      </c>
      <c r="K73" s="13">
        <f t="shared" si="23"/>
        <v>724060</v>
      </c>
      <c r="L73" s="39">
        <v>0</v>
      </c>
      <c r="M73" s="13">
        <f t="shared" si="24"/>
        <v>727060</v>
      </c>
      <c r="N73" s="39">
        <v>0</v>
      </c>
      <c r="O73" s="7">
        <f t="shared" si="25"/>
        <v>821060</v>
      </c>
      <c r="P73" s="15">
        <f>IF(AND(ISNUMBER(D73),ISNUMBER(J73)), D73*J73, "")</f>
        <v>0</v>
      </c>
      <c r="Q73" s="7">
        <f t="shared" si="26"/>
        <v>824060</v>
      </c>
      <c r="R73" s="15">
        <f>IF(AND(ISNUMBER(F73),ISNUMBER(L73)), F73*L73, "")</f>
        <v>0</v>
      </c>
      <c r="S73" s="7">
        <f t="shared" si="27"/>
        <v>827060</v>
      </c>
      <c r="T73" s="15">
        <f>IF(AND(ISNUMBER(H73),ISNUMBER(N73)),H73*N73,"")</f>
        <v>0</v>
      </c>
      <c r="U73" s="7">
        <f t="shared" si="28"/>
        <v>920060</v>
      </c>
      <c r="V73" s="15">
        <f>P73+R73+T73</f>
        <v>0</v>
      </c>
    </row>
    <row r="74" spans="2:22" x14ac:dyDescent="0.3">
      <c r="B74" s="20" t="s">
        <v>196</v>
      </c>
      <c r="C74" s="13">
        <v>121070</v>
      </c>
      <c r="D74" s="18">
        <v>7</v>
      </c>
      <c r="E74" s="13">
        <f t="shared" si="20"/>
        <v>124070</v>
      </c>
      <c r="F74" s="18">
        <v>84</v>
      </c>
      <c r="G74" s="13">
        <f t="shared" si="21"/>
        <v>127070</v>
      </c>
      <c r="H74" s="18">
        <v>160</v>
      </c>
      <c r="I74" s="13">
        <f t="shared" si="22"/>
        <v>721070</v>
      </c>
      <c r="J74" s="39">
        <v>0</v>
      </c>
      <c r="K74" s="13">
        <f t="shared" si="23"/>
        <v>724070</v>
      </c>
      <c r="L74" s="39">
        <v>0</v>
      </c>
      <c r="M74" s="13">
        <f t="shared" si="24"/>
        <v>727070</v>
      </c>
      <c r="N74" s="39">
        <v>0</v>
      </c>
      <c r="O74" s="7">
        <f t="shared" si="25"/>
        <v>821070</v>
      </c>
      <c r="P74" s="15">
        <f>IF(AND(ISNUMBER(D74),ISNUMBER(J74)), D74*J74, "")</f>
        <v>0</v>
      </c>
      <c r="Q74" s="7">
        <f t="shared" si="26"/>
        <v>824070</v>
      </c>
      <c r="R74" s="15">
        <f>IF(AND(ISNUMBER(F74),ISNUMBER(L74)), F74*L74, "")</f>
        <v>0</v>
      </c>
      <c r="S74" s="7">
        <f t="shared" si="27"/>
        <v>827070</v>
      </c>
      <c r="T74" s="15">
        <f>IF(AND(ISNUMBER(H74),ISNUMBER(N74)),H74*N74,"")</f>
        <v>0</v>
      </c>
      <c r="U74" s="7">
        <f t="shared" si="28"/>
        <v>920070</v>
      </c>
      <c r="V74" s="15">
        <f>P74+R74+T74</f>
        <v>0</v>
      </c>
    </row>
    <row r="75" spans="2:22" ht="26.4" x14ac:dyDescent="0.3">
      <c r="B75" s="19" t="s">
        <v>197</v>
      </c>
      <c r="C75" s="13">
        <v>121080</v>
      </c>
      <c r="D75" s="18">
        <v>8</v>
      </c>
      <c r="E75" s="13">
        <f t="shared" si="20"/>
        <v>124080</v>
      </c>
      <c r="F75" s="18">
        <v>85</v>
      </c>
      <c r="G75" s="13">
        <f t="shared" si="21"/>
        <v>127080</v>
      </c>
      <c r="H75" s="18">
        <v>161</v>
      </c>
      <c r="I75" s="13">
        <f t="shared" si="22"/>
        <v>721080</v>
      </c>
      <c r="J75" s="39" t="s">
        <v>275</v>
      </c>
      <c r="K75" s="13">
        <f t="shared" si="23"/>
        <v>724080</v>
      </c>
      <c r="L75" s="39" t="s">
        <v>275</v>
      </c>
      <c r="M75" s="13">
        <f t="shared" si="24"/>
        <v>727080</v>
      </c>
      <c r="N75" s="39">
        <v>1</v>
      </c>
      <c r="O75" s="11">
        <f t="shared" si="25"/>
        <v>821080</v>
      </c>
      <c r="P75" s="16" t="s">
        <v>135</v>
      </c>
      <c r="Q75" s="11">
        <f t="shared" si="26"/>
        <v>824080</v>
      </c>
      <c r="R75" s="16" t="s">
        <v>135</v>
      </c>
      <c r="S75" s="7">
        <f t="shared" si="27"/>
        <v>827080</v>
      </c>
      <c r="T75" s="15">
        <f>IF(AND(ISNUMBER(H75),ISNUMBER(N75)),H75*N75,"")</f>
        <v>161</v>
      </c>
      <c r="U75" s="7">
        <f t="shared" si="28"/>
        <v>920080</v>
      </c>
      <c r="V75" s="15">
        <f>T75</f>
        <v>161</v>
      </c>
    </row>
    <row r="76" spans="2:22" x14ac:dyDescent="0.3">
      <c r="B76" s="19" t="s">
        <v>198</v>
      </c>
      <c r="C76" s="11"/>
      <c r="D76" s="16"/>
      <c r="E76" s="11" t="str">
        <f t="shared" si="20"/>
        <v/>
      </c>
      <c r="F76" s="16"/>
      <c r="G76" s="11" t="str">
        <f t="shared" si="21"/>
        <v/>
      </c>
      <c r="H76" s="16"/>
      <c r="I76" s="11" t="str">
        <f t="shared" si="22"/>
        <v/>
      </c>
      <c r="J76" s="12"/>
      <c r="K76" s="11" t="str">
        <f t="shared" si="23"/>
        <v/>
      </c>
      <c r="L76" s="12"/>
      <c r="M76" s="11" t="str">
        <f t="shared" si="24"/>
        <v/>
      </c>
      <c r="N76" s="12"/>
      <c r="O76" s="11" t="str">
        <f t="shared" si="25"/>
        <v/>
      </c>
      <c r="P76" s="16"/>
      <c r="Q76" s="11" t="str">
        <f t="shared" si="26"/>
        <v/>
      </c>
      <c r="R76" s="16"/>
      <c r="S76" s="11" t="str">
        <f t="shared" si="27"/>
        <v/>
      </c>
      <c r="T76" s="16"/>
      <c r="U76" s="11" t="str">
        <f t="shared" si="28"/>
        <v/>
      </c>
      <c r="V76" s="16"/>
    </row>
    <row r="77" spans="2:22" x14ac:dyDescent="0.3">
      <c r="B77" s="20" t="s">
        <v>192</v>
      </c>
      <c r="C77" s="13">
        <v>121090</v>
      </c>
      <c r="D77" s="18">
        <v>9</v>
      </c>
      <c r="E77" s="13">
        <f t="shared" si="20"/>
        <v>124090</v>
      </c>
      <c r="F77" s="18">
        <v>86</v>
      </c>
      <c r="G77" s="13">
        <f t="shared" si="21"/>
        <v>127090</v>
      </c>
      <c r="H77" s="18">
        <v>162</v>
      </c>
      <c r="I77" s="13">
        <f t="shared" si="22"/>
        <v>721090</v>
      </c>
      <c r="J77" s="39">
        <v>0.15</v>
      </c>
      <c r="K77" s="13">
        <f t="shared" si="23"/>
        <v>724090</v>
      </c>
      <c r="L77" s="39">
        <v>0.5</v>
      </c>
      <c r="M77" s="13">
        <f t="shared" si="24"/>
        <v>727090</v>
      </c>
      <c r="N77" s="39">
        <v>1</v>
      </c>
      <c r="O77" s="7">
        <f t="shared" si="25"/>
        <v>821090</v>
      </c>
      <c r="P77" s="15">
        <f>IF(AND(ISNUMBER(D77),ISNUMBER(J77)), D77*J77, "")</f>
        <v>1.3499999999999999</v>
      </c>
      <c r="Q77" s="7">
        <f t="shared" si="26"/>
        <v>824090</v>
      </c>
      <c r="R77" s="15">
        <f>IF(AND(ISNUMBER(F77),ISNUMBER(L77)), F77*L77, "")</f>
        <v>43</v>
      </c>
      <c r="S77" s="7">
        <f t="shared" si="27"/>
        <v>827090</v>
      </c>
      <c r="T77" s="15">
        <f>IF(AND(ISNUMBER(H77),ISNUMBER(N77)),H77*N77,"")</f>
        <v>162</v>
      </c>
      <c r="U77" s="7">
        <f t="shared" si="28"/>
        <v>920090</v>
      </c>
      <c r="V77" s="15">
        <f>P77+R77+T77</f>
        <v>206.35</v>
      </c>
    </row>
    <row r="78" spans="2:22" x14ac:dyDescent="0.3">
      <c r="B78" s="20" t="s">
        <v>193</v>
      </c>
      <c r="C78" s="11"/>
      <c r="D78" s="16"/>
      <c r="E78" s="11" t="str">
        <f t="shared" si="20"/>
        <v/>
      </c>
      <c r="F78" s="16"/>
      <c r="G78" s="11" t="str">
        <f t="shared" si="21"/>
        <v/>
      </c>
      <c r="H78" s="16"/>
      <c r="I78" s="11" t="str">
        <f t="shared" si="22"/>
        <v/>
      </c>
      <c r="J78" s="12"/>
      <c r="K78" s="11" t="str">
        <f t="shared" si="23"/>
        <v/>
      </c>
      <c r="L78" s="12"/>
      <c r="M78" s="11" t="str">
        <f t="shared" si="24"/>
        <v/>
      </c>
      <c r="N78" s="12"/>
      <c r="O78" s="11" t="str">
        <f t="shared" si="25"/>
        <v/>
      </c>
      <c r="P78" s="16"/>
      <c r="Q78" s="11" t="str">
        <f t="shared" si="26"/>
        <v/>
      </c>
      <c r="R78" s="16"/>
      <c r="S78" s="11" t="str">
        <f t="shared" si="27"/>
        <v/>
      </c>
      <c r="T78" s="16"/>
      <c r="U78" s="11" t="str">
        <f t="shared" si="28"/>
        <v/>
      </c>
      <c r="V78" s="16"/>
    </row>
    <row r="79" spans="2:22" x14ac:dyDescent="0.3">
      <c r="B79" s="21" t="s">
        <v>194</v>
      </c>
      <c r="C79" s="13">
        <v>121100</v>
      </c>
      <c r="D79" s="18">
        <v>10</v>
      </c>
      <c r="E79" s="13">
        <f t="shared" si="20"/>
        <v>124100</v>
      </c>
      <c r="F79" s="18">
        <v>87</v>
      </c>
      <c r="G79" s="13">
        <f t="shared" si="21"/>
        <v>127100</v>
      </c>
      <c r="H79" s="18">
        <v>163</v>
      </c>
      <c r="I79" s="13">
        <f t="shared" si="22"/>
        <v>721100</v>
      </c>
      <c r="J79" s="39">
        <v>0.15</v>
      </c>
      <c r="K79" s="13">
        <f t="shared" si="23"/>
        <v>724100</v>
      </c>
      <c r="L79" s="39">
        <v>0.5</v>
      </c>
      <c r="M79" s="13">
        <f t="shared" si="24"/>
        <v>727100</v>
      </c>
      <c r="N79" s="39">
        <v>1</v>
      </c>
      <c r="O79" s="7">
        <f t="shared" si="25"/>
        <v>821100</v>
      </c>
      <c r="P79" s="15">
        <f>IF(AND(ISNUMBER(D79),ISNUMBER(J79)), D79*J79, "")</f>
        <v>1.5</v>
      </c>
      <c r="Q79" s="7">
        <f t="shared" si="26"/>
        <v>824100</v>
      </c>
      <c r="R79" s="15">
        <f>IF(AND(ISNUMBER(F79),ISNUMBER(L79)), F79*L79, "")</f>
        <v>43.5</v>
      </c>
      <c r="S79" s="7">
        <f t="shared" si="27"/>
        <v>827100</v>
      </c>
      <c r="T79" s="15">
        <f>IF(AND(ISNUMBER(H79),ISNUMBER(N79)),H79*N79,"")</f>
        <v>163</v>
      </c>
      <c r="U79" s="7">
        <f t="shared" si="28"/>
        <v>920100</v>
      </c>
      <c r="V79" s="15">
        <f>P79+R79+T79</f>
        <v>208</v>
      </c>
    </row>
    <row r="80" spans="2:22" x14ac:dyDescent="0.3">
      <c r="B80" s="21" t="s">
        <v>195</v>
      </c>
      <c r="C80" s="13">
        <v>121110</v>
      </c>
      <c r="D80" s="18">
        <v>11</v>
      </c>
      <c r="E80" s="13">
        <f t="shared" si="20"/>
        <v>124110</v>
      </c>
      <c r="F80" s="18">
        <v>88</v>
      </c>
      <c r="G80" s="13">
        <f t="shared" si="21"/>
        <v>127110</v>
      </c>
      <c r="H80" s="18">
        <v>164</v>
      </c>
      <c r="I80" s="13">
        <f t="shared" si="22"/>
        <v>721110</v>
      </c>
      <c r="J80" s="39">
        <v>0.5</v>
      </c>
      <c r="K80" s="13">
        <f t="shared" si="23"/>
        <v>724110</v>
      </c>
      <c r="L80" s="39">
        <v>0.5</v>
      </c>
      <c r="M80" s="13">
        <f t="shared" si="24"/>
        <v>727110</v>
      </c>
      <c r="N80" s="39">
        <v>1</v>
      </c>
      <c r="O80" s="7">
        <f t="shared" si="25"/>
        <v>821110</v>
      </c>
      <c r="P80" s="15">
        <f>IF(AND(ISNUMBER(D80),ISNUMBER(J80)), D80*J80, "")</f>
        <v>5.5</v>
      </c>
      <c r="Q80" s="7">
        <f t="shared" si="26"/>
        <v>824110</v>
      </c>
      <c r="R80" s="15">
        <f>IF(AND(ISNUMBER(F80),ISNUMBER(L80)), F80*L80, "")</f>
        <v>44</v>
      </c>
      <c r="S80" s="7">
        <f t="shared" si="27"/>
        <v>827110</v>
      </c>
      <c r="T80" s="15">
        <f>IF(AND(ISNUMBER(H80),ISNUMBER(N80)),H80*N80,"")</f>
        <v>164</v>
      </c>
      <c r="U80" s="7">
        <f t="shared" si="28"/>
        <v>920110</v>
      </c>
      <c r="V80" s="15">
        <f>P80+R80+T80</f>
        <v>213.5</v>
      </c>
    </row>
    <row r="81" spans="2:22" x14ac:dyDescent="0.3">
      <c r="B81" s="21" t="s">
        <v>196</v>
      </c>
      <c r="C81" s="13">
        <v>121120</v>
      </c>
      <c r="D81" s="18">
        <v>12</v>
      </c>
      <c r="E81" s="13">
        <f t="shared" si="20"/>
        <v>124120</v>
      </c>
      <c r="F81" s="18">
        <v>89</v>
      </c>
      <c r="G81" s="13">
        <f t="shared" si="21"/>
        <v>127120</v>
      </c>
      <c r="H81" s="18">
        <v>165</v>
      </c>
      <c r="I81" s="13">
        <f t="shared" si="22"/>
        <v>721120</v>
      </c>
      <c r="J81" s="39">
        <v>1</v>
      </c>
      <c r="K81" s="13">
        <f t="shared" si="23"/>
        <v>724120</v>
      </c>
      <c r="L81" s="39">
        <v>1</v>
      </c>
      <c r="M81" s="13">
        <f t="shared" si="24"/>
        <v>727120</v>
      </c>
      <c r="N81" s="39">
        <v>1</v>
      </c>
      <c r="O81" s="7">
        <f t="shared" si="25"/>
        <v>821120</v>
      </c>
      <c r="P81" s="15">
        <f>IF(AND(ISNUMBER(D81),ISNUMBER(J81)), D81*J81, "")</f>
        <v>12</v>
      </c>
      <c r="Q81" s="7">
        <f t="shared" si="26"/>
        <v>824120</v>
      </c>
      <c r="R81" s="15">
        <f>IF(AND(ISNUMBER(F81),ISNUMBER(L81)), F81*L81, "")</f>
        <v>89</v>
      </c>
      <c r="S81" s="7">
        <f t="shared" si="27"/>
        <v>827120</v>
      </c>
      <c r="T81" s="15">
        <f>IF(AND(ISNUMBER(H81),ISNUMBER(N81)),H81*N81,"")</f>
        <v>165</v>
      </c>
      <c r="U81" s="7">
        <f t="shared" si="28"/>
        <v>920120</v>
      </c>
      <c r="V81" s="15">
        <f>P81+R81+T81</f>
        <v>266</v>
      </c>
    </row>
    <row r="82" spans="2:22" x14ac:dyDescent="0.3">
      <c r="B82" s="3" t="s">
        <v>199</v>
      </c>
      <c r="C82" s="11"/>
      <c r="D82" s="16"/>
      <c r="E82" s="11" t="str">
        <f t="shared" si="20"/>
        <v/>
      </c>
      <c r="F82" s="16"/>
      <c r="G82" s="11" t="str">
        <f t="shared" si="21"/>
        <v/>
      </c>
      <c r="H82" s="16"/>
      <c r="I82" s="11" t="str">
        <f t="shared" si="22"/>
        <v/>
      </c>
      <c r="J82" s="12"/>
      <c r="K82" s="11" t="str">
        <f t="shared" si="23"/>
        <v/>
      </c>
      <c r="L82" s="12"/>
      <c r="M82" s="11" t="str">
        <f t="shared" si="24"/>
        <v/>
      </c>
      <c r="N82" s="12"/>
      <c r="O82" s="11" t="str">
        <f t="shared" si="25"/>
        <v/>
      </c>
      <c r="P82" s="16"/>
      <c r="Q82" s="11" t="str">
        <f t="shared" si="26"/>
        <v/>
      </c>
      <c r="R82" s="16"/>
      <c r="S82" s="11" t="str">
        <f t="shared" si="27"/>
        <v/>
      </c>
      <c r="T82" s="16"/>
      <c r="U82" s="11" t="str">
        <f t="shared" si="28"/>
        <v/>
      </c>
      <c r="V82" s="16"/>
    </row>
    <row r="83" spans="2:22" ht="26.4" x14ac:dyDescent="0.3">
      <c r="B83" s="19" t="s">
        <v>200</v>
      </c>
      <c r="C83" s="11"/>
      <c r="D83" s="16"/>
      <c r="E83" s="11" t="str">
        <f t="shared" si="20"/>
        <v/>
      </c>
      <c r="F83" s="16"/>
      <c r="G83" s="11" t="str">
        <f t="shared" si="21"/>
        <v/>
      </c>
      <c r="H83" s="16"/>
      <c r="I83" s="11" t="str">
        <f t="shared" si="22"/>
        <v/>
      </c>
      <c r="J83" s="12"/>
      <c r="K83" s="11" t="str">
        <f t="shared" si="23"/>
        <v/>
      </c>
      <c r="L83" s="12"/>
      <c r="M83" s="11" t="str">
        <f t="shared" si="24"/>
        <v/>
      </c>
      <c r="N83" s="12"/>
      <c r="O83" s="11" t="str">
        <f t="shared" si="25"/>
        <v/>
      </c>
      <c r="P83" s="16"/>
      <c r="Q83" s="11" t="str">
        <f t="shared" si="26"/>
        <v/>
      </c>
      <c r="R83" s="16"/>
      <c r="S83" s="11" t="str">
        <f t="shared" si="27"/>
        <v/>
      </c>
      <c r="T83" s="16"/>
      <c r="U83" s="11" t="str">
        <f t="shared" si="28"/>
        <v/>
      </c>
      <c r="V83" s="16"/>
    </row>
    <row r="84" spans="2:22" x14ac:dyDescent="0.3">
      <c r="B84" s="20" t="s">
        <v>192</v>
      </c>
      <c r="C84" s="13">
        <v>121130</v>
      </c>
      <c r="D84" s="18">
        <v>13</v>
      </c>
      <c r="E84" s="13">
        <f t="shared" si="20"/>
        <v>124130</v>
      </c>
      <c r="F84" s="18">
        <v>90</v>
      </c>
      <c r="G84" s="13">
        <f t="shared" si="21"/>
        <v>127130</v>
      </c>
      <c r="H84" s="18">
        <v>166</v>
      </c>
      <c r="I84" s="13">
        <f t="shared" si="22"/>
        <v>721130</v>
      </c>
      <c r="J84" s="39">
        <v>0.1</v>
      </c>
      <c r="K84" s="13">
        <f t="shared" si="23"/>
        <v>724130</v>
      </c>
      <c r="L84" s="39">
        <v>0.5</v>
      </c>
      <c r="M84" s="13">
        <f t="shared" si="24"/>
        <v>727130</v>
      </c>
      <c r="N84" s="39">
        <v>1</v>
      </c>
      <c r="O84" s="7">
        <f t="shared" si="25"/>
        <v>821130</v>
      </c>
      <c r="P84" s="15">
        <f>IF(AND(ISNUMBER(D84),ISNUMBER(J84)), D84*J84, "")</f>
        <v>1.3</v>
      </c>
      <c r="Q84" s="7">
        <f t="shared" si="26"/>
        <v>824130</v>
      </c>
      <c r="R84" s="15">
        <f>IF(AND(ISNUMBER(F84),ISNUMBER(L84)), F84*L84, "")</f>
        <v>45</v>
      </c>
      <c r="S84" s="7">
        <f t="shared" si="27"/>
        <v>827130</v>
      </c>
      <c r="T84" s="15">
        <f>IF(AND(ISNUMBER(H84),ISNUMBER(N84)),H84*N84,"")</f>
        <v>166</v>
      </c>
      <c r="U84" s="7">
        <f t="shared" si="28"/>
        <v>920130</v>
      </c>
      <c r="V84" s="15">
        <f>P84+R84+T84</f>
        <v>212.3</v>
      </c>
    </row>
    <row r="85" spans="2:22" x14ac:dyDescent="0.3">
      <c r="B85" s="20" t="s">
        <v>193</v>
      </c>
      <c r="C85" s="11"/>
      <c r="D85" s="16"/>
      <c r="E85" s="11" t="str">
        <f t="shared" si="20"/>
        <v/>
      </c>
      <c r="F85" s="16"/>
      <c r="G85" s="11" t="str">
        <f t="shared" si="21"/>
        <v/>
      </c>
      <c r="H85" s="16"/>
      <c r="I85" s="11" t="str">
        <f t="shared" si="22"/>
        <v/>
      </c>
      <c r="J85" s="12"/>
      <c r="K85" s="11" t="str">
        <f t="shared" si="23"/>
        <v/>
      </c>
      <c r="L85" s="12"/>
      <c r="M85" s="11" t="str">
        <f t="shared" si="24"/>
        <v/>
      </c>
      <c r="N85" s="12"/>
      <c r="O85" s="11" t="str">
        <f t="shared" si="25"/>
        <v/>
      </c>
      <c r="P85" s="16"/>
      <c r="Q85" s="11" t="str">
        <f t="shared" si="26"/>
        <v/>
      </c>
      <c r="R85" s="16"/>
      <c r="S85" s="11" t="str">
        <f t="shared" si="27"/>
        <v/>
      </c>
      <c r="T85" s="16"/>
      <c r="U85" s="11" t="str">
        <f t="shared" si="28"/>
        <v/>
      </c>
      <c r="V85" s="16"/>
    </row>
    <row r="86" spans="2:22" x14ac:dyDescent="0.3">
      <c r="B86" s="21" t="s">
        <v>194</v>
      </c>
      <c r="C86" s="13">
        <v>121140</v>
      </c>
      <c r="D86" s="18">
        <v>14</v>
      </c>
      <c r="E86" s="13">
        <f t="shared" si="20"/>
        <v>124140</v>
      </c>
      <c r="F86" s="18">
        <v>91</v>
      </c>
      <c r="G86" s="13">
        <f t="shared" si="21"/>
        <v>127140</v>
      </c>
      <c r="H86" s="18">
        <v>167</v>
      </c>
      <c r="I86" s="13">
        <f t="shared" si="22"/>
        <v>721140</v>
      </c>
      <c r="J86" s="39">
        <v>0.1</v>
      </c>
      <c r="K86" s="13">
        <f t="shared" si="23"/>
        <v>724140</v>
      </c>
      <c r="L86" s="39">
        <v>0.5</v>
      </c>
      <c r="M86" s="13">
        <f t="shared" si="24"/>
        <v>727140</v>
      </c>
      <c r="N86" s="39">
        <v>1</v>
      </c>
      <c r="O86" s="7">
        <f t="shared" si="25"/>
        <v>821140</v>
      </c>
      <c r="P86" s="15">
        <f>IF(AND(ISNUMBER(D86),ISNUMBER(J86)), D86*J86, "")</f>
        <v>1.4000000000000001</v>
      </c>
      <c r="Q86" s="7">
        <f t="shared" si="26"/>
        <v>824140</v>
      </c>
      <c r="R86" s="15">
        <f>IF(AND(ISNUMBER(F86),ISNUMBER(L86)), F86*L86, "")</f>
        <v>45.5</v>
      </c>
      <c r="S86" s="7">
        <f t="shared" si="27"/>
        <v>827140</v>
      </c>
      <c r="T86" s="15">
        <f>IF(AND(ISNUMBER(H86),ISNUMBER(N86)),H86*N86,"")</f>
        <v>167</v>
      </c>
      <c r="U86" s="7">
        <f t="shared" si="28"/>
        <v>920140</v>
      </c>
      <c r="V86" s="15">
        <f>P86+R86+T86</f>
        <v>213.9</v>
      </c>
    </row>
    <row r="87" spans="2:22" x14ac:dyDescent="0.3">
      <c r="B87" s="21" t="s">
        <v>195</v>
      </c>
      <c r="C87" s="13">
        <v>121150</v>
      </c>
      <c r="D87" s="18">
        <v>15</v>
      </c>
      <c r="E87" s="13">
        <f t="shared" si="20"/>
        <v>124150</v>
      </c>
      <c r="F87" s="18">
        <v>92</v>
      </c>
      <c r="G87" s="13">
        <f t="shared" si="21"/>
        <v>127150</v>
      </c>
      <c r="H87" s="18">
        <v>168</v>
      </c>
      <c r="I87" s="13">
        <f t="shared" si="22"/>
        <v>721150</v>
      </c>
      <c r="J87" s="39">
        <v>0.5</v>
      </c>
      <c r="K87" s="13">
        <f t="shared" si="23"/>
        <v>724150</v>
      </c>
      <c r="L87" s="39">
        <v>0.5</v>
      </c>
      <c r="M87" s="13">
        <f t="shared" si="24"/>
        <v>727150</v>
      </c>
      <c r="N87" s="39">
        <v>1</v>
      </c>
      <c r="O87" s="7">
        <f t="shared" si="25"/>
        <v>821150</v>
      </c>
      <c r="P87" s="15">
        <f>IF(AND(ISNUMBER(D87),ISNUMBER(J87)), D87*J87, "")</f>
        <v>7.5</v>
      </c>
      <c r="Q87" s="7">
        <f t="shared" si="26"/>
        <v>824150</v>
      </c>
      <c r="R87" s="15">
        <f>IF(AND(ISNUMBER(F87),ISNUMBER(L87)), F87*L87, "")</f>
        <v>46</v>
      </c>
      <c r="S87" s="7">
        <f t="shared" si="27"/>
        <v>827150</v>
      </c>
      <c r="T87" s="15">
        <f>IF(AND(ISNUMBER(H87),ISNUMBER(N87)),H87*N87,"")</f>
        <v>168</v>
      </c>
      <c r="U87" s="7">
        <f t="shared" si="28"/>
        <v>920150</v>
      </c>
      <c r="V87" s="15">
        <f>P87+R87+T87</f>
        <v>221.5</v>
      </c>
    </row>
    <row r="88" spans="2:22" x14ac:dyDescent="0.3">
      <c r="B88" s="21" t="s">
        <v>196</v>
      </c>
      <c r="C88" s="13">
        <v>121160</v>
      </c>
      <c r="D88" s="18">
        <v>16</v>
      </c>
      <c r="E88" s="13">
        <f t="shared" si="20"/>
        <v>124160</v>
      </c>
      <c r="F88" s="18">
        <v>93</v>
      </c>
      <c r="G88" s="13">
        <f t="shared" si="21"/>
        <v>127160</v>
      </c>
      <c r="H88" s="18">
        <v>169</v>
      </c>
      <c r="I88" s="13">
        <f t="shared" si="22"/>
        <v>721160</v>
      </c>
      <c r="J88" s="39">
        <v>1</v>
      </c>
      <c r="K88" s="13">
        <f t="shared" si="23"/>
        <v>724160</v>
      </c>
      <c r="L88" s="39">
        <v>1</v>
      </c>
      <c r="M88" s="13">
        <f t="shared" si="24"/>
        <v>727160</v>
      </c>
      <c r="N88" s="39">
        <v>1</v>
      </c>
      <c r="O88" s="7">
        <f t="shared" si="25"/>
        <v>821160</v>
      </c>
      <c r="P88" s="15">
        <f>IF(AND(ISNUMBER(D88),ISNUMBER(J88)), D88*J88, "")</f>
        <v>16</v>
      </c>
      <c r="Q88" s="7">
        <f t="shared" si="26"/>
        <v>824160</v>
      </c>
      <c r="R88" s="15">
        <f>IF(AND(ISNUMBER(F88),ISNUMBER(L88)), F88*L88, "")</f>
        <v>93</v>
      </c>
      <c r="S88" s="7">
        <f t="shared" si="27"/>
        <v>827160</v>
      </c>
      <c r="T88" s="15">
        <f>IF(AND(ISNUMBER(H88),ISNUMBER(N88)),H88*N88,"")</f>
        <v>169</v>
      </c>
      <c r="U88" s="7">
        <f t="shared" si="28"/>
        <v>920160</v>
      </c>
      <c r="V88" s="15">
        <f>P88+R88+T88</f>
        <v>278</v>
      </c>
    </row>
    <row r="89" spans="2:22" x14ac:dyDescent="0.3">
      <c r="B89" s="19" t="s">
        <v>201</v>
      </c>
      <c r="C89" s="11"/>
      <c r="D89" s="16"/>
      <c r="E89" s="11" t="str">
        <f t="shared" si="20"/>
        <v/>
      </c>
      <c r="F89" s="16"/>
      <c r="G89" s="11" t="str">
        <f t="shared" si="21"/>
        <v/>
      </c>
      <c r="H89" s="16"/>
      <c r="I89" s="11" t="str">
        <f t="shared" si="22"/>
        <v/>
      </c>
      <c r="J89" s="12"/>
      <c r="K89" s="11" t="str">
        <f t="shared" si="23"/>
        <v/>
      </c>
      <c r="L89" s="12"/>
      <c r="M89" s="11" t="str">
        <f t="shared" si="24"/>
        <v/>
      </c>
      <c r="N89" s="12"/>
      <c r="O89" s="11" t="str">
        <f t="shared" si="25"/>
        <v/>
      </c>
      <c r="P89" s="16"/>
      <c r="Q89" s="11" t="str">
        <f t="shared" si="26"/>
        <v/>
      </c>
      <c r="R89" s="16"/>
      <c r="S89" s="11" t="str">
        <f t="shared" si="27"/>
        <v/>
      </c>
      <c r="T89" s="16"/>
      <c r="U89" s="11" t="str">
        <f t="shared" si="28"/>
        <v/>
      </c>
      <c r="V89" s="16"/>
    </row>
    <row r="90" spans="2:22" x14ac:dyDescent="0.3">
      <c r="B90" s="20" t="s">
        <v>192</v>
      </c>
      <c r="C90" s="13">
        <v>121170</v>
      </c>
      <c r="D90" s="18">
        <v>17</v>
      </c>
      <c r="E90" s="13">
        <f t="shared" si="20"/>
        <v>124170</v>
      </c>
      <c r="F90" s="18">
        <v>94</v>
      </c>
      <c r="G90" s="13">
        <f t="shared" si="21"/>
        <v>127170</v>
      </c>
      <c r="H90" s="18">
        <v>170</v>
      </c>
      <c r="I90" s="13">
        <f t="shared" si="22"/>
        <v>721170</v>
      </c>
      <c r="J90" s="39">
        <v>0.15</v>
      </c>
      <c r="K90" s="13">
        <f t="shared" si="23"/>
        <v>724170</v>
      </c>
      <c r="L90" s="39">
        <v>0.5</v>
      </c>
      <c r="M90" s="13">
        <f t="shared" si="24"/>
        <v>727170</v>
      </c>
      <c r="N90" s="39">
        <v>1</v>
      </c>
      <c r="O90" s="7">
        <f t="shared" si="25"/>
        <v>821170</v>
      </c>
      <c r="P90" s="15">
        <f>IF(AND(ISNUMBER(D90),ISNUMBER(J90)), D90*J90, "")</f>
        <v>2.5499999999999998</v>
      </c>
      <c r="Q90" s="7">
        <f t="shared" si="26"/>
        <v>824170</v>
      </c>
      <c r="R90" s="15">
        <f>IF(AND(ISNUMBER(F90),ISNUMBER(L90)), F90*L90, "")</f>
        <v>47</v>
      </c>
      <c r="S90" s="7">
        <f t="shared" si="27"/>
        <v>827170</v>
      </c>
      <c r="T90" s="15">
        <f>IF(AND(ISNUMBER(H90),ISNUMBER(N90)),H90*N90,"")</f>
        <v>170</v>
      </c>
      <c r="U90" s="7">
        <f t="shared" si="28"/>
        <v>920170</v>
      </c>
      <c r="V90" s="15">
        <f>P90+R90+T90</f>
        <v>219.55</v>
      </c>
    </row>
    <row r="91" spans="2:22" x14ac:dyDescent="0.3">
      <c r="B91" s="20" t="s">
        <v>193</v>
      </c>
      <c r="C91" s="11"/>
      <c r="D91" s="16"/>
      <c r="E91" s="11" t="str">
        <f t="shared" si="20"/>
        <v/>
      </c>
      <c r="F91" s="16"/>
      <c r="G91" s="11" t="str">
        <f t="shared" si="21"/>
        <v/>
      </c>
      <c r="H91" s="16"/>
      <c r="I91" s="11" t="str">
        <f t="shared" si="22"/>
        <v/>
      </c>
      <c r="J91" s="12"/>
      <c r="K91" s="11" t="str">
        <f t="shared" si="23"/>
        <v/>
      </c>
      <c r="L91" s="12"/>
      <c r="M91" s="11" t="str">
        <f t="shared" si="24"/>
        <v/>
      </c>
      <c r="N91" s="12"/>
      <c r="O91" s="11" t="str">
        <f t="shared" si="25"/>
        <v/>
      </c>
      <c r="P91" s="16"/>
      <c r="Q91" s="11" t="str">
        <f t="shared" si="26"/>
        <v/>
      </c>
      <c r="R91" s="16"/>
      <c r="S91" s="11" t="str">
        <f t="shared" si="27"/>
        <v/>
      </c>
      <c r="T91" s="16"/>
      <c r="U91" s="11" t="str">
        <f t="shared" si="28"/>
        <v/>
      </c>
      <c r="V91" s="16"/>
    </row>
    <row r="92" spans="2:22" x14ac:dyDescent="0.3">
      <c r="B92" s="21" t="s">
        <v>194</v>
      </c>
      <c r="C92" s="13">
        <v>121180</v>
      </c>
      <c r="D92" s="18">
        <v>18</v>
      </c>
      <c r="E92" s="13">
        <f t="shared" si="20"/>
        <v>124180</v>
      </c>
      <c r="F92" s="18">
        <v>95</v>
      </c>
      <c r="G92" s="13">
        <f t="shared" si="21"/>
        <v>127180</v>
      </c>
      <c r="H92" s="18">
        <v>171</v>
      </c>
      <c r="I92" s="13">
        <f t="shared" si="22"/>
        <v>721180</v>
      </c>
      <c r="J92" s="39">
        <v>0.15</v>
      </c>
      <c r="K92" s="13">
        <f t="shared" si="23"/>
        <v>724180</v>
      </c>
      <c r="L92" s="39">
        <v>0.5</v>
      </c>
      <c r="M92" s="13">
        <f t="shared" si="24"/>
        <v>727180</v>
      </c>
      <c r="N92" s="39">
        <v>1</v>
      </c>
      <c r="O92" s="7">
        <f t="shared" si="25"/>
        <v>821180</v>
      </c>
      <c r="P92" s="15">
        <f>IF(AND(ISNUMBER(D92),ISNUMBER(J92)), D92*J92, "")</f>
        <v>2.6999999999999997</v>
      </c>
      <c r="Q92" s="7">
        <f t="shared" si="26"/>
        <v>824180</v>
      </c>
      <c r="R92" s="15">
        <f>IF(AND(ISNUMBER(F92),ISNUMBER(L92)), F92*L92, "")</f>
        <v>47.5</v>
      </c>
      <c r="S92" s="7">
        <f t="shared" si="27"/>
        <v>827180</v>
      </c>
      <c r="T92" s="15">
        <f>IF(AND(ISNUMBER(H92),ISNUMBER(N92)),H92*N92,"")</f>
        <v>171</v>
      </c>
      <c r="U92" s="7">
        <f t="shared" si="28"/>
        <v>920180</v>
      </c>
      <c r="V92" s="15">
        <f>P92+R92+T92</f>
        <v>221.2</v>
      </c>
    </row>
    <row r="93" spans="2:22" x14ac:dyDescent="0.3">
      <c r="B93" s="21" t="s">
        <v>195</v>
      </c>
      <c r="C93" s="13">
        <v>121190</v>
      </c>
      <c r="D93" s="18">
        <v>19</v>
      </c>
      <c r="E93" s="13">
        <f t="shared" si="20"/>
        <v>124190</v>
      </c>
      <c r="F93" s="18">
        <v>96</v>
      </c>
      <c r="G93" s="13">
        <f t="shared" si="21"/>
        <v>127190</v>
      </c>
      <c r="H93" s="18">
        <v>172</v>
      </c>
      <c r="I93" s="13">
        <f t="shared" si="22"/>
        <v>721190</v>
      </c>
      <c r="J93" s="39">
        <v>0.5</v>
      </c>
      <c r="K93" s="13">
        <f t="shared" si="23"/>
        <v>724190</v>
      </c>
      <c r="L93" s="39">
        <v>0.5</v>
      </c>
      <c r="M93" s="13">
        <f t="shared" si="24"/>
        <v>727190</v>
      </c>
      <c r="N93" s="39">
        <v>1</v>
      </c>
      <c r="O93" s="7">
        <f t="shared" si="25"/>
        <v>821190</v>
      </c>
      <c r="P93" s="15">
        <f>IF(AND(ISNUMBER(D93),ISNUMBER(J93)), D93*J93, "")</f>
        <v>9.5</v>
      </c>
      <c r="Q93" s="7">
        <f t="shared" si="26"/>
        <v>824190</v>
      </c>
      <c r="R93" s="15">
        <f>IF(AND(ISNUMBER(F93),ISNUMBER(L93)), F93*L93, "")</f>
        <v>48</v>
      </c>
      <c r="S93" s="7">
        <f t="shared" si="27"/>
        <v>827190</v>
      </c>
      <c r="T93" s="15">
        <f>IF(AND(ISNUMBER(H93),ISNUMBER(N93)),H93*N93,"")</f>
        <v>172</v>
      </c>
      <c r="U93" s="7">
        <f t="shared" si="28"/>
        <v>920190</v>
      </c>
      <c r="V93" s="15">
        <f>P93+R93+T93</f>
        <v>229.5</v>
      </c>
    </row>
    <row r="94" spans="2:22" x14ac:dyDescent="0.3">
      <c r="B94" s="21" t="s">
        <v>196</v>
      </c>
      <c r="C94" s="13">
        <v>121200</v>
      </c>
      <c r="D94" s="18">
        <v>20</v>
      </c>
      <c r="E94" s="13">
        <f t="shared" si="20"/>
        <v>124200</v>
      </c>
      <c r="F94" s="18">
        <v>97</v>
      </c>
      <c r="G94" s="13">
        <f t="shared" si="21"/>
        <v>127200</v>
      </c>
      <c r="H94" s="18">
        <v>173</v>
      </c>
      <c r="I94" s="13">
        <f t="shared" si="22"/>
        <v>721200</v>
      </c>
      <c r="J94" s="39">
        <v>1</v>
      </c>
      <c r="K94" s="13">
        <f t="shared" si="23"/>
        <v>724200</v>
      </c>
      <c r="L94" s="39">
        <v>1</v>
      </c>
      <c r="M94" s="13">
        <f t="shared" si="24"/>
        <v>727200</v>
      </c>
      <c r="N94" s="39">
        <v>1</v>
      </c>
      <c r="O94" s="7">
        <f t="shared" si="25"/>
        <v>821200</v>
      </c>
      <c r="P94" s="15">
        <f>IF(AND(ISNUMBER(D94),ISNUMBER(J94)), D94*J94, "")</f>
        <v>20</v>
      </c>
      <c r="Q94" s="7">
        <f t="shared" si="26"/>
        <v>824200</v>
      </c>
      <c r="R94" s="15">
        <f>IF(AND(ISNUMBER(F94),ISNUMBER(L94)), F94*L94, "")</f>
        <v>97</v>
      </c>
      <c r="S94" s="7">
        <f t="shared" si="27"/>
        <v>827200</v>
      </c>
      <c r="T94" s="15">
        <f>IF(AND(ISNUMBER(H94),ISNUMBER(N94)),H94*N94,"")</f>
        <v>173</v>
      </c>
      <c r="U94" s="7">
        <f t="shared" si="28"/>
        <v>920200</v>
      </c>
      <c r="V94" s="15">
        <f>P94+R94+T94</f>
        <v>290</v>
      </c>
    </row>
    <row r="95" spans="2:22" x14ac:dyDescent="0.3">
      <c r="B95" s="19" t="s">
        <v>202</v>
      </c>
      <c r="C95" s="11"/>
      <c r="D95" s="16"/>
      <c r="E95" s="11" t="str">
        <f t="shared" si="20"/>
        <v/>
      </c>
      <c r="F95" s="16"/>
      <c r="G95" s="11" t="str">
        <f t="shared" si="21"/>
        <v/>
      </c>
      <c r="H95" s="16"/>
      <c r="I95" s="11" t="str">
        <f t="shared" si="22"/>
        <v/>
      </c>
      <c r="J95" s="12"/>
      <c r="K95" s="11" t="str">
        <f t="shared" si="23"/>
        <v/>
      </c>
      <c r="L95" s="12"/>
      <c r="M95" s="11" t="str">
        <f t="shared" si="24"/>
        <v/>
      </c>
      <c r="N95" s="12"/>
      <c r="O95" s="11" t="str">
        <f t="shared" si="25"/>
        <v/>
      </c>
      <c r="P95" s="16"/>
      <c r="Q95" s="11" t="str">
        <f t="shared" si="26"/>
        <v/>
      </c>
      <c r="R95" s="16"/>
      <c r="S95" s="11" t="str">
        <f t="shared" si="27"/>
        <v/>
      </c>
      <c r="T95" s="16"/>
      <c r="U95" s="11" t="str">
        <f t="shared" si="28"/>
        <v/>
      </c>
      <c r="V95" s="16"/>
    </row>
    <row r="96" spans="2:22" x14ac:dyDescent="0.3">
      <c r="B96" s="20" t="s">
        <v>192</v>
      </c>
      <c r="C96" s="13">
        <v>121210</v>
      </c>
      <c r="D96" s="18">
        <v>21</v>
      </c>
      <c r="E96" s="13">
        <f t="shared" si="20"/>
        <v>124210</v>
      </c>
      <c r="F96" s="18">
        <v>98</v>
      </c>
      <c r="G96" s="13">
        <f t="shared" si="21"/>
        <v>127210</v>
      </c>
      <c r="H96" s="18">
        <v>174</v>
      </c>
      <c r="I96" s="13">
        <f t="shared" si="22"/>
        <v>721210</v>
      </c>
      <c r="J96" s="39">
        <v>0.15</v>
      </c>
      <c r="K96" s="13">
        <f t="shared" si="23"/>
        <v>724210</v>
      </c>
      <c r="L96" s="39">
        <v>0.5</v>
      </c>
      <c r="M96" s="13">
        <f t="shared" si="24"/>
        <v>727210</v>
      </c>
      <c r="N96" s="39">
        <v>1</v>
      </c>
      <c r="O96" s="7">
        <f t="shared" si="25"/>
        <v>821210</v>
      </c>
      <c r="P96" s="15">
        <f>IF(AND(ISNUMBER(D96),ISNUMBER(J96)), D96*J96, "")</f>
        <v>3.15</v>
      </c>
      <c r="Q96" s="7">
        <f t="shared" si="26"/>
        <v>824210</v>
      </c>
      <c r="R96" s="15">
        <f>IF(AND(ISNUMBER(F96),ISNUMBER(L96)), F96*L96, "")</f>
        <v>49</v>
      </c>
      <c r="S96" s="7">
        <f t="shared" si="27"/>
        <v>827210</v>
      </c>
      <c r="T96" s="15">
        <f>IF(AND(ISNUMBER(H96),ISNUMBER(N96)),H96*N96,"")</f>
        <v>174</v>
      </c>
      <c r="U96" s="7">
        <f t="shared" si="28"/>
        <v>920210</v>
      </c>
      <c r="V96" s="15">
        <f>P96+R96+T96</f>
        <v>226.15</v>
      </c>
    </row>
    <row r="97" spans="2:22" x14ac:dyDescent="0.3">
      <c r="B97" s="20" t="s">
        <v>193</v>
      </c>
      <c r="C97" s="11"/>
      <c r="D97" s="16"/>
      <c r="E97" s="11" t="str">
        <f t="shared" si="20"/>
        <v/>
      </c>
      <c r="F97" s="16"/>
      <c r="G97" s="11" t="str">
        <f t="shared" si="21"/>
        <v/>
      </c>
      <c r="H97" s="16"/>
      <c r="I97" s="11" t="str">
        <f t="shared" si="22"/>
        <v/>
      </c>
      <c r="J97" s="12"/>
      <c r="K97" s="11" t="str">
        <f t="shared" si="23"/>
        <v/>
      </c>
      <c r="L97" s="12"/>
      <c r="M97" s="11" t="str">
        <f t="shared" si="24"/>
        <v/>
      </c>
      <c r="N97" s="12"/>
      <c r="O97" s="11" t="str">
        <f t="shared" si="25"/>
        <v/>
      </c>
      <c r="P97" s="16"/>
      <c r="Q97" s="11" t="str">
        <f t="shared" si="26"/>
        <v/>
      </c>
      <c r="R97" s="16"/>
      <c r="S97" s="11" t="str">
        <f t="shared" si="27"/>
        <v/>
      </c>
      <c r="T97" s="16"/>
      <c r="U97" s="11" t="str">
        <f t="shared" si="28"/>
        <v/>
      </c>
      <c r="V97" s="16"/>
    </row>
    <row r="98" spans="2:22" x14ac:dyDescent="0.3">
      <c r="B98" s="21" t="s">
        <v>194</v>
      </c>
      <c r="C98" s="13">
        <v>121220</v>
      </c>
      <c r="D98" s="18">
        <v>22</v>
      </c>
      <c r="E98" s="13">
        <f t="shared" si="20"/>
        <v>124220</v>
      </c>
      <c r="F98" s="18">
        <v>99</v>
      </c>
      <c r="G98" s="13">
        <f t="shared" si="21"/>
        <v>127220</v>
      </c>
      <c r="H98" s="18">
        <v>175</v>
      </c>
      <c r="I98" s="13">
        <f t="shared" si="22"/>
        <v>721220</v>
      </c>
      <c r="J98" s="39">
        <v>0.15</v>
      </c>
      <c r="K98" s="13">
        <f t="shared" si="23"/>
        <v>724220</v>
      </c>
      <c r="L98" s="39">
        <v>0.5</v>
      </c>
      <c r="M98" s="13">
        <f t="shared" si="24"/>
        <v>727220</v>
      </c>
      <c r="N98" s="39">
        <v>1</v>
      </c>
      <c r="O98" s="7">
        <f t="shared" si="25"/>
        <v>821220</v>
      </c>
      <c r="P98" s="15">
        <f>IF(AND(ISNUMBER(D98),ISNUMBER(J98)), D98*J98, "")</f>
        <v>3.3</v>
      </c>
      <c r="Q98" s="7">
        <f t="shared" si="26"/>
        <v>824220</v>
      </c>
      <c r="R98" s="15">
        <f>IF(AND(ISNUMBER(F98),ISNUMBER(L98)), F98*L98, "")</f>
        <v>49.5</v>
      </c>
      <c r="S98" s="7">
        <f t="shared" si="27"/>
        <v>827220</v>
      </c>
      <c r="T98" s="15">
        <f>IF(AND(ISNUMBER(H98),ISNUMBER(N98)),H98*N98,"")</f>
        <v>175</v>
      </c>
      <c r="U98" s="7">
        <f t="shared" si="28"/>
        <v>920220</v>
      </c>
      <c r="V98" s="15">
        <f>P98+R98+T98</f>
        <v>227.8</v>
      </c>
    </row>
    <row r="99" spans="2:22" x14ac:dyDescent="0.3">
      <c r="B99" s="21" t="s">
        <v>195</v>
      </c>
      <c r="C99" s="13">
        <v>121230</v>
      </c>
      <c r="D99" s="18">
        <v>23</v>
      </c>
      <c r="E99" s="13">
        <f t="shared" si="20"/>
        <v>124230</v>
      </c>
      <c r="F99" s="18">
        <v>100</v>
      </c>
      <c r="G99" s="13">
        <f t="shared" si="21"/>
        <v>127230</v>
      </c>
      <c r="H99" s="18">
        <v>176</v>
      </c>
      <c r="I99" s="13">
        <f t="shared" si="22"/>
        <v>721230</v>
      </c>
      <c r="J99" s="39">
        <v>0.5</v>
      </c>
      <c r="K99" s="13">
        <f t="shared" si="23"/>
        <v>724230</v>
      </c>
      <c r="L99" s="39">
        <v>0.5</v>
      </c>
      <c r="M99" s="13">
        <f t="shared" si="24"/>
        <v>727230</v>
      </c>
      <c r="N99" s="39">
        <v>1</v>
      </c>
      <c r="O99" s="7">
        <f t="shared" si="25"/>
        <v>821230</v>
      </c>
      <c r="P99" s="15">
        <f>IF(AND(ISNUMBER(D99),ISNUMBER(J99)), D99*J99, "")</f>
        <v>11.5</v>
      </c>
      <c r="Q99" s="7">
        <f t="shared" si="26"/>
        <v>824230</v>
      </c>
      <c r="R99" s="15">
        <f>IF(AND(ISNUMBER(F99),ISNUMBER(L99)), F99*L99, "")</f>
        <v>50</v>
      </c>
      <c r="S99" s="7">
        <f t="shared" si="27"/>
        <v>827230</v>
      </c>
      <c r="T99" s="15">
        <f>IF(AND(ISNUMBER(H99),ISNUMBER(N99)),H99*N99,"")</f>
        <v>176</v>
      </c>
      <c r="U99" s="7">
        <f t="shared" si="28"/>
        <v>920230</v>
      </c>
      <c r="V99" s="15">
        <f>P99+R99+T99</f>
        <v>237.5</v>
      </c>
    </row>
    <row r="100" spans="2:22" x14ac:dyDescent="0.3">
      <c r="B100" s="21" t="s">
        <v>196</v>
      </c>
      <c r="C100" s="13">
        <v>121240</v>
      </c>
      <c r="D100" s="18">
        <v>24</v>
      </c>
      <c r="E100" s="13">
        <f t="shared" si="20"/>
        <v>124240</v>
      </c>
      <c r="F100" s="18">
        <v>101</v>
      </c>
      <c r="G100" s="13">
        <f t="shared" si="21"/>
        <v>127240</v>
      </c>
      <c r="H100" s="18">
        <v>177</v>
      </c>
      <c r="I100" s="13">
        <f t="shared" si="22"/>
        <v>721240</v>
      </c>
      <c r="J100" s="39">
        <v>1</v>
      </c>
      <c r="K100" s="13">
        <f t="shared" si="23"/>
        <v>724240</v>
      </c>
      <c r="L100" s="39">
        <v>1</v>
      </c>
      <c r="M100" s="13">
        <f t="shared" si="24"/>
        <v>727240</v>
      </c>
      <c r="N100" s="39">
        <v>1</v>
      </c>
      <c r="O100" s="7">
        <f t="shared" si="25"/>
        <v>821240</v>
      </c>
      <c r="P100" s="15">
        <f>IF(AND(ISNUMBER(D100),ISNUMBER(J100)), D100*J100, "")</f>
        <v>24</v>
      </c>
      <c r="Q100" s="7">
        <f t="shared" si="26"/>
        <v>824240</v>
      </c>
      <c r="R100" s="15">
        <f>IF(AND(ISNUMBER(F100),ISNUMBER(L100)), F100*L100, "")</f>
        <v>101</v>
      </c>
      <c r="S100" s="7">
        <f t="shared" si="27"/>
        <v>827240</v>
      </c>
      <c r="T100" s="15">
        <f>IF(AND(ISNUMBER(H100),ISNUMBER(N100)),H100*N100,"")</f>
        <v>177</v>
      </c>
      <c r="U100" s="7">
        <f t="shared" si="28"/>
        <v>920240</v>
      </c>
      <c r="V100" s="15">
        <f>P100+R100+T100</f>
        <v>302</v>
      </c>
    </row>
    <row r="101" spans="2:22" x14ac:dyDescent="0.3">
      <c r="B101" s="3" t="s">
        <v>203</v>
      </c>
      <c r="C101" s="11"/>
      <c r="D101" s="16"/>
      <c r="E101" s="11" t="str">
        <f t="shared" si="20"/>
        <v/>
      </c>
      <c r="F101" s="16"/>
      <c r="G101" s="11" t="str">
        <f t="shared" si="21"/>
        <v/>
      </c>
      <c r="H101" s="16"/>
      <c r="I101" s="11" t="str">
        <f t="shared" si="22"/>
        <v/>
      </c>
      <c r="J101" s="12"/>
      <c r="K101" s="11" t="str">
        <f t="shared" si="23"/>
        <v/>
      </c>
      <c r="L101" s="12"/>
      <c r="M101" s="11" t="str">
        <f t="shared" si="24"/>
        <v/>
      </c>
      <c r="N101" s="12"/>
      <c r="O101" s="11" t="str">
        <f t="shared" si="25"/>
        <v/>
      </c>
      <c r="P101" s="16"/>
      <c r="Q101" s="11" t="str">
        <f t="shared" si="26"/>
        <v/>
      </c>
      <c r="R101" s="16"/>
      <c r="S101" s="11" t="str">
        <f t="shared" si="27"/>
        <v/>
      </c>
      <c r="T101" s="16"/>
      <c r="U101" s="11" t="str">
        <f t="shared" si="28"/>
        <v/>
      </c>
      <c r="V101" s="16"/>
    </row>
    <row r="102" spans="2:22" x14ac:dyDescent="0.3">
      <c r="B102" s="19" t="s">
        <v>192</v>
      </c>
      <c r="C102" s="13">
        <v>121250</v>
      </c>
      <c r="D102" s="18">
        <v>25</v>
      </c>
      <c r="E102" s="13">
        <f t="shared" si="20"/>
        <v>124250</v>
      </c>
      <c r="F102" s="18">
        <v>102</v>
      </c>
      <c r="G102" s="13">
        <f t="shared" si="21"/>
        <v>127250</v>
      </c>
      <c r="H102" s="18">
        <v>178</v>
      </c>
      <c r="I102" s="13">
        <f t="shared" si="22"/>
        <v>721250</v>
      </c>
      <c r="J102" s="39">
        <v>0.05</v>
      </c>
      <c r="K102" s="13">
        <f t="shared" si="23"/>
        <v>724250</v>
      </c>
      <c r="L102" s="39">
        <v>0.05</v>
      </c>
      <c r="M102" s="13">
        <f t="shared" si="24"/>
        <v>727250</v>
      </c>
      <c r="N102" s="39">
        <v>0.05</v>
      </c>
      <c r="O102" s="7">
        <f t="shared" si="25"/>
        <v>821250</v>
      </c>
      <c r="P102" s="15">
        <f>IF(AND(ISNUMBER(D102),ISNUMBER(J102)), D102*J102, "")</f>
        <v>1.25</v>
      </c>
      <c r="Q102" s="7">
        <f t="shared" si="26"/>
        <v>824250</v>
      </c>
      <c r="R102" s="15">
        <f>IF(AND(ISNUMBER(F102),ISNUMBER(L102)), F102*L102, "")</f>
        <v>5.1000000000000005</v>
      </c>
      <c r="S102" s="7">
        <f t="shared" si="27"/>
        <v>827250</v>
      </c>
      <c r="T102" s="15">
        <f>IF(AND(ISNUMBER(H102),ISNUMBER(N102)),H102*N102,"")</f>
        <v>8.9</v>
      </c>
      <c r="U102" s="7">
        <f t="shared" si="28"/>
        <v>920250</v>
      </c>
      <c r="V102" s="15">
        <f>P102+R102+T102</f>
        <v>15.25</v>
      </c>
    </row>
    <row r="103" spans="2:22" x14ac:dyDescent="0.3">
      <c r="B103" s="19" t="s">
        <v>193</v>
      </c>
      <c r="C103" s="11"/>
      <c r="D103" s="16"/>
      <c r="E103" s="11" t="str">
        <f t="shared" si="20"/>
        <v/>
      </c>
      <c r="F103" s="16"/>
      <c r="G103" s="11" t="str">
        <f t="shared" si="21"/>
        <v/>
      </c>
      <c r="H103" s="16"/>
      <c r="I103" s="11" t="str">
        <f t="shared" si="22"/>
        <v/>
      </c>
      <c r="J103" s="12"/>
      <c r="K103" s="11" t="str">
        <f t="shared" si="23"/>
        <v/>
      </c>
      <c r="L103" s="12"/>
      <c r="M103" s="11" t="str">
        <f t="shared" si="24"/>
        <v/>
      </c>
      <c r="N103" s="12"/>
      <c r="O103" s="11" t="str">
        <f t="shared" si="25"/>
        <v/>
      </c>
      <c r="P103" s="16"/>
      <c r="Q103" s="11" t="str">
        <f t="shared" si="26"/>
        <v/>
      </c>
      <c r="R103" s="16"/>
      <c r="S103" s="11" t="str">
        <f t="shared" si="27"/>
        <v/>
      </c>
      <c r="T103" s="16"/>
      <c r="U103" s="11" t="str">
        <f t="shared" si="28"/>
        <v/>
      </c>
      <c r="V103" s="16"/>
    </row>
    <row r="104" spans="2:22" x14ac:dyDescent="0.3">
      <c r="B104" s="20" t="s">
        <v>194</v>
      </c>
      <c r="C104" s="13">
        <v>121260</v>
      </c>
      <c r="D104" s="18">
        <v>26</v>
      </c>
      <c r="E104" s="13">
        <f t="shared" si="20"/>
        <v>124260</v>
      </c>
      <c r="F104" s="18">
        <v>103</v>
      </c>
      <c r="G104" s="13">
        <f t="shared" si="21"/>
        <v>127260</v>
      </c>
      <c r="H104" s="18">
        <v>179</v>
      </c>
      <c r="I104" s="13">
        <f t="shared" si="22"/>
        <v>721260</v>
      </c>
      <c r="J104" s="39">
        <v>0.05</v>
      </c>
      <c r="K104" s="13">
        <f t="shared" si="23"/>
        <v>724260</v>
      </c>
      <c r="L104" s="39">
        <v>0.05</v>
      </c>
      <c r="M104" s="13">
        <f t="shared" si="24"/>
        <v>727260</v>
      </c>
      <c r="N104" s="39">
        <v>0.05</v>
      </c>
      <c r="O104" s="7">
        <f t="shared" si="25"/>
        <v>821260</v>
      </c>
      <c r="P104" s="15">
        <f>IF(AND(ISNUMBER(D104),ISNUMBER(J104)), D104*J104, "")</f>
        <v>1.3</v>
      </c>
      <c r="Q104" s="7">
        <f t="shared" si="26"/>
        <v>824260</v>
      </c>
      <c r="R104" s="15">
        <f>IF(AND(ISNUMBER(F104),ISNUMBER(L104)), F104*L104, "")</f>
        <v>5.15</v>
      </c>
      <c r="S104" s="7">
        <f t="shared" si="27"/>
        <v>827260</v>
      </c>
      <c r="T104" s="15">
        <f>IF(AND(ISNUMBER(H104),ISNUMBER(N104)),H104*N104,"")</f>
        <v>8.9500000000000011</v>
      </c>
      <c r="U104" s="7">
        <f t="shared" si="28"/>
        <v>920260</v>
      </c>
      <c r="V104" s="15">
        <f>P104+R104+T104</f>
        <v>15.400000000000002</v>
      </c>
    </row>
    <row r="105" spans="2:22" x14ac:dyDescent="0.3">
      <c r="B105" s="20" t="s">
        <v>195</v>
      </c>
      <c r="C105" s="13">
        <v>121270</v>
      </c>
      <c r="D105" s="18">
        <v>27</v>
      </c>
      <c r="E105" s="13">
        <f t="shared" si="20"/>
        <v>124270</v>
      </c>
      <c r="F105" s="18">
        <v>104</v>
      </c>
      <c r="G105" s="13">
        <f t="shared" si="21"/>
        <v>127270</v>
      </c>
      <c r="H105" s="18">
        <v>180</v>
      </c>
      <c r="I105" s="13">
        <f t="shared" si="22"/>
        <v>721270</v>
      </c>
      <c r="J105" s="39">
        <v>0.5</v>
      </c>
      <c r="K105" s="13">
        <f t="shared" si="23"/>
        <v>724270</v>
      </c>
      <c r="L105" s="39">
        <v>0.5</v>
      </c>
      <c r="M105" s="13">
        <f t="shared" si="24"/>
        <v>727270</v>
      </c>
      <c r="N105" s="39">
        <v>0.5</v>
      </c>
      <c r="O105" s="7">
        <f t="shared" si="25"/>
        <v>821270</v>
      </c>
      <c r="P105" s="15">
        <f>IF(AND(ISNUMBER(D105),ISNUMBER(J105)), D105*J105, "")</f>
        <v>13.5</v>
      </c>
      <c r="Q105" s="7">
        <f t="shared" si="26"/>
        <v>824270</v>
      </c>
      <c r="R105" s="15">
        <f>IF(AND(ISNUMBER(F105),ISNUMBER(L105)), F105*L105, "")</f>
        <v>52</v>
      </c>
      <c r="S105" s="7">
        <f t="shared" si="27"/>
        <v>827270</v>
      </c>
      <c r="T105" s="15">
        <f>IF(AND(ISNUMBER(H105),ISNUMBER(N105)),H105*N105,"")</f>
        <v>90</v>
      </c>
      <c r="U105" s="7">
        <f t="shared" si="28"/>
        <v>920270</v>
      </c>
      <c r="V105" s="15">
        <f>P105+R105+T105</f>
        <v>155.5</v>
      </c>
    </row>
    <row r="106" spans="2:22" x14ac:dyDescent="0.3">
      <c r="B106" s="20" t="s">
        <v>196</v>
      </c>
      <c r="C106" s="13">
        <v>121280</v>
      </c>
      <c r="D106" s="18">
        <v>28</v>
      </c>
      <c r="E106" s="13">
        <f t="shared" si="20"/>
        <v>124280</v>
      </c>
      <c r="F106" s="18">
        <v>105</v>
      </c>
      <c r="G106" s="13">
        <f t="shared" si="21"/>
        <v>127280</v>
      </c>
      <c r="H106" s="18">
        <v>181</v>
      </c>
      <c r="I106" s="13">
        <f t="shared" si="22"/>
        <v>721280</v>
      </c>
      <c r="J106" s="39">
        <v>1</v>
      </c>
      <c r="K106" s="13">
        <f t="shared" si="23"/>
        <v>724280</v>
      </c>
      <c r="L106" s="39">
        <v>1</v>
      </c>
      <c r="M106" s="13">
        <f t="shared" si="24"/>
        <v>727280</v>
      </c>
      <c r="N106" s="39">
        <v>1</v>
      </c>
      <c r="O106" s="7">
        <f t="shared" si="25"/>
        <v>821280</v>
      </c>
      <c r="P106" s="15">
        <f>IF(AND(ISNUMBER(D106),ISNUMBER(J106)), D106*J106, "")</f>
        <v>28</v>
      </c>
      <c r="Q106" s="7">
        <f t="shared" si="26"/>
        <v>824280</v>
      </c>
      <c r="R106" s="15">
        <f>IF(AND(ISNUMBER(F106),ISNUMBER(L106)), F106*L106, "")</f>
        <v>105</v>
      </c>
      <c r="S106" s="7">
        <f t="shared" si="27"/>
        <v>827280</v>
      </c>
      <c r="T106" s="15">
        <f>IF(AND(ISNUMBER(H106),ISNUMBER(N106)),H106*N106,"")</f>
        <v>181</v>
      </c>
      <c r="U106" s="7">
        <f t="shared" si="28"/>
        <v>920280</v>
      </c>
      <c r="V106" s="15">
        <f>P106+R106+T106</f>
        <v>314</v>
      </c>
    </row>
    <row r="107" spans="2:22" x14ac:dyDescent="0.3">
      <c r="B107" s="3" t="s">
        <v>204</v>
      </c>
      <c r="C107" s="11"/>
      <c r="D107" s="16"/>
      <c r="E107" s="11" t="str">
        <f t="shared" si="20"/>
        <v/>
      </c>
      <c r="F107" s="16"/>
      <c r="G107" s="11" t="str">
        <f t="shared" si="21"/>
        <v/>
      </c>
      <c r="H107" s="16"/>
      <c r="I107" s="11" t="str">
        <f t="shared" si="22"/>
        <v/>
      </c>
      <c r="J107" s="12"/>
      <c r="K107" s="11" t="str">
        <f t="shared" si="23"/>
        <v/>
      </c>
      <c r="L107" s="12"/>
      <c r="M107" s="11" t="str">
        <f t="shared" si="24"/>
        <v/>
      </c>
      <c r="N107" s="12"/>
      <c r="O107" s="11" t="str">
        <f t="shared" si="25"/>
        <v/>
      </c>
      <c r="P107" s="16"/>
      <c r="Q107" s="11" t="str">
        <f t="shared" si="26"/>
        <v/>
      </c>
      <c r="R107" s="16"/>
      <c r="S107" s="11" t="str">
        <f t="shared" si="27"/>
        <v/>
      </c>
      <c r="T107" s="16"/>
      <c r="U107" s="11" t="str">
        <f t="shared" si="28"/>
        <v/>
      </c>
      <c r="V107" s="16"/>
    </row>
    <row r="108" spans="2:22" x14ac:dyDescent="0.3">
      <c r="B108" s="19" t="s">
        <v>192</v>
      </c>
      <c r="C108" s="13">
        <v>121290</v>
      </c>
      <c r="D108" s="18">
        <v>29</v>
      </c>
      <c r="E108" s="13">
        <f t="shared" si="20"/>
        <v>124290</v>
      </c>
      <c r="F108" s="18">
        <v>106</v>
      </c>
      <c r="G108" s="13">
        <f t="shared" si="21"/>
        <v>127290</v>
      </c>
      <c r="H108" s="18">
        <v>182</v>
      </c>
      <c r="I108" s="13">
        <f t="shared" si="22"/>
        <v>721290</v>
      </c>
      <c r="J108" s="39">
        <v>0.15</v>
      </c>
      <c r="K108" s="13">
        <f t="shared" si="23"/>
        <v>724290</v>
      </c>
      <c r="L108" s="39">
        <v>0.15</v>
      </c>
      <c r="M108" s="13">
        <f t="shared" si="24"/>
        <v>727290</v>
      </c>
      <c r="N108" s="39">
        <v>0.15</v>
      </c>
      <c r="O108" s="7">
        <f t="shared" si="25"/>
        <v>821290</v>
      </c>
      <c r="P108" s="15">
        <f>IF(AND(ISNUMBER(D108),ISNUMBER(J108)), D108*J108, "")</f>
        <v>4.3499999999999996</v>
      </c>
      <c r="Q108" s="7">
        <f t="shared" si="26"/>
        <v>824290</v>
      </c>
      <c r="R108" s="15">
        <f>IF(AND(ISNUMBER(F108),ISNUMBER(L108)), F108*L108, "")</f>
        <v>15.899999999999999</v>
      </c>
      <c r="S108" s="7">
        <f t="shared" si="27"/>
        <v>827290</v>
      </c>
      <c r="T108" s="15">
        <f>IF(AND(ISNUMBER(H108),ISNUMBER(N108)),H108*N108,"")</f>
        <v>27.3</v>
      </c>
      <c r="U108" s="7">
        <f t="shared" si="28"/>
        <v>920290</v>
      </c>
      <c r="V108" s="15">
        <f>P108+R108+T108</f>
        <v>47.55</v>
      </c>
    </row>
    <row r="109" spans="2:22" x14ac:dyDescent="0.3">
      <c r="B109" s="19" t="s">
        <v>193</v>
      </c>
      <c r="C109" s="11"/>
      <c r="D109" s="16"/>
      <c r="E109" s="11" t="str">
        <f t="shared" si="20"/>
        <v/>
      </c>
      <c r="F109" s="16"/>
      <c r="G109" s="11" t="str">
        <f t="shared" si="21"/>
        <v/>
      </c>
      <c r="H109" s="16"/>
      <c r="I109" s="11" t="str">
        <f t="shared" si="22"/>
        <v/>
      </c>
      <c r="J109" s="12"/>
      <c r="K109" s="11" t="str">
        <f t="shared" si="23"/>
        <v/>
      </c>
      <c r="L109" s="12"/>
      <c r="M109" s="11" t="str">
        <f t="shared" si="24"/>
        <v/>
      </c>
      <c r="N109" s="12"/>
      <c r="O109" s="11" t="str">
        <f t="shared" si="25"/>
        <v/>
      </c>
      <c r="P109" s="16"/>
      <c r="Q109" s="11" t="str">
        <f t="shared" si="26"/>
        <v/>
      </c>
      <c r="R109" s="16"/>
      <c r="S109" s="11" t="str">
        <f t="shared" si="27"/>
        <v/>
      </c>
      <c r="T109" s="16"/>
      <c r="U109" s="11" t="str">
        <f t="shared" si="28"/>
        <v/>
      </c>
      <c r="V109" s="16"/>
    </row>
    <row r="110" spans="2:22" x14ac:dyDescent="0.3">
      <c r="B110" s="20" t="s">
        <v>194</v>
      </c>
      <c r="C110" s="13">
        <v>121300</v>
      </c>
      <c r="D110" s="18">
        <v>30</v>
      </c>
      <c r="E110" s="13">
        <f t="shared" si="20"/>
        <v>124300</v>
      </c>
      <c r="F110" s="18">
        <v>107</v>
      </c>
      <c r="G110" s="13">
        <f t="shared" si="21"/>
        <v>127300</v>
      </c>
      <c r="H110" s="18">
        <v>183</v>
      </c>
      <c r="I110" s="13">
        <f t="shared" si="22"/>
        <v>721300</v>
      </c>
      <c r="J110" s="39">
        <v>0.15</v>
      </c>
      <c r="K110" s="13">
        <f t="shared" si="23"/>
        <v>724300</v>
      </c>
      <c r="L110" s="39">
        <v>0.15</v>
      </c>
      <c r="M110" s="13">
        <f t="shared" si="24"/>
        <v>727300</v>
      </c>
      <c r="N110" s="39">
        <v>0.15</v>
      </c>
      <c r="O110" s="7">
        <f t="shared" si="25"/>
        <v>821300</v>
      </c>
      <c r="P110" s="15">
        <f>IF(AND(ISNUMBER(D110),ISNUMBER(J110)), D110*J110, "")</f>
        <v>4.5</v>
      </c>
      <c r="Q110" s="7">
        <f t="shared" si="26"/>
        <v>824300</v>
      </c>
      <c r="R110" s="15">
        <f>IF(AND(ISNUMBER(F110),ISNUMBER(L110)), F110*L110, "")</f>
        <v>16.05</v>
      </c>
      <c r="S110" s="7">
        <f t="shared" si="27"/>
        <v>827300</v>
      </c>
      <c r="T110" s="15">
        <f>IF(AND(ISNUMBER(H110),ISNUMBER(N110)),H110*N110,"")</f>
        <v>27.45</v>
      </c>
      <c r="U110" s="7">
        <f t="shared" si="28"/>
        <v>920300</v>
      </c>
      <c r="V110" s="15">
        <f>P110+R110+T110</f>
        <v>48</v>
      </c>
    </row>
    <row r="111" spans="2:22" x14ac:dyDescent="0.3">
      <c r="B111" s="20" t="s">
        <v>195</v>
      </c>
      <c r="C111" s="13">
        <v>121310</v>
      </c>
      <c r="D111" s="18">
        <v>31</v>
      </c>
      <c r="E111" s="13">
        <f t="shared" si="20"/>
        <v>124310</v>
      </c>
      <c r="F111" s="18">
        <v>108</v>
      </c>
      <c r="G111" s="13">
        <f t="shared" si="21"/>
        <v>127310</v>
      </c>
      <c r="H111" s="18">
        <v>184</v>
      </c>
      <c r="I111" s="13">
        <f t="shared" si="22"/>
        <v>721310</v>
      </c>
      <c r="J111" s="39">
        <v>0.5</v>
      </c>
      <c r="K111" s="13">
        <f t="shared" si="23"/>
        <v>724310</v>
      </c>
      <c r="L111" s="39">
        <v>0.5</v>
      </c>
      <c r="M111" s="13">
        <f t="shared" si="24"/>
        <v>727310</v>
      </c>
      <c r="N111" s="39">
        <v>0.5</v>
      </c>
      <c r="O111" s="7">
        <f t="shared" si="25"/>
        <v>821310</v>
      </c>
      <c r="P111" s="15">
        <f>IF(AND(ISNUMBER(D111),ISNUMBER(J111)), D111*J111, "")</f>
        <v>15.5</v>
      </c>
      <c r="Q111" s="7">
        <f t="shared" si="26"/>
        <v>824310</v>
      </c>
      <c r="R111" s="15">
        <f>IF(AND(ISNUMBER(F111),ISNUMBER(L111)), F111*L111, "")</f>
        <v>54</v>
      </c>
      <c r="S111" s="7">
        <f t="shared" si="27"/>
        <v>827310</v>
      </c>
      <c r="T111" s="15">
        <f>IF(AND(ISNUMBER(H111),ISNUMBER(N111)),H111*N111,"")</f>
        <v>92</v>
      </c>
      <c r="U111" s="7">
        <f t="shared" si="28"/>
        <v>920310</v>
      </c>
      <c r="V111" s="15">
        <f>P111+R111+T111</f>
        <v>161.5</v>
      </c>
    </row>
    <row r="112" spans="2:22" x14ac:dyDescent="0.3">
      <c r="B112" s="20" t="s">
        <v>196</v>
      </c>
      <c r="C112" s="13">
        <v>121320</v>
      </c>
      <c r="D112" s="18">
        <v>32</v>
      </c>
      <c r="E112" s="13">
        <f t="shared" si="20"/>
        <v>124320</v>
      </c>
      <c r="F112" s="18">
        <v>109</v>
      </c>
      <c r="G112" s="13">
        <f t="shared" si="21"/>
        <v>127320</v>
      </c>
      <c r="H112" s="18">
        <v>185</v>
      </c>
      <c r="I112" s="13">
        <f t="shared" si="22"/>
        <v>721320</v>
      </c>
      <c r="J112" s="39">
        <v>1</v>
      </c>
      <c r="K112" s="13">
        <f t="shared" si="23"/>
        <v>724320</v>
      </c>
      <c r="L112" s="39">
        <v>1</v>
      </c>
      <c r="M112" s="13">
        <f t="shared" si="24"/>
        <v>727320</v>
      </c>
      <c r="N112" s="39">
        <v>1</v>
      </c>
      <c r="O112" s="7">
        <f t="shared" si="25"/>
        <v>821320</v>
      </c>
      <c r="P112" s="15">
        <f>IF(AND(ISNUMBER(D112),ISNUMBER(J112)), D112*J112, "")</f>
        <v>32</v>
      </c>
      <c r="Q112" s="7">
        <f t="shared" si="26"/>
        <v>824320</v>
      </c>
      <c r="R112" s="15">
        <f>IF(AND(ISNUMBER(F112),ISNUMBER(L112)), F112*L112, "")</f>
        <v>109</v>
      </c>
      <c r="S112" s="7">
        <f t="shared" si="27"/>
        <v>827320</v>
      </c>
      <c r="T112" s="15">
        <f>IF(AND(ISNUMBER(H112),ISNUMBER(N112)),H112*N112,"")</f>
        <v>185</v>
      </c>
      <c r="U112" s="7">
        <f t="shared" si="28"/>
        <v>920320</v>
      </c>
      <c r="V112" s="15">
        <f>P112+R112+T112</f>
        <v>326</v>
      </c>
    </row>
    <row r="113" spans="2:22" x14ac:dyDescent="0.3">
      <c r="B113" s="3" t="s">
        <v>205</v>
      </c>
      <c r="C113" s="11"/>
      <c r="D113" s="16"/>
      <c r="E113" s="11" t="str">
        <f t="shared" si="20"/>
        <v/>
      </c>
      <c r="F113" s="16"/>
      <c r="G113" s="11" t="str">
        <f t="shared" si="21"/>
        <v/>
      </c>
      <c r="H113" s="16"/>
      <c r="I113" s="11" t="str">
        <f t="shared" si="22"/>
        <v/>
      </c>
      <c r="J113" s="12"/>
      <c r="K113" s="11" t="str">
        <f t="shared" si="23"/>
        <v/>
      </c>
      <c r="L113" s="12"/>
      <c r="M113" s="11" t="str">
        <f t="shared" si="24"/>
        <v/>
      </c>
      <c r="N113" s="12"/>
      <c r="O113" s="11" t="str">
        <f t="shared" si="25"/>
        <v/>
      </c>
      <c r="P113" s="16"/>
      <c r="Q113" s="11" t="str">
        <f t="shared" si="26"/>
        <v/>
      </c>
      <c r="R113" s="16"/>
      <c r="S113" s="11" t="str">
        <f t="shared" si="27"/>
        <v/>
      </c>
      <c r="T113" s="16"/>
      <c r="U113" s="11" t="str">
        <f t="shared" si="28"/>
        <v/>
      </c>
      <c r="V113" s="16"/>
    </row>
    <row r="114" spans="2:22" x14ac:dyDescent="0.3">
      <c r="B114" s="19" t="s">
        <v>192</v>
      </c>
      <c r="C114" s="13">
        <v>121330</v>
      </c>
      <c r="D114" s="18">
        <v>33</v>
      </c>
      <c r="E114" s="13">
        <f t="shared" si="20"/>
        <v>124330</v>
      </c>
      <c r="F114" s="18">
        <v>110</v>
      </c>
      <c r="G114" s="13">
        <f t="shared" si="21"/>
        <v>127330</v>
      </c>
      <c r="H114" s="18">
        <v>186</v>
      </c>
      <c r="I114" s="13">
        <f t="shared" si="22"/>
        <v>721330</v>
      </c>
      <c r="J114" s="39">
        <v>0.5</v>
      </c>
      <c r="K114" s="13">
        <f t="shared" si="23"/>
        <v>724330</v>
      </c>
      <c r="L114" s="39">
        <v>0.5</v>
      </c>
      <c r="M114" s="13">
        <f t="shared" si="24"/>
        <v>727330</v>
      </c>
      <c r="N114" s="39">
        <v>0.5</v>
      </c>
      <c r="O114" s="7">
        <f t="shared" si="25"/>
        <v>821330</v>
      </c>
      <c r="P114" s="15">
        <f>IF(AND(ISNUMBER(D114),ISNUMBER(J114)), D114*J114, "")</f>
        <v>16.5</v>
      </c>
      <c r="Q114" s="7">
        <f t="shared" si="26"/>
        <v>824330</v>
      </c>
      <c r="R114" s="15">
        <f>IF(AND(ISNUMBER(F114),ISNUMBER(L114)), F114*L114, "")</f>
        <v>55</v>
      </c>
      <c r="S114" s="7">
        <f t="shared" si="27"/>
        <v>827330</v>
      </c>
      <c r="T114" s="15">
        <f>IF(AND(ISNUMBER(H114),ISNUMBER(N114)),H114*N114,"")</f>
        <v>93</v>
      </c>
      <c r="U114" s="7">
        <f t="shared" si="28"/>
        <v>920330</v>
      </c>
      <c r="V114" s="15">
        <f>P114+R114+T114</f>
        <v>164.5</v>
      </c>
    </row>
    <row r="115" spans="2:22" x14ac:dyDescent="0.3">
      <c r="B115" s="19" t="s">
        <v>193</v>
      </c>
      <c r="C115" s="11"/>
      <c r="D115" s="16"/>
      <c r="E115" s="11" t="str">
        <f t="shared" si="20"/>
        <v/>
      </c>
      <c r="F115" s="16"/>
      <c r="G115" s="11" t="str">
        <f t="shared" si="21"/>
        <v/>
      </c>
      <c r="H115" s="16"/>
      <c r="I115" s="11" t="str">
        <f t="shared" si="22"/>
        <v/>
      </c>
      <c r="J115" s="12"/>
      <c r="K115" s="11" t="str">
        <f t="shared" si="23"/>
        <v/>
      </c>
      <c r="L115" s="12"/>
      <c r="M115" s="11" t="str">
        <f t="shared" si="24"/>
        <v/>
      </c>
      <c r="N115" s="12"/>
      <c r="O115" s="11" t="str">
        <f t="shared" si="25"/>
        <v/>
      </c>
      <c r="P115" s="16"/>
      <c r="Q115" s="11" t="str">
        <f t="shared" si="26"/>
        <v/>
      </c>
      <c r="R115" s="16"/>
      <c r="S115" s="11" t="str">
        <f t="shared" si="27"/>
        <v/>
      </c>
      <c r="T115" s="16"/>
      <c r="U115" s="11" t="str">
        <f t="shared" si="28"/>
        <v/>
      </c>
      <c r="V115" s="16"/>
    </row>
    <row r="116" spans="2:22" x14ac:dyDescent="0.3">
      <c r="B116" s="20" t="s">
        <v>194</v>
      </c>
      <c r="C116" s="13">
        <v>121340</v>
      </c>
      <c r="D116" s="18">
        <v>34</v>
      </c>
      <c r="E116" s="13">
        <f t="shared" si="20"/>
        <v>124340</v>
      </c>
      <c r="F116" s="18">
        <v>111</v>
      </c>
      <c r="G116" s="13">
        <f t="shared" si="21"/>
        <v>127340</v>
      </c>
      <c r="H116" s="18">
        <v>187</v>
      </c>
      <c r="I116" s="13">
        <f t="shared" si="22"/>
        <v>721340</v>
      </c>
      <c r="J116" s="39">
        <v>0.5</v>
      </c>
      <c r="K116" s="13">
        <f t="shared" si="23"/>
        <v>724340</v>
      </c>
      <c r="L116" s="39">
        <v>0.5</v>
      </c>
      <c r="M116" s="13">
        <f t="shared" si="24"/>
        <v>727340</v>
      </c>
      <c r="N116" s="39">
        <v>0.5</v>
      </c>
      <c r="O116" s="7">
        <f t="shared" si="25"/>
        <v>821340</v>
      </c>
      <c r="P116" s="15">
        <f>IF(AND(ISNUMBER(D116),ISNUMBER(J116)), D116*J116, "")</f>
        <v>17</v>
      </c>
      <c r="Q116" s="7">
        <f t="shared" si="26"/>
        <v>824340</v>
      </c>
      <c r="R116" s="15">
        <f>IF(AND(ISNUMBER(F116),ISNUMBER(L116)), F116*L116, "")</f>
        <v>55.5</v>
      </c>
      <c r="S116" s="7">
        <f t="shared" si="27"/>
        <v>827340</v>
      </c>
      <c r="T116" s="15">
        <f>IF(AND(ISNUMBER(H116),ISNUMBER(N116)),H116*N116,"")</f>
        <v>93.5</v>
      </c>
      <c r="U116" s="7">
        <f t="shared" si="28"/>
        <v>920340</v>
      </c>
      <c r="V116" s="15">
        <f>P116+R116+T116</f>
        <v>166</v>
      </c>
    </row>
    <row r="117" spans="2:22" x14ac:dyDescent="0.3">
      <c r="B117" s="20" t="s">
        <v>195</v>
      </c>
      <c r="C117" s="13">
        <v>121350</v>
      </c>
      <c r="D117" s="18">
        <v>35</v>
      </c>
      <c r="E117" s="13">
        <f t="shared" si="20"/>
        <v>124350</v>
      </c>
      <c r="F117" s="18">
        <v>112</v>
      </c>
      <c r="G117" s="13">
        <f t="shared" si="21"/>
        <v>127350</v>
      </c>
      <c r="H117" s="18">
        <v>188</v>
      </c>
      <c r="I117" s="13">
        <f t="shared" si="22"/>
        <v>721350</v>
      </c>
      <c r="J117" s="39">
        <v>0.5</v>
      </c>
      <c r="K117" s="13">
        <f t="shared" si="23"/>
        <v>724350</v>
      </c>
      <c r="L117" s="39">
        <v>0.5</v>
      </c>
      <c r="M117" s="13">
        <f t="shared" si="24"/>
        <v>727350</v>
      </c>
      <c r="N117" s="39">
        <v>0.5</v>
      </c>
      <c r="O117" s="7">
        <f t="shared" si="25"/>
        <v>821350</v>
      </c>
      <c r="P117" s="15">
        <f>IF(AND(ISNUMBER(D117),ISNUMBER(J117)), D117*J117, "")</f>
        <v>17.5</v>
      </c>
      <c r="Q117" s="7">
        <f t="shared" si="26"/>
        <v>824350</v>
      </c>
      <c r="R117" s="15">
        <f>IF(AND(ISNUMBER(F117),ISNUMBER(L117)), F117*L117, "")</f>
        <v>56</v>
      </c>
      <c r="S117" s="7">
        <f t="shared" si="27"/>
        <v>827350</v>
      </c>
      <c r="T117" s="15">
        <f>IF(AND(ISNUMBER(H117),ISNUMBER(N117)),H117*N117,"")</f>
        <v>94</v>
      </c>
      <c r="U117" s="7">
        <f t="shared" si="28"/>
        <v>920350</v>
      </c>
      <c r="V117" s="15">
        <f t="shared" ref="V117:V118" si="29">P117+R117+T117</f>
        <v>167.5</v>
      </c>
    </row>
    <row r="118" spans="2:22" x14ac:dyDescent="0.3">
      <c r="B118" s="20" t="s">
        <v>196</v>
      </c>
      <c r="C118" s="13">
        <v>121360</v>
      </c>
      <c r="D118" s="18">
        <v>36</v>
      </c>
      <c r="E118" s="13">
        <f t="shared" si="20"/>
        <v>124360</v>
      </c>
      <c r="F118" s="18">
        <v>113</v>
      </c>
      <c r="G118" s="13">
        <f t="shared" si="21"/>
        <v>127360</v>
      </c>
      <c r="H118" s="18">
        <v>189</v>
      </c>
      <c r="I118" s="13">
        <f t="shared" si="22"/>
        <v>721360</v>
      </c>
      <c r="J118" s="39">
        <v>1</v>
      </c>
      <c r="K118" s="13">
        <f t="shared" si="23"/>
        <v>724360</v>
      </c>
      <c r="L118" s="39">
        <v>1</v>
      </c>
      <c r="M118" s="13">
        <f t="shared" si="24"/>
        <v>727360</v>
      </c>
      <c r="N118" s="39">
        <v>1</v>
      </c>
      <c r="O118" s="7">
        <f t="shared" si="25"/>
        <v>821360</v>
      </c>
      <c r="P118" s="15">
        <f>IF(AND(ISNUMBER(D118),ISNUMBER(J118)), D118*J118, "")</f>
        <v>36</v>
      </c>
      <c r="Q118" s="7">
        <f t="shared" si="26"/>
        <v>824360</v>
      </c>
      <c r="R118" s="15">
        <f>IF(AND(ISNUMBER(F118),ISNUMBER(L118)), F118*L118, "")</f>
        <v>113</v>
      </c>
      <c r="S118" s="7">
        <f t="shared" si="27"/>
        <v>827360</v>
      </c>
      <c r="T118" s="15">
        <f>IF(AND(ISNUMBER(H118),ISNUMBER(N118)),H118*N118,"")</f>
        <v>189</v>
      </c>
      <c r="U118" s="7">
        <f t="shared" si="28"/>
        <v>920360</v>
      </c>
      <c r="V118" s="15">
        <f t="shared" si="29"/>
        <v>338</v>
      </c>
    </row>
    <row r="119" spans="2:22" x14ac:dyDescent="0.3">
      <c r="B119" s="3" t="s">
        <v>206</v>
      </c>
      <c r="C119" s="11"/>
      <c r="D119" s="16"/>
      <c r="E119" s="11" t="str">
        <f t="shared" si="20"/>
        <v/>
      </c>
      <c r="F119" s="16"/>
      <c r="G119" s="11" t="str">
        <f t="shared" si="21"/>
        <v/>
      </c>
      <c r="H119" s="16"/>
      <c r="I119" s="11" t="str">
        <f t="shared" si="22"/>
        <v/>
      </c>
      <c r="J119" s="12"/>
      <c r="K119" s="11" t="str">
        <f t="shared" si="23"/>
        <v/>
      </c>
      <c r="L119" s="12"/>
      <c r="M119" s="11" t="str">
        <f t="shared" si="24"/>
        <v/>
      </c>
      <c r="N119" s="12"/>
      <c r="O119" s="11" t="str">
        <f t="shared" si="25"/>
        <v/>
      </c>
      <c r="P119" s="16"/>
      <c r="Q119" s="11" t="str">
        <f t="shared" si="26"/>
        <v/>
      </c>
      <c r="R119" s="16"/>
      <c r="S119" s="11" t="str">
        <f t="shared" si="27"/>
        <v/>
      </c>
      <c r="T119" s="16"/>
      <c r="U119" s="11" t="str">
        <f t="shared" si="28"/>
        <v/>
      </c>
      <c r="V119" s="16"/>
    </row>
    <row r="120" spans="2:22" x14ac:dyDescent="0.3">
      <c r="B120" s="19" t="s">
        <v>192</v>
      </c>
      <c r="C120" s="13">
        <v>121370</v>
      </c>
      <c r="D120" s="18">
        <v>37</v>
      </c>
      <c r="E120" s="13">
        <f t="shared" si="20"/>
        <v>124370</v>
      </c>
      <c r="F120" s="18">
        <v>114</v>
      </c>
      <c r="G120" s="13">
        <f t="shared" si="21"/>
        <v>127370</v>
      </c>
      <c r="H120" s="18">
        <v>190</v>
      </c>
      <c r="I120" s="13">
        <f t="shared" si="22"/>
        <v>721370</v>
      </c>
      <c r="J120" s="39">
        <v>0.5</v>
      </c>
      <c r="K120" s="13">
        <f t="shared" si="23"/>
        <v>724370</v>
      </c>
      <c r="L120" s="39">
        <v>0.5</v>
      </c>
      <c r="M120" s="13">
        <f t="shared" si="24"/>
        <v>727370</v>
      </c>
      <c r="N120" s="39">
        <v>1</v>
      </c>
      <c r="O120" s="7">
        <f t="shared" si="25"/>
        <v>821370</v>
      </c>
      <c r="P120" s="15">
        <f>IF(AND(ISNUMBER(D120),ISNUMBER(J120)), D120*J120, "")</f>
        <v>18.5</v>
      </c>
      <c r="Q120" s="7">
        <f t="shared" si="26"/>
        <v>824370</v>
      </c>
      <c r="R120" s="15">
        <f>IF(AND(ISNUMBER(F120),ISNUMBER(L120)), F120*L120, "")</f>
        <v>57</v>
      </c>
      <c r="S120" s="7">
        <f t="shared" si="27"/>
        <v>827370</v>
      </c>
      <c r="T120" s="15">
        <f>IF(AND(ISNUMBER(H120),ISNUMBER(N120)),H120*N120,"")</f>
        <v>190</v>
      </c>
      <c r="U120" s="7">
        <f t="shared" si="28"/>
        <v>920370</v>
      </c>
      <c r="V120" s="15">
        <f>P120+R120+T120</f>
        <v>265.5</v>
      </c>
    </row>
    <row r="121" spans="2:22" x14ac:dyDescent="0.3">
      <c r="B121" s="19" t="s">
        <v>193</v>
      </c>
      <c r="C121" s="11"/>
      <c r="D121" s="16"/>
      <c r="E121" s="11" t="str">
        <f t="shared" si="20"/>
        <v/>
      </c>
      <c r="F121" s="16"/>
      <c r="G121" s="11" t="str">
        <f t="shared" si="21"/>
        <v/>
      </c>
      <c r="H121" s="16"/>
      <c r="I121" s="11" t="str">
        <f t="shared" si="22"/>
        <v/>
      </c>
      <c r="J121" s="12"/>
      <c r="K121" s="11" t="str">
        <f t="shared" si="23"/>
        <v/>
      </c>
      <c r="L121" s="12"/>
      <c r="M121" s="11" t="str">
        <f t="shared" si="24"/>
        <v/>
      </c>
      <c r="N121" s="12"/>
      <c r="O121" s="11" t="str">
        <f t="shared" si="25"/>
        <v/>
      </c>
      <c r="P121" s="16"/>
      <c r="Q121" s="11" t="str">
        <f t="shared" si="26"/>
        <v/>
      </c>
      <c r="R121" s="16"/>
      <c r="S121" s="11" t="str">
        <f t="shared" si="27"/>
        <v/>
      </c>
      <c r="T121" s="16"/>
      <c r="U121" s="11" t="str">
        <f t="shared" si="28"/>
        <v/>
      </c>
      <c r="V121" s="16"/>
    </row>
    <row r="122" spans="2:22" x14ac:dyDescent="0.3">
      <c r="B122" s="20" t="s">
        <v>194</v>
      </c>
      <c r="C122" s="13">
        <v>121380</v>
      </c>
      <c r="D122" s="18">
        <v>38</v>
      </c>
      <c r="E122" s="13">
        <f t="shared" si="20"/>
        <v>124380</v>
      </c>
      <c r="F122" s="18">
        <v>115</v>
      </c>
      <c r="G122" s="13">
        <f t="shared" si="21"/>
        <v>127380</v>
      </c>
      <c r="H122" s="18">
        <v>191</v>
      </c>
      <c r="I122" s="13">
        <f t="shared" si="22"/>
        <v>721380</v>
      </c>
      <c r="J122" s="39">
        <v>0.5</v>
      </c>
      <c r="K122" s="13">
        <f t="shared" si="23"/>
        <v>724380</v>
      </c>
      <c r="L122" s="39">
        <v>0.5</v>
      </c>
      <c r="M122" s="13">
        <f t="shared" si="24"/>
        <v>727380</v>
      </c>
      <c r="N122" s="39">
        <v>1</v>
      </c>
      <c r="O122" s="7">
        <f t="shared" si="25"/>
        <v>821380</v>
      </c>
      <c r="P122" s="15">
        <f>IF(AND(ISNUMBER(D122),ISNUMBER(J122)), D122*J122, "")</f>
        <v>19</v>
      </c>
      <c r="Q122" s="7">
        <f t="shared" si="26"/>
        <v>824380</v>
      </c>
      <c r="R122" s="15">
        <f>IF(AND(ISNUMBER(F122),ISNUMBER(L122)), F122*L122, "")</f>
        <v>57.5</v>
      </c>
      <c r="S122" s="7">
        <f t="shared" si="27"/>
        <v>827380</v>
      </c>
      <c r="T122" s="15">
        <f>IF(AND(ISNUMBER(H122),ISNUMBER(N122)),H122*N122,"")</f>
        <v>191</v>
      </c>
      <c r="U122" s="7">
        <f t="shared" si="28"/>
        <v>920380</v>
      </c>
      <c r="V122" s="15">
        <f>P122+R122+T122</f>
        <v>267.5</v>
      </c>
    </row>
    <row r="123" spans="2:22" x14ac:dyDescent="0.3">
      <c r="B123" s="20" t="s">
        <v>195</v>
      </c>
      <c r="C123" s="13">
        <v>121390</v>
      </c>
      <c r="D123" s="18">
        <v>39</v>
      </c>
      <c r="E123" s="13">
        <f t="shared" si="20"/>
        <v>124390</v>
      </c>
      <c r="F123" s="18">
        <v>116</v>
      </c>
      <c r="G123" s="13">
        <f t="shared" si="21"/>
        <v>127390</v>
      </c>
      <c r="H123" s="18">
        <v>192</v>
      </c>
      <c r="I123" s="13">
        <f t="shared" si="22"/>
        <v>721390</v>
      </c>
      <c r="J123" s="39">
        <v>0.5</v>
      </c>
      <c r="K123" s="13">
        <f t="shared" si="23"/>
        <v>724390</v>
      </c>
      <c r="L123" s="39">
        <v>0.5</v>
      </c>
      <c r="M123" s="13">
        <f t="shared" si="24"/>
        <v>727390</v>
      </c>
      <c r="N123" s="39">
        <v>1</v>
      </c>
      <c r="O123" s="7">
        <f t="shared" si="25"/>
        <v>821390</v>
      </c>
      <c r="P123" s="15">
        <f>IF(AND(ISNUMBER(D123),ISNUMBER(J123)), D123*J123, "")</f>
        <v>19.5</v>
      </c>
      <c r="Q123" s="7">
        <f t="shared" si="26"/>
        <v>824390</v>
      </c>
      <c r="R123" s="15">
        <f>IF(AND(ISNUMBER(F123),ISNUMBER(L123)), F123*L123, "")</f>
        <v>58</v>
      </c>
      <c r="S123" s="7">
        <f t="shared" si="27"/>
        <v>827390</v>
      </c>
      <c r="T123" s="15">
        <f>IF(AND(ISNUMBER(H123),ISNUMBER(N123)),H123*N123,"")</f>
        <v>192</v>
      </c>
      <c r="U123" s="7">
        <f t="shared" si="28"/>
        <v>920390</v>
      </c>
      <c r="V123" s="15">
        <f t="shared" ref="V123:V124" si="30">P123+R123+T123</f>
        <v>269.5</v>
      </c>
    </row>
    <row r="124" spans="2:22" x14ac:dyDescent="0.3">
      <c r="B124" s="20" t="s">
        <v>196</v>
      </c>
      <c r="C124" s="13">
        <v>121400</v>
      </c>
      <c r="D124" s="18">
        <v>40</v>
      </c>
      <c r="E124" s="13">
        <f t="shared" si="20"/>
        <v>124400</v>
      </c>
      <c r="F124" s="18">
        <v>117</v>
      </c>
      <c r="G124" s="13">
        <f t="shared" si="21"/>
        <v>127400</v>
      </c>
      <c r="H124" s="18">
        <v>193</v>
      </c>
      <c r="I124" s="13">
        <f t="shared" si="22"/>
        <v>721400</v>
      </c>
      <c r="J124" s="39">
        <v>1</v>
      </c>
      <c r="K124" s="13">
        <f t="shared" si="23"/>
        <v>724400</v>
      </c>
      <c r="L124" s="39">
        <v>1</v>
      </c>
      <c r="M124" s="13">
        <f t="shared" si="24"/>
        <v>727400</v>
      </c>
      <c r="N124" s="39">
        <v>1</v>
      </c>
      <c r="O124" s="7">
        <f t="shared" si="25"/>
        <v>821400</v>
      </c>
      <c r="P124" s="15">
        <f>IF(AND(ISNUMBER(D124),ISNUMBER(J124)), D124*J124, "")</f>
        <v>40</v>
      </c>
      <c r="Q124" s="7">
        <f t="shared" si="26"/>
        <v>824400</v>
      </c>
      <c r="R124" s="15">
        <f>IF(AND(ISNUMBER(F124),ISNUMBER(L124)), F124*L124, "")</f>
        <v>117</v>
      </c>
      <c r="S124" s="7">
        <f t="shared" si="27"/>
        <v>827400</v>
      </c>
      <c r="T124" s="15">
        <f>IF(AND(ISNUMBER(H124),ISNUMBER(N124)),H124*N124,"")</f>
        <v>193</v>
      </c>
      <c r="U124" s="7">
        <f t="shared" si="28"/>
        <v>920400</v>
      </c>
      <c r="V124" s="15">
        <f t="shared" si="30"/>
        <v>350</v>
      </c>
    </row>
    <row r="125" spans="2:22" ht="26.4" x14ac:dyDescent="0.3">
      <c r="B125" s="3" t="s">
        <v>207</v>
      </c>
      <c r="C125" s="11"/>
      <c r="D125" s="16"/>
      <c r="E125" s="11" t="str">
        <f t="shared" si="20"/>
        <v/>
      </c>
      <c r="F125" s="16"/>
      <c r="G125" s="11" t="str">
        <f t="shared" si="21"/>
        <v/>
      </c>
      <c r="H125" s="16"/>
      <c r="I125" s="11" t="str">
        <f t="shared" si="22"/>
        <v/>
      </c>
      <c r="J125" s="12"/>
      <c r="K125" s="11" t="str">
        <f t="shared" si="23"/>
        <v/>
      </c>
      <c r="L125" s="12"/>
      <c r="M125" s="11" t="str">
        <f t="shared" si="24"/>
        <v/>
      </c>
      <c r="N125" s="12"/>
      <c r="O125" s="11" t="str">
        <f t="shared" si="25"/>
        <v/>
      </c>
      <c r="P125" s="16"/>
      <c r="Q125" s="11" t="str">
        <f t="shared" si="26"/>
        <v/>
      </c>
      <c r="R125" s="16"/>
      <c r="S125" s="11" t="str">
        <f t="shared" si="27"/>
        <v/>
      </c>
      <c r="T125" s="16"/>
      <c r="U125" s="11" t="str">
        <f t="shared" si="28"/>
        <v/>
      </c>
      <c r="V125" s="16"/>
    </row>
    <row r="126" spans="2:22" x14ac:dyDescent="0.3">
      <c r="B126" s="19" t="s">
        <v>192</v>
      </c>
      <c r="C126" s="13">
        <v>121410</v>
      </c>
      <c r="D126" s="18">
        <v>41</v>
      </c>
      <c r="E126" s="13">
        <f t="shared" si="20"/>
        <v>124410</v>
      </c>
      <c r="F126" s="18">
        <v>118</v>
      </c>
      <c r="G126" s="11">
        <f t="shared" si="21"/>
        <v>127410</v>
      </c>
      <c r="H126" s="16" t="s">
        <v>135</v>
      </c>
      <c r="I126" s="13">
        <f t="shared" si="22"/>
        <v>721410</v>
      </c>
      <c r="J126" s="39">
        <v>0.5</v>
      </c>
      <c r="K126" s="13">
        <f t="shared" si="23"/>
        <v>724410</v>
      </c>
      <c r="L126" s="39">
        <v>0.5</v>
      </c>
      <c r="M126" s="11">
        <f t="shared" si="24"/>
        <v>727410</v>
      </c>
      <c r="N126" s="12" t="s">
        <v>135</v>
      </c>
      <c r="O126" s="7">
        <f t="shared" si="25"/>
        <v>821410</v>
      </c>
      <c r="P126" s="15">
        <f>IF(AND(ISNUMBER(D126),ISNUMBER(J126)), D126*J126, "")</f>
        <v>20.5</v>
      </c>
      <c r="Q126" s="7">
        <f t="shared" si="26"/>
        <v>824410</v>
      </c>
      <c r="R126" s="15">
        <f>IF(AND(ISNUMBER(F126),ISNUMBER(L126)), F126*L126, "")</f>
        <v>59</v>
      </c>
      <c r="S126" s="11">
        <f t="shared" si="27"/>
        <v>827410</v>
      </c>
      <c r="T126" s="16" t="s">
        <v>135</v>
      </c>
      <c r="U126" s="7">
        <f t="shared" si="28"/>
        <v>920410</v>
      </c>
      <c r="V126" s="15">
        <f>P126+R126</f>
        <v>79.5</v>
      </c>
    </row>
    <row r="127" spans="2:22" x14ac:dyDescent="0.3">
      <c r="B127" s="19" t="s">
        <v>193</v>
      </c>
      <c r="C127" s="11"/>
      <c r="D127" s="16"/>
      <c r="E127" s="11" t="str">
        <f t="shared" si="20"/>
        <v/>
      </c>
      <c r="F127" s="16"/>
      <c r="G127" s="11" t="str">
        <f t="shared" si="21"/>
        <v/>
      </c>
      <c r="H127" s="16"/>
      <c r="I127" s="11" t="str">
        <f t="shared" si="22"/>
        <v/>
      </c>
      <c r="J127" s="12"/>
      <c r="K127" s="11" t="str">
        <f t="shared" si="23"/>
        <v/>
      </c>
      <c r="L127" s="12"/>
      <c r="M127" s="11" t="str">
        <f t="shared" si="24"/>
        <v/>
      </c>
      <c r="N127" s="12"/>
      <c r="O127" s="11" t="str">
        <f t="shared" si="25"/>
        <v/>
      </c>
      <c r="P127" s="16"/>
      <c r="Q127" s="11" t="str">
        <f t="shared" si="26"/>
        <v/>
      </c>
      <c r="R127" s="16"/>
      <c r="S127" s="11" t="str">
        <f t="shared" si="27"/>
        <v/>
      </c>
      <c r="T127" s="16"/>
      <c r="U127" s="11" t="str">
        <f t="shared" si="28"/>
        <v/>
      </c>
      <c r="V127" s="16"/>
    </row>
    <row r="128" spans="2:22" x14ac:dyDescent="0.3">
      <c r="B128" s="20" t="s">
        <v>194</v>
      </c>
      <c r="C128" s="13">
        <v>121420</v>
      </c>
      <c r="D128" s="18">
        <v>42</v>
      </c>
      <c r="E128" s="13">
        <f t="shared" si="20"/>
        <v>124420</v>
      </c>
      <c r="F128" s="18">
        <v>119</v>
      </c>
      <c r="G128" s="11">
        <f t="shared" si="21"/>
        <v>127420</v>
      </c>
      <c r="H128" s="16" t="s">
        <v>135</v>
      </c>
      <c r="I128" s="13">
        <f t="shared" si="22"/>
        <v>721420</v>
      </c>
      <c r="J128" s="39">
        <v>0.5</v>
      </c>
      <c r="K128" s="13">
        <f t="shared" si="23"/>
        <v>724420</v>
      </c>
      <c r="L128" s="39">
        <v>0.5</v>
      </c>
      <c r="M128" s="11">
        <f t="shared" si="24"/>
        <v>727420</v>
      </c>
      <c r="N128" s="12" t="s">
        <v>135</v>
      </c>
      <c r="O128" s="7">
        <f t="shared" si="25"/>
        <v>821420</v>
      </c>
      <c r="P128" s="15">
        <f>IF(AND(ISNUMBER(D128),ISNUMBER(J128)), D128*J128, "")</f>
        <v>21</v>
      </c>
      <c r="Q128" s="7">
        <f t="shared" si="26"/>
        <v>824420</v>
      </c>
      <c r="R128" s="15">
        <f>IF(AND(ISNUMBER(F128),ISNUMBER(L128)), F128*L128, "")</f>
        <v>59.5</v>
      </c>
      <c r="S128" s="11">
        <f t="shared" si="27"/>
        <v>827420</v>
      </c>
      <c r="T128" s="16" t="s">
        <v>135</v>
      </c>
      <c r="U128" s="7">
        <f t="shared" si="28"/>
        <v>920420</v>
      </c>
      <c r="V128" s="15">
        <f>P128+R128</f>
        <v>80.5</v>
      </c>
    </row>
    <row r="129" spans="2:22" x14ac:dyDescent="0.3">
      <c r="B129" s="20" t="s">
        <v>195</v>
      </c>
      <c r="C129" s="13">
        <v>121430</v>
      </c>
      <c r="D129" s="18">
        <v>43</v>
      </c>
      <c r="E129" s="13">
        <f t="shared" si="20"/>
        <v>124430</v>
      </c>
      <c r="F129" s="18">
        <v>120</v>
      </c>
      <c r="G129" s="11">
        <f t="shared" si="21"/>
        <v>127430</v>
      </c>
      <c r="H129" s="16" t="s">
        <v>135</v>
      </c>
      <c r="I129" s="13">
        <f t="shared" si="22"/>
        <v>721430</v>
      </c>
      <c r="J129" s="39">
        <v>0.5</v>
      </c>
      <c r="K129" s="13">
        <f t="shared" si="23"/>
        <v>724430</v>
      </c>
      <c r="L129" s="39">
        <v>0.5</v>
      </c>
      <c r="M129" s="11">
        <f t="shared" si="24"/>
        <v>727430</v>
      </c>
      <c r="N129" s="12" t="s">
        <v>135</v>
      </c>
      <c r="O129" s="7">
        <f t="shared" si="25"/>
        <v>821430</v>
      </c>
      <c r="P129" s="15">
        <f>IF(AND(ISNUMBER(D129),ISNUMBER(J129)), D129*J129, "")</f>
        <v>21.5</v>
      </c>
      <c r="Q129" s="7">
        <f t="shared" si="26"/>
        <v>824430</v>
      </c>
      <c r="R129" s="15">
        <f>IF(AND(ISNUMBER(F129),ISNUMBER(L129)), F129*L129, "")</f>
        <v>60</v>
      </c>
      <c r="S129" s="11">
        <f t="shared" si="27"/>
        <v>827430</v>
      </c>
      <c r="T129" s="16" t="s">
        <v>135</v>
      </c>
      <c r="U129" s="7">
        <f t="shared" si="28"/>
        <v>920430</v>
      </c>
      <c r="V129" s="15">
        <f t="shared" ref="V129:V130" si="31">P129+R129</f>
        <v>81.5</v>
      </c>
    </row>
    <row r="130" spans="2:22" x14ac:dyDescent="0.3">
      <c r="B130" s="20" t="s">
        <v>196</v>
      </c>
      <c r="C130" s="13">
        <v>121440</v>
      </c>
      <c r="D130" s="18">
        <v>44</v>
      </c>
      <c r="E130" s="13">
        <f t="shared" si="20"/>
        <v>124440</v>
      </c>
      <c r="F130" s="18">
        <v>121</v>
      </c>
      <c r="G130" s="11">
        <f t="shared" si="21"/>
        <v>127440</v>
      </c>
      <c r="H130" s="16" t="s">
        <v>135</v>
      </c>
      <c r="I130" s="13">
        <f t="shared" si="22"/>
        <v>721440</v>
      </c>
      <c r="J130" s="39">
        <v>1</v>
      </c>
      <c r="K130" s="13">
        <f t="shared" si="23"/>
        <v>724440</v>
      </c>
      <c r="L130" s="39">
        <v>1</v>
      </c>
      <c r="M130" s="11">
        <f t="shared" si="24"/>
        <v>727440</v>
      </c>
      <c r="N130" s="12" t="s">
        <v>135</v>
      </c>
      <c r="O130" s="7">
        <f t="shared" si="25"/>
        <v>821440</v>
      </c>
      <c r="P130" s="15">
        <f>IF(AND(ISNUMBER(D130),ISNUMBER(J130)), D130*J130, "")</f>
        <v>44</v>
      </c>
      <c r="Q130" s="7">
        <f t="shared" si="26"/>
        <v>824440</v>
      </c>
      <c r="R130" s="15">
        <f>IF(AND(ISNUMBER(F130),ISNUMBER(L130)), F130*L130, "")</f>
        <v>121</v>
      </c>
      <c r="S130" s="11">
        <f t="shared" si="27"/>
        <v>827440</v>
      </c>
      <c r="T130" s="16" t="s">
        <v>135</v>
      </c>
      <c r="U130" s="7">
        <f t="shared" si="28"/>
        <v>920440</v>
      </c>
      <c r="V130" s="15">
        <f t="shared" si="31"/>
        <v>165</v>
      </c>
    </row>
    <row r="131" spans="2:22" x14ac:dyDescent="0.3">
      <c r="B131" s="3" t="s">
        <v>208</v>
      </c>
      <c r="C131" s="11"/>
      <c r="D131" s="16"/>
      <c r="E131" s="11" t="str">
        <f t="shared" ref="E131:E194" si="32">IF(C131&gt;0, C131+3000, "")</f>
        <v/>
      </c>
      <c r="F131" s="16"/>
      <c r="G131" s="11" t="str">
        <f t="shared" ref="G131:G194" si="33">IF(C131&gt;0, C131+6000, "")</f>
        <v/>
      </c>
      <c r="H131" s="16"/>
      <c r="I131" s="11" t="str">
        <f t="shared" ref="I131:I194" si="34">IF(C131&gt;0, C131+600000, "")</f>
        <v/>
      </c>
      <c r="J131" s="12"/>
      <c r="K131" s="11" t="str">
        <f t="shared" ref="K131:K194" si="35">IF(C131&gt;0, E131+600000, "")</f>
        <v/>
      </c>
      <c r="L131" s="12"/>
      <c r="M131" s="11" t="str">
        <f t="shared" ref="M131:M194" si="36">IF(C131, G131+600000, "")</f>
        <v/>
      </c>
      <c r="N131" s="12"/>
      <c r="O131" s="11" t="str">
        <f t="shared" ref="O131:O194" si="37">IF(C131&gt;0, C131+700000, "")</f>
        <v/>
      </c>
      <c r="P131" s="16"/>
      <c r="Q131" s="11" t="str">
        <f t="shared" ref="Q131:Q194" si="38">IF(C131&gt;0, E131+700000, "")</f>
        <v/>
      </c>
      <c r="R131" s="16"/>
      <c r="S131" s="11" t="str">
        <f t="shared" ref="S131:S194" si="39">IF(C131, G131+700000, "")</f>
        <v/>
      </c>
      <c r="T131" s="16"/>
      <c r="U131" s="11" t="str">
        <f t="shared" ref="U131:U194" si="40">IF(C131&gt;0, C131+799000, "")</f>
        <v/>
      </c>
      <c r="V131" s="16"/>
    </row>
    <row r="132" spans="2:22" x14ac:dyDescent="0.3">
      <c r="B132" s="19" t="s">
        <v>192</v>
      </c>
      <c r="C132" s="13">
        <v>121450</v>
      </c>
      <c r="D132" s="18">
        <v>45</v>
      </c>
      <c r="E132" s="13">
        <f t="shared" si="32"/>
        <v>124450</v>
      </c>
      <c r="F132" s="18">
        <v>122</v>
      </c>
      <c r="G132" s="11">
        <f t="shared" si="33"/>
        <v>127450</v>
      </c>
      <c r="H132" s="16" t="s">
        <v>135</v>
      </c>
      <c r="I132" s="13">
        <f t="shared" si="34"/>
        <v>721450</v>
      </c>
      <c r="J132" s="39">
        <v>0</v>
      </c>
      <c r="K132" s="13">
        <f t="shared" si="35"/>
        <v>724450</v>
      </c>
      <c r="L132" s="39">
        <v>0.5</v>
      </c>
      <c r="M132" s="11">
        <f t="shared" si="36"/>
        <v>727450</v>
      </c>
      <c r="N132" s="12" t="s">
        <v>135</v>
      </c>
      <c r="O132" s="7">
        <f t="shared" si="37"/>
        <v>821450</v>
      </c>
      <c r="P132" s="15">
        <f>IF(AND(ISNUMBER(D132),ISNUMBER(J132)), D132*J132, "")</f>
        <v>0</v>
      </c>
      <c r="Q132" s="7">
        <f t="shared" si="38"/>
        <v>824450</v>
      </c>
      <c r="R132" s="15">
        <f>IF(AND(ISNUMBER(F132),ISNUMBER(L132)), F132*L132, "")</f>
        <v>61</v>
      </c>
      <c r="S132" s="11">
        <f t="shared" si="39"/>
        <v>827450</v>
      </c>
      <c r="T132" s="16" t="s">
        <v>135</v>
      </c>
      <c r="U132" s="7">
        <f t="shared" si="40"/>
        <v>920450</v>
      </c>
      <c r="V132" s="15">
        <f>P132+R132</f>
        <v>61</v>
      </c>
    </row>
    <row r="133" spans="2:22" x14ac:dyDescent="0.3">
      <c r="B133" s="19" t="s">
        <v>193</v>
      </c>
      <c r="C133" s="11"/>
      <c r="D133" s="16"/>
      <c r="E133" s="11" t="str">
        <f t="shared" si="32"/>
        <v/>
      </c>
      <c r="F133" s="16"/>
      <c r="G133" s="11" t="str">
        <f t="shared" si="33"/>
        <v/>
      </c>
      <c r="H133" s="16"/>
      <c r="I133" s="11" t="str">
        <f t="shared" si="34"/>
        <v/>
      </c>
      <c r="J133" s="12"/>
      <c r="K133" s="11" t="str">
        <f t="shared" si="35"/>
        <v/>
      </c>
      <c r="L133" s="12"/>
      <c r="M133" s="11" t="str">
        <f t="shared" si="36"/>
        <v/>
      </c>
      <c r="N133" s="12"/>
      <c r="O133" s="11" t="str">
        <f t="shared" si="37"/>
        <v/>
      </c>
      <c r="P133" s="16"/>
      <c r="Q133" s="11" t="str">
        <f t="shared" si="38"/>
        <v/>
      </c>
      <c r="R133" s="16"/>
      <c r="S133" s="11" t="str">
        <f t="shared" si="39"/>
        <v/>
      </c>
      <c r="T133" s="16"/>
      <c r="U133" s="11" t="str">
        <f t="shared" si="40"/>
        <v/>
      </c>
      <c r="V133" s="16"/>
    </row>
    <row r="134" spans="2:22" x14ac:dyDescent="0.3">
      <c r="B134" s="20" t="s">
        <v>194</v>
      </c>
      <c r="C134" s="13">
        <v>121460</v>
      </c>
      <c r="D134" s="18">
        <v>46</v>
      </c>
      <c r="E134" s="13">
        <f t="shared" si="32"/>
        <v>124460</v>
      </c>
      <c r="F134" s="18">
        <v>123</v>
      </c>
      <c r="G134" s="11">
        <f t="shared" si="33"/>
        <v>127460</v>
      </c>
      <c r="H134" s="16" t="s">
        <v>135</v>
      </c>
      <c r="I134" s="13">
        <f t="shared" si="34"/>
        <v>721460</v>
      </c>
      <c r="J134" s="39">
        <v>0</v>
      </c>
      <c r="K134" s="13">
        <f t="shared" si="35"/>
        <v>724460</v>
      </c>
      <c r="L134" s="39">
        <v>0.5</v>
      </c>
      <c r="M134" s="11">
        <f t="shared" si="36"/>
        <v>727460</v>
      </c>
      <c r="N134" s="12" t="s">
        <v>135</v>
      </c>
      <c r="O134" s="7">
        <f t="shared" si="37"/>
        <v>821460</v>
      </c>
      <c r="P134" s="15">
        <f>IF(AND(ISNUMBER(D134),ISNUMBER(J134)), D134*J134, "")</f>
        <v>0</v>
      </c>
      <c r="Q134" s="7">
        <f t="shared" si="38"/>
        <v>824460</v>
      </c>
      <c r="R134" s="15">
        <f>IF(AND(ISNUMBER(F134),ISNUMBER(L134)), F134*L134, "")</f>
        <v>61.5</v>
      </c>
      <c r="S134" s="11">
        <f t="shared" si="39"/>
        <v>827460</v>
      </c>
      <c r="T134" s="16" t="s">
        <v>135</v>
      </c>
      <c r="U134" s="7">
        <f t="shared" si="40"/>
        <v>920460</v>
      </c>
      <c r="V134" s="15">
        <f>P134+R134</f>
        <v>61.5</v>
      </c>
    </row>
    <row r="135" spans="2:22" x14ac:dyDescent="0.3">
      <c r="B135" s="20" t="s">
        <v>195</v>
      </c>
      <c r="C135" s="13">
        <v>121470</v>
      </c>
      <c r="D135" s="18">
        <v>47</v>
      </c>
      <c r="E135" s="13">
        <f t="shared" si="32"/>
        <v>124470</v>
      </c>
      <c r="F135" s="18">
        <v>124</v>
      </c>
      <c r="G135" s="11">
        <f t="shared" si="33"/>
        <v>127470</v>
      </c>
      <c r="H135" s="16" t="s">
        <v>135</v>
      </c>
      <c r="I135" s="13">
        <f t="shared" si="34"/>
        <v>721470</v>
      </c>
      <c r="J135" s="39">
        <v>0.5</v>
      </c>
      <c r="K135" s="13">
        <f t="shared" si="35"/>
        <v>724470</v>
      </c>
      <c r="L135" s="39">
        <v>0.5</v>
      </c>
      <c r="M135" s="11">
        <f t="shared" si="36"/>
        <v>727470</v>
      </c>
      <c r="N135" s="12" t="s">
        <v>135</v>
      </c>
      <c r="O135" s="7">
        <f t="shared" si="37"/>
        <v>821470</v>
      </c>
      <c r="P135" s="15">
        <f>IF(AND(ISNUMBER(D135),ISNUMBER(J135)), D135*J135, "")</f>
        <v>23.5</v>
      </c>
      <c r="Q135" s="7">
        <f t="shared" si="38"/>
        <v>824470</v>
      </c>
      <c r="R135" s="15">
        <f>IF(AND(ISNUMBER(F135),ISNUMBER(L135)), F135*L135, "")</f>
        <v>62</v>
      </c>
      <c r="S135" s="11">
        <f t="shared" si="39"/>
        <v>827470</v>
      </c>
      <c r="T135" s="16" t="s">
        <v>135</v>
      </c>
      <c r="U135" s="7">
        <f t="shared" si="40"/>
        <v>920470</v>
      </c>
      <c r="V135" s="15">
        <f t="shared" ref="V135:V136" si="41">P135+R135</f>
        <v>85.5</v>
      </c>
    </row>
    <row r="136" spans="2:22" x14ac:dyDescent="0.3">
      <c r="B136" s="20" t="s">
        <v>196</v>
      </c>
      <c r="C136" s="13">
        <v>121480</v>
      </c>
      <c r="D136" s="18">
        <v>48</v>
      </c>
      <c r="E136" s="13">
        <f t="shared" si="32"/>
        <v>124480</v>
      </c>
      <c r="F136" s="18">
        <v>125</v>
      </c>
      <c r="G136" s="11">
        <f t="shared" si="33"/>
        <v>127480</v>
      </c>
      <c r="H136" s="16" t="s">
        <v>135</v>
      </c>
      <c r="I136" s="13">
        <f t="shared" si="34"/>
        <v>721480</v>
      </c>
      <c r="J136" s="39">
        <v>1</v>
      </c>
      <c r="K136" s="13">
        <f t="shared" si="35"/>
        <v>724480</v>
      </c>
      <c r="L136" s="39">
        <v>1</v>
      </c>
      <c r="M136" s="11">
        <f t="shared" si="36"/>
        <v>727480</v>
      </c>
      <c r="N136" s="12" t="s">
        <v>135</v>
      </c>
      <c r="O136" s="7">
        <f t="shared" si="37"/>
        <v>821480</v>
      </c>
      <c r="P136" s="15">
        <f>IF(AND(ISNUMBER(D136),ISNUMBER(J136)), D136*J136, "")</f>
        <v>48</v>
      </c>
      <c r="Q136" s="7">
        <f t="shared" si="38"/>
        <v>824480</v>
      </c>
      <c r="R136" s="15">
        <f>IF(AND(ISNUMBER(F136),ISNUMBER(L136)), F136*L136, "")</f>
        <v>125</v>
      </c>
      <c r="S136" s="11">
        <f t="shared" si="39"/>
        <v>827480</v>
      </c>
      <c r="T136" s="16" t="s">
        <v>135</v>
      </c>
      <c r="U136" s="7">
        <f t="shared" si="40"/>
        <v>920480</v>
      </c>
      <c r="V136" s="15">
        <f t="shared" si="41"/>
        <v>173</v>
      </c>
    </row>
    <row r="137" spans="2:22" ht="26.4" x14ac:dyDescent="0.3">
      <c r="B137" s="3" t="s">
        <v>209</v>
      </c>
      <c r="C137" s="11"/>
      <c r="D137" s="16"/>
      <c r="E137" s="11" t="str">
        <f t="shared" si="32"/>
        <v/>
      </c>
      <c r="F137" s="16"/>
      <c r="G137" s="11" t="str">
        <f t="shared" si="33"/>
        <v/>
      </c>
      <c r="H137" s="16"/>
      <c r="I137" s="11" t="str">
        <f t="shared" si="34"/>
        <v/>
      </c>
      <c r="J137" s="12"/>
      <c r="K137" s="11" t="str">
        <f t="shared" si="35"/>
        <v/>
      </c>
      <c r="L137" s="12"/>
      <c r="M137" s="11" t="str">
        <f t="shared" si="36"/>
        <v/>
      </c>
      <c r="N137" s="12"/>
      <c r="O137" s="11" t="str">
        <f t="shared" si="37"/>
        <v/>
      </c>
      <c r="P137" s="16"/>
      <c r="Q137" s="11" t="str">
        <f t="shared" si="38"/>
        <v/>
      </c>
      <c r="R137" s="16"/>
      <c r="S137" s="11" t="str">
        <f t="shared" si="39"/>
        <v/>
      </c>
      <c r="T137" s="16"/>
      <c r="U137" s="11" t="str">
        <f t="shared" si="40"/>
        <v/>
      </c>
      <c r="V137" s="16"/>
    </row>
    <row r="138" spans="2:22" x14ac:dyDescent="0.3">
      <c r="B138" s="19" t="s">
        <v>192</v>
      </c>
      <c r="C138" s="13">
        <v>121490</v>
      </c>
      <c r="D138" s="18">
        <v>49</v>
      </c>
      <c r="E138" s="13">
        <f t="shared" si="32"/>
        <v>124490</v>
      </c>
      <c r="F138" s="18">
        <v>126</v>
      </c>
      <c r="G138" s="11">
        <f t="shared" si="33"/>
        <v>127490</v>
      </c>
      <c r="H138" s="16" t="s">
        <v>135</v>
      </c>
      <c r="I138" s="13">
        <f t="shared" si="34"/>
        <v>721490</v>
      </c>
      <c r="J138" s="39">
        <v>0.5</v>
      </c>
      <c r="K138" s="13">
        <f t="shared" si="35"/>
        <v>724490</v>
      </c>
      <c r="L138" s="39">
        <v>0.5</v>
      </c>
      <c r="M138" s="11">
        <f t="shared" si="36"/>
        <v>727490</v>
      </c>
      <c r="N138" s="12" t="s">
        <v>135</v>
      </c>
      <c r="O138" s="7">
        <f t="shared" si="37"/>
        <v>821490</v>
      </c>
      <c r="P138" s="15">
        <f>IF(AND(ISNUMBER(D138),ISNUMBER(J138)), D138*J138, "")</f>
        <v>24.5</v>
      </c>
      <c r="Q138" s="7">
        <f t="shared" si="38"/>
        <v>824490</v>
      </c>
      <c r="R138" s="15">
        <f>IF(AND(ISNUMBER(F138),ISNUMBER(L138)), F138*L138, "")</f>
        <v>63</v>
      </c>
      <c r="S138" s="11">
        <f t="shared" si="39"/>
        <v>827490</v>
      </c>
      <c r="T138" s="16" t="s">
        <v>135</v>
      </c>
      <c r="U138" s="7">
        <f t="shared" si="40"/>
        <v>920490</v>
      </c>
      <c r="V138" s="15">
        <f>P138+R138</f>
        <v>87.5</v>
      </c>
    </row>
    <row r="139" spans="2:22" x14ac:dyDescent="0.3">
      <c r="B139" s="19" t="s">
        <v>193</v>
      </c>
      <c r="C139" s="11"/>
      <c r="D139" s="16"/>
      <c r="E139" s="11" t="str">
        <f t="shared" si="32"/>
        <v/>
      </c>
      <c r="F139" s="16"/>
      <c r="G139" s="11" t="str">
        <f t="shared" si="33"/>
        <v/>
      </c>
      <c r="H139" s="16"/>
      <c r="I139" s="11" t="str">
        <f t="shared" si="34"/>
        <v/>
      </c>
      <c r="J139" s="12"/>
      <c r="K139" s="11" t="str">
        <f t="shared" si="35"/>
        <v/>
      </c>
      <c r="L139" s="12"/>
      <c r="M139" s="11" t="str">
        <f t="shared" si="36"/>
        <v/>
      </c>
      <c r="N139" s="12"/>
      <c r="O139" s="11" t="str">
        <f t="shared" si="37"/>
        <v/>
      </c>
      <c r="P139" s="16"/>
      <c r="Q139" s="11" t="str">
        <f t="shared" si="38"/>
        <v/>
      </c>
      <c r="R139" s="16"/>
      <c r="S139" s="11" t="str">
        <f t="shared" si="39"/>
        <v/>
      </c>
      <c r="T139" s="16"/>
      <c r="U139" s="11" t="str">
        <f t="shared" si="40"/>
        <v/>
      </c>
      <c r="V139" s="16"/>
    </row>
    <row r="140" spans="2:22" x14ac:dyDescent="0.3">
      <c r="B140" s="20" t="s">
        <v>194</v>
      </c>
      <c r="C140" s="13">
        <v>121500</v>
      </c>
      <c r="D140" s="18">
        <v>50</v>
      </c>
      <c r="E140" s="13">
        <f t="shared" si="32"/>
        <v>124500</v>
      </c>
      <c r="F140" s="18">
        <v>127</v>
      </c>
      <c r="G140" s="11">
        <f t="shared" si="33"/>
        <v>127500</v>
      </c>
      <c r="H140" s="16" t="s">
        <v>135</v>
      </c>
      <c r="I140" s="13">
        <f t="shared" si="34"/>
        <v>721500</v>
      </c>
      <c r="J140" s="39">
        <v>0.5</v>
      </c>
      <c r="K140" s="13">
        <f t="shared" si="35"/>
        <v>724500</v>
      </c>
      <c r="L140" s="39">
        <v>0.5</v>
      </c>
      <c r="M140" s="11">
        <f t="shared" si="36"/>
        <v>727500</v>
      </c>
      <c r="N140" s="12" t="s">
        <v>135</v>
      </c>
      <c r="O140" s="7">
        <f t="shared" si="37"/>
        <v>821500</v>
      </c>
      <c r="P140" s="15">
        <f>IF(AND(ISNUMBER(D140),ISNUMBER(J140)), D140*J140, "")</f>
        <v>25</v>
      </c>
      <c r="Q140" s="7">
        <f t="shared" si="38"/>
        <v>824500</v>
      </c>
      <c r="R140" s="15">
        <f>IF(AND(ISNUMBER(F140),ISNUMBER(L140)), F140*L140, "")</f>
        <v>63.5</v>
      </c>
      <c r="S140" s="11">
        <f t="shared" si="39"/>
        <v>827500</v>
      </c>
      <c r="T140" s="16" t="s">
        <v>135</v>
      </c>
      <c r="U140" s="7">
        <f t="shared" si="40"/>
        <v>920500</v>
      </c>
      <c r="V140" s="15">
        <f>P140+R140</f>
        <v>88.5</v>
      </c>
    </row>
    <row r="141" spans="2:22" x14ac:dyDescent="0.3">
      <c r="B141" s="20" t="s">
        <v>195</v>
      </c>
      <c r="C141" s="13">
        <v>121510</v>
      </c>
      <c r="D141" s="18">
        <v>51</v>
      </c>
      <c r="E141" s="13">
        <f t="shared" si="32"/>
        <v>124510</v>
      </c>
      <c r="F141" s="18">
        <v>128</v>
      </c>
      <c r="G141" s="11">
        <f t="shared" si="33"/>
        <v>127510</v>
      </c>
      <c r="H141" s="16" t="s">
        <v>135</v>
      </c>
      <c r="I141" s="13">
        <f t="shared" si="34"/>
        <v>721510</v>
      </c>
      <c r="J141" s="39">
        <v>0.5</v>
      </c>
      <c r="K141" s="13">
        <f t="shared" si="35"/>
        <v>724510</v>
      </c>
      <c r="L141" s="39">
        <v>0.5</v>
      </c>
      <c r="M141" s="11">
        <f t="shared" si="36"/>
        <v>727510</v>
      </c>
      <c r="N141" s="12" t="s">
        <v>135</v>
      </c>
      <c r="O141" s="7">
        <f t="shared" si="37"/>
        <v>821510</v>
      </c>
      <c r="P141" s="15">
        <f>IF(AND(ISNUMBER(D141),ISNUMBER(J141)), D141*J141, "")</f>
        <v>25.5</v>
      </c>
      <c r="Q141" s="7">
        <f t="shared" si="38"/>
        <v>824510</v>
      </c>
      <c r="R141" s="15">
        <f>IF(AND(ISNUMBER(F141),ISNUMBER(L141)), F141*L141, "")</f>
        <v>64</v>
      </c>
      <c r="S141" s="11">
        <f t="shared" si="39"/>
        <v>827510</v>
      </c>
      <c r="T141" s="16" t="s">
        <v>135</v>
      </c>
      <c r="U141" s="7">
        <f t="shared" si="40"/>
        <v>920510</v>
      </c>
      <c r="V141" s="15">
        <f t="shared" ref="V141:V142" si="42">P141+R141</f>
        <v>89.5</v>
      </c>
    </row>
    <row r="142" spans="2:22" x14ac:dyDescent="0.3">
      <c r="B142" s="20" t="s">
        <v>196</v>
      </c>
      <c r="C142" s="13">
        <v>121520</v>
      </c>
      <c r="D142" s="18">
        <v>52</v>
      </c>
      <c r="E142" s="13">
        <f t="shared" si="32"/>
        <v>124520</v>
      </c>
      <c r="F142" s="18">
        <v>129</v>
      </c>
      <c r="G142" s="11">
        <f t="shared" si="33"/>
        <v>127520</v>
      </c>
      <c r="H142" s="16" t="s">
        <v>135</v>
      </c>
      <c r="I142" s="13">
        <f t="shared" si="34"/>
        <v>721520</v>
      </c>
      <c r="J142" s="39">
        <v>1</v>
      </c>
      <c r="K142" s="13">
        <f t="shared" si="35"/>
        <v>724520</v>
      </c>
      <c r="L142" s="39">
        <v>1</v>
      </c>
      <c r="M142" s="11">
        <f t="shared" si="36"/>
        <v>727520</v>
      </c>
      <c r="N142" s="12" t="s">
        <v>135</v>
      </c>
      <c r="O142" s="7">
        <f t="shared" si="37"/>
        <v>821520</v>
      </c>
      <c r="P142" s="15">
        <f>IF(AND(ISNUMBER(D142),ISNUMBER(J142)), D142*J142, "")</f>
        <v>52</v>
      </c>
      <c r="Q142" s="7">
        <f t="shared" si="38"/>
        <v>824520</v>
      </c>
      <c r="R142" s="15">
        <f>IF(AND(ISNUMBER(F142),ISNUMBER(L142)), F142*L142, "")</f>
        <v>129</v>
      </c>
      <c r="S142" s="11">
        <f t="shared" si="39"/>
        <v>827520</v>
      </c>
      <c r="T142" s="16" t="s">
        <v>135</v>
      </c>
      <c r="U142" s="7">
        <f t="shared" si="40"/>
        <v>920520</v>
      </c>
      <c r="V142" s="15">
        <f t="shared" si="42"/>
        <v>181</v>
      </c>
    </row>
    <row r="143" spans="2:22" ht="39.6" x14ac:dyDescent="0.3">
      <c r="B143" s="3" t="s">
        <v>210</v>
      </c>
      <c r="C143" s="11"/>
      <c r="D143" s="16"/>
      <c r="E143" s="11" t="str">
        <f t="shared" si="32"/>
        <v/>
      </c>
      <c r="F143" s="16"/>
      <c r="G143" s="11" t="str">
        <f t="shared" si="33"/>
        <v/>
      </c>
      <c r="H143" s="16"/>
      <c r="I143" s="11" t="str">
        <f t="shared" si="34"/>
        <v/>
      </c>
      <c r="J143" s="12"/>
      <c r="K143" s="11" t="str">
        <f t="shared" si="35"/>
        <v/>
      </c>
      <c r="L143" s="12"/>
      <c r="M143" s="11" t="str">
        <f t="shared" si="36"/>
        <v/>
      </c>
      <c r="N143" s="12"/>
      <c r="O143" s="11" t="str">
        <f t="shared" si="37"/>
        <v/>
      </c>
      <c r="P143" s="16"/>
      <c r="Q143" s="11" t="str">
        <f t="shared" si="38"/>
        <v/>
      </c>
      <c r="R143" s="16"/>
      <c r="S143" s="11" t="str">
        <f t="shared" si="39"/>
        <v/>
      </c>
      <c r="T143" s="16"/>
      <c r="U143" s="11" t="str">
        <f t="shared" si="40"/>
        <v/>
      </c>
      <c r="V143" s="16"/>
    </row>
    <row r="144" spans="2:22" x14ac:dyDescent="0.3">
      <c r="B144" s="19" t="s">
        <v>192</v>
      </c>
      <c r="C144" s="13">
        <v>121530</v>
      </c>
      <c r="D144" s="18">
        <v>53</v>
      </c>
      <c r="E144" s="13">
        <f t="shared" si="32"/>
        <v>124530</v>
      </c>
      <c r="F144" s="18">
        <v>130</v>
      </c>
      <c r="G144" s="13">
        <f t="shared" si="33"/>
        <v>127530</v>
      </c>
      <c r="H144" s="18">
        <v>194</v>
      </c>
      <c r="I144" s="13">
        <f t="shared" si="34"/>
        <v>721530</v>
      </c>
      <c r="J144" s="39">
        <v>0.5</v>
      </c>
      <c r="K144" s="13">
        <f t="shared" si="35"/>
        <v>724530</v>
      </c>
      <c r="L144" s="39">
        <v>0.5</v>
      </c>
      <c r="M144" s="13">
        <f t="shared" si="36"/>
        <v>727530</v>
      </c>
      <c r="N144" s="39">
        <v>0.65</v>
      </c>
      <c r="O144" s="7">
        <f t="shared" si="37"/>
        <v>821530</v>
      </c>
      <c r="P144" s="15">
        <f>IF(AND(ISNUMBER(D144),ISNUMBER(J144)), D144*J144, "")</f>
        <v>26.5</v>
      </c>
      <c r="Q144" s="7">
        <f t="shared" si="38"/>
        <v>824530</v>
      </c>
      <c r="R144" s="15">
        <f>IF(AND(ISNUMBER(F144),ISNUMBER(L144)), F144*L144, "")</f>
        <v>65</v>
      </c>
      <c r="S144" s="7">
        <f t="shared" si="39"/>
        <v>827530</v>
      </c>
      <c r="T144" s="15">
        <f>IF(AND(ISNUMBER(H144),ISNUMBER(N144)),H144*N144,"")</f>
        <v>126.10000000000001</v>
      </c>
      <c r="U144" s="7">
        <f t="shared" si="40"/>
        <v>920530</v>
      </c>
      <c r="V144" s="15">
        <f>P144+R144+T144</f>
        <v>217.60000000000002</v>
      </c>
    </row>
    <row r="145" spans="2:22" x14ac:dyDescent="0.3">
      <c r="B145" s="19" t="s">
        <v>193</v>
      </c>
      <c r="C145" s="11"/>
      <c r="D145" s="16"/>
      <c r="E145" s="11" t="str">
        <f t="shared" si="32"/>
        <v/>
      </c>
      <c r="F145" s="16"/>
      <c r="G145" s="11" t="str">
        <f t="shared" si="33"/>
        <v/>
      </c>
      <c r="H145" s="16"/>
      <c r="I145" s="11" t="str">
        <f t="shared" si="34"/>
        <v/>
      </c>
      <c r="J145" s="12"/>
      <c r="K145" s="11" t="str">
        <f t="shared" si="35"/>
        <v/>
      </c>
      <c r="L145" s="12"/>
      <c r="M145" s="11" t="str">
        <f t="shared" si="36"/>
        <v/>
      </c>
      <c r="N145" s="12"/>
      <c r="O145" s="11" t="str">
        <f t="shared" si="37"/>
        <v/>
      </c>
      <c r="P145" s="16"/>
      <c r="Q145" s="11" t="str">
        <f t="shared" si="38"/>
        <v/>
      </c>
      <c r="R145" s="16"/>
      <c r="S145" s="11" t="str">
        <f t="shared" si="39"/>
        <v/>
      </c>
      <c r="T145" s="16"/>
      <c r="U145" s="11" t="str">
        <f t="shared" si="40"/>
        <v/>
      </c>
      <c r="V145" s="16"/>
    </row>
    <row r="146" spans="2:22" x14ac:dyDescent="0.3">
      <c r="B146" s="20" t="s">
        <v>194</v>
      </c>
      <c r="C146" s="13">
        <v>121540</v>
      </c>
      <c r="D146" s="18">
        <v>54</v>
      </c>
      <c r="E146" s="13">
        <f t="shared" si="32"/>
        <v>124540</v>
      </c>
      <c r="F146" s="18">
        <v>131</v>
      </c>
      <c r="G146" s="13">
        <f t="shared" si="33"/>
        <v>127540</v>
      </c>
      <c r="H146" s="18">
        <v>195</v>
      </c>
      <c r="I146" s="13">
        <f t="shared" si="34"/>
        <v>721540</v>
      </c>
      <c r="J146" s="39">
        <v>0.5</v>
      </c>
      <c r="K146" s="13">
        <f t="shared" si="35"/>
        <v>724540</v>
      </c>
      <c r="L146" s="39">
        <v>0.5</v>
      </c>
      <c r="M146" s="13">
        <f t="shared" si="36"/>
        <v>727540</v>
      </c>
      <c r="N146" s="39">
        <v>0.65</v>
      </c>
      <c r="O146" s="7">
        <f t="shared" si="37"/>
        <v>821540</v>
      </c>
      <c r="P146" s="15">
        <f>IF(AND(ISNUMBER(D146),ISNUMBER(J146)), D146*J146, "")</f>
        <v>27</v>
      </c>
      <c r="Q146" s="7">
        <f t="shared" si="38"/>
        <v>824540</v>
      </c>
      <c r="R146" s="15">
        <f>IF(AND(ISNUMBER(F146),ISNUMBER(L146)), F146*L146, "")</f>
        <v>65.5</v>
      </c>
      <c r="S146" s="7">
        <f t="shared" si="39"/>
        <v>827540</v>
      </c>
      <c r="T146" s="15">
        <f>IF(AND(ISNUMBER(H146),ISNUMBER(N146)),H146*N146,"")</f>
        <v>126.75</v>
      </c>
      <c r="U146" s="7">
        <f t="shared" si="40"/>
        <v>920540</v>
      </c>
      <c r="V146" s="15">
        <f>P146+R146+T146</f>
        <v>219.25</v>
      </c>
    </row>
    <row r="147" spans="2:22" x14ac:dyDescent="0.3">
      <c r="B147" s="20" t="s">
        <v>195</v>
      </c>
      <c r="C147" s="13">
        <v>121550</v>
      </c>
      <c r="D147" s="18">
        <v>55</v>
      </c>
      <c r="E147" s="13">
        <f t="shared" si="32"/>
        <v>124550</v>
      </c>
      <c r="F147" s="18">
        <v>132</v>
      </c>
      <c r="G147" s="13">
        <f t="shared" si="33"/>
        <v>127550</v>
      </c>
      <c r="H147" s="18">
        <v>196</v>
      </c>
      <c r="I147" s="13">
        <f t="shared" si="34"/>
        <v>721550</v>
      </c>
      <c r="J147" s="39">
        <v>0.5</v>
      </c>
      <c r="K147" s="13">
        <f t="shared" si="35"/>
        <v>724550</v>
      </c>
      <c r="L147" s="39">
        <v>0.5</v>
      </c>
      <c r="M147" s="13">
        <f t="shared" si="36"/>
        <v>727550</v>
      </c>
      <c r="N147" s="39">
        <v>0.65</v>
      </c>
      <c r="O147" s="7">
        <f t="shared" si="37"/>
        <v>821550</v>
      </c>
      <c r="P147" s="15">
        <f>IF(AND(ISNUMBER(D147),ISNUMBER(J147)), D147*J147, "")</f>
        <v>27.5</v>
      </c>
      <c r="Q147" s="7">
        <f t="shared" si="38"/>
        <v>824550</v>
      </c>
      <c r="R147" s="15">
        <f>IF(AND(ISNUMBER(F147),ISNUMBER(L147)), F147*L147, "")</f>
        <v>66</v>
      </c>
      <c r="S147" s="7">
        <f t="shared" si="39"/>
        <v>827550</v>
      </c>
      <c r="T147" s="15">
        <f>IF(AND(ISNUMBER(H147),ISNUMBER(N147)),H147*N147,"")</f>
        <v>127.4</v>
      </c>
      <c r="U147" s="7">
        <f t="shared" si="40"/>
        <v>920550</v>
      </c>
      <c r="V147" s="15">
        <f t="shared" ref="V147:V148" si="43">P147+R147+T147</f>
        <v>220.9</v>
      </c>
    </row>
    <row r="148" spans="2:22" x14ac:dyDescent="0.3">
      <c r="B148" s="20" t="s">
        <v>196</v>
      </c>
      <c r="C148" s="13">
        <v>121560</v>
      </c>
      <c r="D148" s="18">
        <v>56</v>
      </c>
      <c r="E148" s="13">
        <f t="shared" si="32"/>
        <v>124560</v>
      </c>
      <c r="F148" s="18">
        <v>133</v>
      </c>
      <c r="G148" s="13">
        <f t="shared" si="33"/>
        <v>127560</v>
      </c>
      <c r="H148" s="18">
        <v>197</v>
      </c>
      <c r="I148" s="13">
        <f t="shared" si="34"/>
        <v>721560</v>
      </c>
      <c r="J148" s="39">
        <v>1</v>
      </c>
      <c r="K148" s="13">
        <f t="shared" si="35"/>
        <v>724560</v>
      </c>
      <c r="L148" s="39">
        <v>1</v>
      </c>
      <c r="M148" s="13">
        <f t="shared" si="36"/>
        <v>727560</v>
      </c>
      <c r="N148" s="39">
        <v>1</v>
      </c>
      <c r="O148" s="7">
        <f t="shared" si="37"/>
        <v>821560</v>
      </c>
      <c r="P148" s="15">
        <f>IF(AND(ISNUMBER(D148),ISNUMBER(J148)), D148*J148, "")</f>
        <v>56</v>
      </c>
      <c r="Q148" s="7">
        <f t="shared" si="38"/>
        <v>824560</v>
      </c>
      <c r="R148" s="15">
        <f>IF(AND(ISNUMBER(F148),ISNUMBER(L148)), F148*L148, "")</f>
        <v>133</v>
      </c>
      <c r="S148" s="7">
        <f t="shared" si="39"/>
        <v>827560</v>
      </c>
      <c r="T148" s="15">
        <f>IF(AND(ISNUMBER(H148),ISNUMBER(N148)),H148*N148,"")</f>
        <v>197</v>
      </c>
      <c r="U148" s="7">
        <f t="shared" si="40"/>
        <v>920560</v>
      </c>
      <c r="V148" s="15">
        <f t="shared" si="43"/>
        <v>386</v>
      </c>
    </row>
    <row r="149" spans="2:22" ht="39.6" x14ac:dyDescent="0.3">
      <c r="B149" s="3" t="s">
        <v>211</v>
      </c>
      <c r="C149" s="11"/>
      <c r="D149" s="16"/>
      <c r="E149" s="11" t="str">
        <f t="shared" si="32"/>
        <v/>
      </c>
      <c r="F149" s="16"/>
      <c r="G149" s="11" t="str">
        <f t="shared" si="33"/>
        <v/>
      </c>
      <c r="H149" s="16"/>
      <c r="I149" s="11" t="str">
        <f t="shared" si="34"/>
        <v/>
      </c>
      <c r="J149" s="12"/>
      <c r="K149" s="11" t="str">
        <f t="shared" si="35"/>
        <v/>
      </c>
      <c r="L149" s="12"/>
      <c r="M149" s="11" t="str">
        <f t="shared" si="36"/>
        <v/>
      </c>
      <c r="N149" s="12"/>
      <c r="O149" s="11" t="str">
        <f t="shared" si="37"/>
        <v/>
      </c>
      <c r="P149" s="16"/>
      <c r="Q149" s="11" t="str">
        <f t="shared" si="38"/>
        <v/>
      </c>
      <c r="R149" s="16"/>
      <c r="S149" s="11" t="str">
        <f t="shared" si="39"/>
        <v/>
      </c>
      <c r="T149" s="16"/>
      <c r="U149" s="11" t="str">
        <f t="shared" si="40"/>
        <v/>
      </c>
      <c r="V149" s="16"/>
    </row>
    <row r="150" spans="2:22" x14ac:dyDescent="0.3">
      <c r="B150" s="19" t="s">
        <v>192</v>
      </c>
      <c r="C150" s="11">
        <v>121570</v>
      </c>
      <c r="D150" s="16" t="s">
        <v>135</v>
      </c>
      <c r="E150" s="11">
        <f t="shared" si="32"/>
        <v>124570</v>
      </c>
      <c r="F150" s="16" t="s">
        <v>135</v>
      </c>
      <c r="G150" s="13">
        <f t="shared" si="33"/>
        <v>127570</v>
      </c>
      <c r="H150" s="18">
        <v>198</v>
      </c>
      <c r="I150" s="11">
        <f t="shared" si="34"/>
        <v>721570</v>
      </c>
      <c r="J150" s="12" t="s">
        <v>135</v>
      </c>
      <c r="K150" s="11">
        <f t="shared" si="35"/>
        <v>724570</v>
      </c>
      <c r="L150" s="12" t="s">
        <v>135</v>
      </c>
      <c r="M150" s="13">
        <f t="shared" si="36"/>
        <v>727570</v>
      </c>
      <c r="N150" s="39">
        <v>0.65</v>
      </c>
      <c r="O150" s="11">
        <f t="shared" si="37"/>
        <v>821570</v>
      </c>
      <c r="P150" s="16" t="s">
        <v>135</v>
      </c>
      <c r="Q150" s="11">
        <f t="shared" si="38"/>
        <v>824570</v>
      </c>
      <c r="R150" s="16" t="s">
        <v>135</v>
      </c>
      <c r="S150" s="7">
        <f t="shared" si="39"/>
        <v>827570</v>
      </c>
      <c r="T150" s="15">
        <f>IF(AND(ISNUMBER(H150),ISNUMBER(N150)),H150*N150,"")</f>
        <v>128.70000000000002</v>
      </c>
      <c r="U150" s="7">
        <f t="shared" si="40"/>
        <v>920570</v>
      </c>
      <c r="V150" s="15">
        <f>T150</f>
        <v>128.70000000000002</v>
      </c>
    </row>
    <row r="151" spans="2:22" x14ac:dyDescent="0.3">
      <c r="B151" s="19" t="s">
        <v>193</v>
      </c>
      <c r="C151" s="11"/>
      <c r="D151" s="16"/>
      <c r="E151" s="11" t="str">
        <f t="shared" si="32"/>
        <v/>
      </c>
      <c r="F151" s="16"/>
      <c r="G151" s="11" t="str">
        <f t="shared" si="33"/>
        <v/>
      </c>
      <c r="H151" s="16"/>
      <c r="I151" s="11" t="str">
        <f t="shared" si="34"/>
        <v/>
      </c>
      <c r="J151" s="12"/>
      <c r="K151" s="11" t="str">
        <f t="shared" si="35"/>
        <v/>
      </c>
      <c r="L151" s="12"/>
      <c r="M151" s="11" t="str">
        <f t="shared" si="36"/>
        <v/>
      </c>
      <c r="N151" s="12"/>
      <c r="O151" s="11" t="str">
        <f t="shared" si="37"/>
        <v/>
      </c>
      <c r="P151" s="16"/>
      <c r="Q151" s="11" t="str">
        <f t="shared" si="38"/>
        <v/>
      </c>
      <c r="R151" s="16"/>
      <c r="S151" s="11" t="str">
        <f t="shared" si="39"/>
        <v/>
      </c>
      <c r="T151" s="16"/>
      <c r="U151" s="11" t="str">
        <f t="shared" si="40"/>
        <v/>
      </c>
      <c r="V151" s="16"/>
    </row>
    <row r="152" spans="2:22" x14ac:dyDescent="0.3">
      <c r="B152" s="20" t="s">
        <v>194</v>
      </c>
      <c r="C152" s="11">
        <v>121580</v>
      </c>
      <c r="D152" s="16" t="s">
        <v>135</v>
      </c>
      <c r="E152" s="11">
        <f t="shared" si="32"/>
        <v>124580</v>
      </c>
      <c r="F152" s="16" t="s">
        <v>135</v>
      </c>
      <c r="G152" s="13">
        <f t="shared" si="33"/>
        <v>127580</v>
      </c>
      <c r="H152" s="18">
        <v>199</v>
      </c>
      <c r="I152" s="11">
        <f t="shared" si="34"/>
        <v>721580</v>
      </c>
      <c r="J152" s="12" t="s">
        <v>135</v>
      </c>
      <c r="K152" s="11">
        <f t="shared" si="35"/>
        <v>724580</v>
      </c>
      <c r="L152" s="12" t="s">
        <v>135</v>
      </c>
      <c r="M152" s="13">
        <f t="shared" si="36"/>
        <v>727580</v>
      </c>
      <c r="N152" s="39">
        <v>0.65</v>
      </c>
      <c r="O152" s="11">
        <f t="shared" si="37"/>
        <v>821580</v>
      </c>
      <c r="P152" s="16" t="s">
        <v>135</v>
      </c>
      <c r="Q152" s="11">
        <f t="shared" si="38"/>
        <v>824580</v>
      </c>
      <c r="R152" s="16" t="s">
        <v>135</v>
      </c>
      <c r="S152" s="7">
        <f t="shared" si="39"/>
        <v>827580</v>
      </c>
      <c r="T152" s="15">
        <f>IF(AND(ISNUMBER(H152),ISNUMBER(N152)),H152*N152,"")</f>
        <v>129.35</v>
      </c>
      <c r="U152" s="7">
        <f t="shared" si="40"/>
        <v>920580</v>
      </c>
      <c r="V152" s="15">
        <f>T152</f>
        <v>129.35</v>
      </c>
    </row>
    <row r="153" spans="2:22" x14ac:dyDescent="0.3">
      <c r="B153" s="20" t="s">
        <v>195</v>
      </c>
      <c r="C153" s="11">
        <v>121590</v>
      </c>
      <c r="D153" s="16" t="s">
        <v>135</v>
      </c>
      <c r="E153" s="11">
        <f t="shared" si="32"/>
        <v>124590</v>
      </c>
      <c r="F153" s="16" t="s">
        <v>135</v>
      </c>
      <c r="G153" s="13">
        <f t="shared" si="33"/>
        <v>127590</v>
      </c>
      <c r="H153" s="18">
        <v>200</v>
      </c>
      <c r="I153" s="11">
        <f t="shared" si="34"/>
        <v>721590</v>
      </c>
      <c r="J153" s="12" t="s">
        <v>135</v>
      </c>
      <c r="K153" s="11">
        <f t="shared" si="35"/>
        <v>724590</v>
      </c>
      <c r="L153" s="12" t="s">
        <v>135</v>
      </c>
      <c r="M153" s="13">
        <f t="shared" si="36"/>
        <v>727590</v>
      </c>
      <c r="N153" s="39">
        <v>0.65</v>
      </c>
      <c r="O153" s="11">
        <f t="shared" si="37"/>
        <v>821590</v>
      </c>
      <c r="P153" s="16" t="s">
        <v>135</v>
      </c>
      <c r="Q153" s="11">
        <f t="shared" si="38"/>
        <v>824590</v>
      </c>
      <c r="R153" s="16" t="s">
        <v>135</v>
      </c>
      <c r="S153" s="7">
        <f t="shared" si="39"/>
        <v>827590</v>
      </c>
      <c r="T153" s="15">
        <f>IF(AND(ISNUMBER(H153),ISNUMBER(N153)),H153*N153,"")</f>
        <v>130</v>
      </c>
      <c r="U153" s="7">
        <f t="shared" si="40"/>
        <v>920590</v>
      </c>
      <c r="V153" s="15">
        <f t="shared" ref="V153:V154" si="44">T153</f>
        <v>130</v>
      </c>
    </row>
    <row r="154" spans="2:22" x14ac:dyDescent="0.3">
      <c r="B154" s="20" t="s">
        <v>196</v>
      </c>
      <c r="C154" s="11">
        <v>121600</v>
      </c>
      <c r="D154" s="16" t="s">
        <v>135</v>
      </c>
      <c r="E154" s="11">
        <f t="shared" si="32"/>
        <v>124600</v>
      </c>
      <c r="F154" s="16" t="s">
        <v>135</v>
      </c>
      <c r="G154" s="13">
        <f t="shared" si="33"/>
        <v>127600</v>
      </c>
      <c r="H154" s="18">
        <v>201</v>
      </c>
      <c r="I154" s="11">
        <f t="shared" si="34"/>
        <v>721600</v>
      </c>
      <c r="J154" s="12" t="s">
        <v>135</v>
      </c>
      <c r="K154" s="11">
        <f t="shared" si="35"/>
        <v>724600</v>
      </c>
      <c r="L154" s="12" t="s">
        <v>135</v>
      </c>
      <c r="M154" s="13">
        <f t="shared" si="36"/>
        <v>727600</v>
      </c>
      <c r="N154" s="39">
        <v>1</v>
      </c>
      <c r="O154" s="11">
        <f t="shared" si="37"/>
        <v>821600</v>
      </c>
      <c r="P154" s="16" t="s">
        <v>135</v>
      </c>
      <c r="Q154" s="11">
        <f t="shared" si="38"/>
        <v>824600</v>
      </c>
      <c r="R154" s="16" t="s">
        <v>135</v>
      </c>
      <c r="S154" s="7">
        <f t="shared" si="39"/>
        <v>827600</v>
      </c>
      <c r="T154" s="15">
        <f>IF(AND(ISNUMBER(H154),ISNUMBER(N154)),H154*N154,"")</f>
        <v>201</v>
      </c>
      <c r="U154" s="7">
        <f t="shared" si="40"/>
        <v>920600</v>
      </c>
      <c r="V154" s="15">
        <f t="shared" si="44"/>
        <v>201</v>
      </c>
    </row>
    <row r="155" spans="2:22" ht="39.6" x14ac:dyDescent="0.3">
      <c r="B155" s="3" t="s">
        <v>212</v>
      </c>
      <c r="C155" s="11"/>
      <c r="D155" s="16"/>
      <c r="E155" s="11" t="str">
        <f t="shared" si="32"/>
        <v/>
      </c>
      <c r="F155" s="16"/>
      <c r="G155" s="11" t="str">
        <f t="shared" si="33"/>
        <v/>
      </c>
      <c r="H155" s="16"/>
      <c r="I155" s="11" t="str">
        <f t="shared" si="34"/>
        <v/>
      </c>
      <c r="J155" s="12"/>
      <c r="K155" s="11" t="str">
        <f t="shared" si="35"/>
        <v/>
      </c>
      <c r="L155" s="12"/>
      <c r="M155" s="11" t="str">
        <f t="shared" si="36"/>
        <v/>
      </c>
      <c r="N155" s="12"/>
      <c r="O155" s="11" t="str">
        <f t="shared" si="37"/>
        <v/>
      </c>
      <c r="P155" s="16"/>
      <c r="Q155" s="11" t="str">
        <f t="shared" si="38"/>
        <v/>
      </c>
      <c r="R155" s="16"/>
      <c r="S155" s="11" t="str">
        <f t="shared" si="39"/>
        <v/>
      </c>
      <c r="T155" s="16"/>
      <c r="U155" s="11" t="str">
        <f t="shared" si="40"/>
        <v/>
      </c>
      <c r="V155" s="16"/>
    </row>
    <row r="156" spans="2:22" x14ac:dyDescent="0.3">
      <c r="B156" s="19" t="s">
        <v>192</v>
      </c>
      <c r="C156" s="13">
        <v>121610</v>
      </c>
      <c r="D156" s="18">
        <v>57</v>
      </c>
      <c r="E156" s="13">
        <f t="shared" si="32"/>
        <v>124610</v>
      </c>
      <c r="F156" s="18">
        <v>134</v>
      </c>
      <c r="G156" s="11">
        <f t="shared" si="33"/>
        <v>127610</v>
      </c>
      <c r="H156" s="16" t="s">
        <v>135</v>
      </c>
      <c r="I156" s="13">
        <f t="shared" si="34"/>
        <v>721610</v>
      </c>
      <c r="J156" s="39">
        <v>0.5</v>
      </c>
      <c r="K156" s="13">
        <f t="shared" si="35"/>
        <v>724610</v>
      </c>
      <c r="L156" s="39">
        <v>0.5</v>
      </c>
      <c r="M156" s="11">
        <f t="shared" si="36"/>
        <v>727610</v>
      </c>
      <c r="N156" s="12" t="s">
        <v>135</v>
      </c>
      <c r="O156" s="7">
        <f t="shared" si="37"/>
        <v>821610</v>
      </c>
      <c r="P156" s="15">
        <f>IF(AND(ISNUMBER(D156),ISNUMBER(J156)), D156*J156, "")</f>
        <v>28.5</v>
      </c>
      <c r="Q156" s="7">
        <f t="shared" si="38"/>
        <v>824610</v>
      </c>
      <c r="R156" s="15">
        <f>IF(AND(ISNUMBER(F156),ISNUMBER(L156)), F156*L156, "")</f>
        <v>67</v>
      </c>
      <c r="S156" s="11">
        <f t="shared" si="39"/>
        <v>827610</v>
      </c>
      <c r="T156" s="16" t="s">
        <v>135</v>
      </c>
      <c r="U156" s="7">
        <f t="shared" si="40"/>
        <v>920610</v>
      </c>
      <c r="V156" s="15">
        <f>P156+R156</f>
        <v>95.5</v>
      </c>
    </row>
    <row r="157" spans="2:22" x14ac:dyDescent="0.3">
      <c r="B157" s="19" t="s">
        <v>193</v>
      </c>
      <c r="C157" s="11"/>
      <c r="D157" s="16"/>
      <c r="E157" s="11" t="str">
        <f t="shared" si="32"/>
        <v/>
      </c>
      <c r="F157" s="16"/>
      <c r="G157" s="11" t="str">
        <f t="shared" si="33"/>
        <v/>
      </c>
      <c r="H157" s="16"/>
      <c r="I157" s="11" t="str">
        <f t="shared" si="34"/>
        <v/>
      </c>
      <c r="J157" s="12"/>
      <c r="K157" s="11" t="str">
        <f t="shared" si="35"/>
        <v/>
      </c>
      <c r="L157" s="12"/>
      <c r="M157" s="11" t="str">
        <f t="shared" si="36"/>
        <v/>
      </c>
      <c r="N157" s="12"/>
      <c r="O157" s="11" t="str">
        <f t="shared" si="37"/>
        <v/>
      </c>
      <c r="P157" s="16"/>
      <c r="Q157" s="11" t="str">
        <f t="shared" si="38"/>
        <v/>
      </c>
      <c r="R157" s="16"/>
      <c r="S157" s="11" t="str">
        <f t="shared" si="39"/>
        <v/>
      </c>
      <c r="T157" s="16"/>
      <c r="U157" s="11" t="str">
        <f t="shared" si="40"/>
        <v/>
      </c>
      <c r="V157" s="16"/>
    </row>
    <row r="158" spans="2:22" x14ac:dyDescent="0.3">
      <c r="B158" s="20" t="s">
        <v>194</v>
      </c>
      <c r="C158" s="13">
        <v>121620</v>
      </c>
      <c r="D158" s="18">
        <v>58</v>
      </c>
      <c r="E158" s="13">
        <f t="shared" si="32"/>
        <v>124620</v>
      </c>
      <c r="F158" s="18">
        <v>135</v>
      </c>
      <c r="G158" s="11">
        <f t="shared" si="33"/>
        <v>127620</v>
      </c>
      <c r="H158" s="16" t="s">
        <v>135</v>
      </c>
      <c r="I158" s="13">
        <f t="shared" si="34"/>
        <v>721620</v>
      </c>
      <c r="J158" s="39">
        <v>0.5</v>
      </c>
      <c r="K158" s="13">
        <f t="shared" si="35"/>
        <v>724620</v>
      </c>
      <c r="L158" s="39">
        <v>0.5</v>
      </c>
      <c r="M158" s="11">
        <f t="shared" si="36"/>
        <v>727620</v>
      </c>
      <c r="N158" s="12" t="s">
        <v>135</v>
      </c>
      <c r="O158" s="7">
        <f t="shared" si="37"/>
        <v>821620</v>
      </c>
      <c r="P158" s="15">
        <f>IF(AND(ISNUMBER(D158),ISNUMBER(J158)), D158*J158, "")</f>
        <v>29</v>
      </c>
      <c r="Q158" s="7">
        <f t="shared" si="38"/>
        <v>824620</v>
      </c>
      <c r="R158" s="15">
        <f>IF(AND(ISNUMBER(F158),ISNUMBER(L158)), F158*L158, "")</f>
        <v>67.5</v>
      </c>
      <c r="S158" s="11">
        <f t="shared" si="39"/>
        <v>827620</v>
      </c>
      <c r="T158" s="16" t="s">
        <v>135</v>
      </c>
      <c r="U158" s="7">
        <f t="shared" si="40"/>
        <v>920620</v>
      </c>
      <c r="V158" s="15">
        <f>P158+R158</f>
        <v>96.5</v>
      </c>
    </row>
    <row r="159" spans="2:22" x14ac:dyDescent="0.3">
      <c r="B159" s="20" t="s">
        <v>195</v>
      </c>
      <c r="C159" s="13">
        <v>121630</v>
      </c>
      <c r="D159" s="18">
        <v>59</v>
      </c>
      <c r="E159" s="13">
        <f t="shared" si="32"/>
        <v>124630</v>
      </c>
      <c r="F159" s="18">
        <v>136</v>
      </c>
      <c r="G159" s="11">
        <f t="shared" si="33"/>
        <v>127630</v>
      </c>
      <c r="H159" s="16" t="s">
        <v>135</v>
      </c>
      <c r="I159" s="13">
        <f t="shared" si="34"/>
        <v>721630</v>
      </c>
      <c r="J159" s="39">
        <v>0.5</v>
      </c>
      <c r="K159" s="13">
        <f t="shared" si="35"/>
        <v>724630</v>
      </c>
      <c r="L159" s="39">
        <v>0.5</v>
      </c>
      <c r="M159" s="11">
        <f t="shared" si="36"/>
        <v>727630</v>
      </c>
      <c r="N159" s="12" t="s">
        <v>135</v>
      </c>
      <c r="O159" s="7">
        <f t="shared" si="37"/>
        <v>821630</v>
      </c>
      <c r="P159" s="15">
        <f>IF(AND(ISNUMBER(D159),ISNUMBER(J159)), D159*J159, "")</f>
        <v>29.5</v>
      </c>
      <c r="Q159" s="7">
        <f t="shared" si="38"/>
        <v>824630</v>
      </c>
      <c r="R159" s="15">
        <f>IF(AND(ISNUMBER(F159),ISNUMBER(L159)), F159*L159, "")</f>
        <v>68</v>
      </c>
      <c r="S159" s="11">
        <f t="shared" si="39"/>
        <v>827630</v>
      </c>
      <c r="T159" s="16" t="s">
        <v>135</v>
      </c>
      <c r="U159" s="7">
        <f t="shared" si="40"/>
        <v>920630</v>
      </c>
      <c r="V159" s="15">
        <f t="shared" ref="V159:V160" si="45">P159+R159</f>
        <v>97.5</v>
      </c>
    </row>
    <row r="160" spans="2:22" x14ac:dyDescent="0.3">
      <c r="B160" s="20" t="s">
        <v>196</v>
      </c>
      <c r="C160" s="13">
        <v>121640</v>
      </c>
      <c r="D160" s="18">
        <v>60</v>
      </c>
      <c r="E160" s="13">
        <f t="shared" si="32"/>
        <v>124640</v>
      </c>
      <c r="F160" s="18">
        <v>137</v>
      </c>
      <c r="G160" s="11">
        <f t="shared" si="33"/>
        <v>127640</v>
      </c>
      <c r="H160" s="16" t="s">
        <v>135</v>
      </c>
      <c r="I160" s="13">
        <f t="shared" si="34"/>
        <v>721640</v>
      </c>
      <c r="J160" s="39">
        <v>1</v>
      </c>
      <c r="K160" s="13">
        <f t="shared" si="35"/>
        <v>724640</v>
      </c>
      <c r="L160" s="39">
        <v>1</v>
      </c>
      <c r="M160" s="11">
        <f t="shared" si="36"/>
        <v>727640</v>
      </c>
      <c r="N160" s="12" t="s">
        <v>135</v>
      </c>
      <c r="O160" s="7">
        <f t="shared" si="37"/>
        <v>821640</v>
      </c>
      <c r="P160" s="15">
        <f>IF(AND(ISNUMBER(D160),ISNUMBER(J160)), D160*J160, "")</f>
        <v>60</v>
      </c>
      <c r="Q160" s="7">
        <f t="shared" si="38"/>
        <v>824640</v>
      </c>
      <c r="R160" s="15">
        <f>IF(AND(ISNUMBER(F160),ISNUMBER(L160)), F160*L160, "")</f>
        <v>137</v>
      </c>
      <c r="S160" s="11">
        <f t="shared" si="39"/>
        <v>827640</v>
      </c>
      <c r="T160" s="16" t="s">
        <v>135</v>
      </c>
      <c r="U160" s="7">
        <f t="shared" si="40"/>
        <v>920640</v>
      </c>
      <c r="V160" s="15">
        <f t="shared" si="45"/>
        <v>197</v>
      </c>
    </row>
    <row r="161" spans="2:22" ht="39.6" x14ac:dyDescent="0.3">
      <c r="B161" s="3" t="s">
        <v>213</v>
      </c>
      <c r="C161" s="11"/>
      <c r="D161" s="16"/>
      <c r="E161" s="11" t="str">
        <f t="shared" si="32"/>
        <v/>
      </c>
      <c r="F161" s="16"/>
      <c r="G161" s="11" t="str">
        <f t="shared" si="33"/>
        <v/>
      </c>
      <c r="H161" s="16"/>
      <c r="I161" s="11" t="str">
        <f t="shared" si="34"/>
        <v/>
      </c>
      <c r="J161" s="12"/>
      <c r="K161" s="11" t="str">
        <f t="shared" si="35"/>
        <v/>
      </c>
      <c r="L161" s="12"/>
      <c r="M161" s="11" t="str">
        <f t="shared" si="36"/>
        <v/>
      </c>
      <c r="N161" s="12"/>
      <c r="O161" s="11" t="str">
        <f t="shared" si="37"/>
        <v/>
      </c>
      <c r="P161" s="16"/>
      <c r="Q161" s="11" t="str">
        <f t="shared" si="38"/>
        <v/>
      </c>
      <c r="R161" s="16"/>
      <c r="S161" s="11" t="str">
        <f t="shared" si="39"/>
        <v/>
      </c>
      <c r="T161" s="16"/>
      <c r="U161" s="11" t="str">
        <f t="shared" si="40"/>
        <v/>
      </c>
      <c r="V161" s="16"/>
    </row>
    <row r="162" spans="2:22" x14ac:dyDescent="0.3">
      <c r="B162" s="19" t="s">
        <v>192</v>
      </c>
      <c r="C162" s="13">
        <v>121650</v>
      </c>
      <c r="D162" s="18">
        <v>61</v>
      </c>
      <c r="E162" s="13">
        <f t="shared" si="32"/>
        <v>124650</v>
      </c>
      <c r="F162" s="18">
        <v>138</v>
      </c>
      <c r="G162" s="13">
        <f t="shared" si="33"/>
        <v>127650</v>
      </c>
      <c r="H162" s="18">
        <v>202</v>
      </c>
      <c r="I162" s="13">
        <f t="shared" si="34"/>
        <v>721650</v>
      </c>
      <c r="J162" s="39">
        <v>0.5</v>
      </c>
      <c r="K162" s="13">
        <f t="shared" si="35"/>
        <v>724650</v>
      </c>
      <c r="L162" s="39">
        <v>0.5</v>
      </c>
      <c r="M162" s="13">
        <f t="shared" si="36"/>
        <v>727650</v>
      </c>
      <c r="N162" s="39">
        <v>0.85</v>
      </c>
      <c r="O162" s="7">
        <f t="shared" si="37"/>
        <v>821650</v>
      </c>
      <c r="P162" s="15">
        <f>IF(AND(ISNUMBER(D162),ISNUMBER(J162)), D162*J162, "")</f>
        <v>30.5</v>
      </c>
      <c r="Q162" s="7">
        <f t="shared" si="38"/>
        <v>824650</v>
      </c>
      <c r="R162" s="15">
        <f>IF(AND(ISNUMBER(F162),ISNUMBER(L162)), F162*L162, "")</f>
        <v>69</v>
      </c>
      <c r="S162" s="7">
        <f t="shared" si="39"/>
        <v>827650</v>
      </c>
      <c r="T162" s="15">
        <f>IF(AND(ISNUMBER(H162),ISNUMBER(N162)),H162*N162,"")</f>
        <v>171.7</v>
      </c>
      <c r="U162" s="7">
        <f t="shared" si="40"/>
        <v>920650</v>
      </c>
      <c r="V162" s="15">
        <f>P162+R162+T162</f>
        <v>271.2</v>
      </c>
    </row>
    <row r="163" spans="2:22" x14ac:dyDescent="0.3">
      <c r="B163" s="19" t="s">
        <v>193</v>
      </c>
      <c r="C163" s="11"/>
      <c r="D163" s="16"/>
      <c r="E163" s="11" t="str">
        <f t="shared" si="32"/>
        <v/>
      </c>
      <c r="F163" s="16"/>
      <c r="G163" s="11" t="str">
        <f t="shared" si="33"/>
        <v/>
      </c>
      <c r="H163" s="16"/>
      <c r="I163" s="11" t="str">
        <f t="shared" si="34"/>
        <v/>
      </c>
      <c r="J163" s="12"/>
      <c r="K163" s="11" t="str">
        <f t="shared" si="35"/>
        <v/>
      </c>
      <c r="L163" s="12"/>
      <c r="M163" s="11" t="str">
        <f t="shared" si="36"/>
        <v/>
      </c>
      <c r="N163" s="12"/>
      <c r="O163" s="11" t="str">
        <f t="shared" si="37"/>
        <v/>
      </c>
      <c r="P163" s="16"/>
      <c r="Q163" s="11" t="str">
        <f t="shared" si="38"/>
        <v/>
      </c>
      <c r="R163" s="16"/>
      <c r="S163" s="11" t="str">
        <f t="shared" si="39"/>
        <v/>
      </c>
      <c r="T163" s="16"/>
      <c r="U163" s="11" t="str">
        <f t="shared" si="40"/>
        <v/>
      </c>
      <c r="V163" s="16"/>
    </row>
    <row r="164" spans="2:22" x14ac:dyDescent="0.3">
      <c r="B164" s="20" t="s">
        <v>194</v>
      </c>
      <c r="C164" s="13">
        <v>121660</v>
      </c>
      <c r="D164" s="18">
        <v>62</v>
      </c>
      <c r="E164" s="13">
        <f t="shared" si="32"/>
        <v>124660</v>
      </c>
      <c r="F164" s="18">
        <v>139</v>
      </c>
      <c r="G164" s="13">
        <f t="shared" si="33"/>
        <v>127660</v>
      </c>
      <c r="H164" s="18">
        <v>203</v>
      </c>
      <c r="I164" s="13">
        <f t="shared" si="34"/>
        <v>721660</v>
      </c>
      <c r="J164" s="39">
        <v>0.5</v>
      </c>
      <c r="K164" s="13">
        <f t="shared" si="35"/>
        <v>724660</v>
      </c>
      <c r="L164" s="39">
        <v>0.5</v>
      </c>
      <c r="M164" s="13">
        <f t="shared" si="36"/>
        <v>727660</v>
      </c>
      <c r="N164" s="39">
        <v>0.85</v>
      </c>
      <c r="O164" s="7">
        <f t="shared" si="37"/>
        <v>821660</v>
      </c>
      <c r="P164" s="15">
        <f>IF(AND(ISNUMBER(D164),ISNUMBER(J164)), D164*J164, "")</f>
        <v>31</v>
      </c>
      <c r="Q164" s="7">
        <f t="shared" si="38"/>
        <v>824660</v>
      </c>
      <c r="R164" s="15">
        <f>IF(AND(ISNUMBER(F164),ISNUMBER(L164)), F164*L164, "")</f>
        <v>69.5</v>
      </c>
      <c r="S164" s="7">
        <f t="shared" si="39"/>
        <v>827660</v>
      </c>
      <c r="T164" s="15">
        <f>IF(AND(ISNUMBER(H164),ISNUMBER(N164)),H164*N164,"")</f>
        <v>172.54999999999998</v>
      </c>
      <c r="U164" s="7">
        <f t="shared" si="40"/>
        <v>920660</v>
      </c>
      <c r="V164" s="15">
        <f>P164+R164+T164</f>
        <v>273.04999999999995</v>
      </c>
    </row>
    <row r="165" spans="2:22" x14ac:dyDescent="0.3">
      <c r="B165" s="20" t="s">
        <v>195</v>
      </c>
      <c r="C165" s="13">
        <v>121670</v>
      </c>
      <c r="D165" s="18">
        <v>63</v>
      </c>
      <c r="E165" s="13">
        <f t="shared" si="32"/>
        <v>124670</v>
      </c>
      <c r="F165" s="18">
        <v>140</v>
      </c>
      <c r="G165" s="13">
        <f t="shared" si="33"/>
        <v>127670</v>
      </c>
      <c r="H165" s="18">
        <v>204</v>
      </c>
      <c r="I165" s="13">
        <f t="shared" si="34"/>
        <v>721670</v>
      </c>
      <c r="J165" s="39">
        <v>0.5</v>
      </c>
      <c r="K165" s="13">
        <f t="shared" si="35"/>
        <v>724670</v>
      </c>
      <c r="L165" s="39">
        <v>0.5</v>
      </c>
      <c r="M165" s="13">
        <f t="shared" si="36"/>
        <v>727670</v>
      </c>
      <c r="N165" s="39">
        <v>0.85</v>
      </c>
      <c r="O165" s="7">
        <f t="shared" si="37"/>
        <v>821670</v>
      </c>
      <c r="P165" s="15">
        <f>IF(AND(ISNUMBER(D165),ISNUMBER(J165)), D165*J165, "")</f>
        <v>31.5</v>
      </c>
      <c r="Q165" s="7">
        <f t="shared" si="38"/>
        <v>824670</v>
      </c>
      <c r="R165" s="15">
        <f>IF(AND(ISNUMBER(F165),ISNUMBER(L165)), F165*L165, "")</f>
        <v>70</v>
      </c>
      <c r="S165" s="7">
        <f t="shared" si="39"/>
        <v>827670</v>
      </c>
      <c r="T165" s="15">
        <f>IF(AND(ISNUMBER(H165),ISNUMBER(N165)),H165*N165,"")</f>
        <v>173.4</v>
      </c>
      <c r="U165" s="7">
        <f t="shared" si="40"/>
        <v>920670</v>
      </c>
      <c r="V165" s="15">
        <f t="shared" ref="V165:V166" si="46">P165+R165+T165</f>
        <v>274.89999999999998</v>
      </c>
    </row>
    <row r="166" spans="2:22" x14ac:dyDescent="0.3">
      <c r="B166" s="20" t="s">
        <v>196</v>
      </c>
      <c r="C166" s="13">
        <v>121680</v>
      </c>
      <c r="D166" s="18">
        <v>64</v>
      </c>
      <c r="E166" s="13">
        <f t="shared" si="32"/>
        <v>124680</v>
      </c>
      <c r="F166" s="18">
        <v>141</v>
      </c>
      <c r="G166" s="13">
        <f t="shared" si="33"/>
        <v>127680</v>
      </c>
      <c r="H166" s="18">
        <v>205</v>
      </c>
      <c r="I166" s="13">
        <f t="shared" si="34"/>
        <v>721680</v>
      </c>
      <c r="J166" s="39">
        <v>1</v>
      </c>
      <c r="K166" s="13">
        <f t="shared" si="35"/>
        <v>724680</v>
      </c>
      <c r="L166" s="39">
        <v>1</v>
      </c>
      <c r="M166" s="13">
        <f t="shared" si="36"/>
        <v>727680</v>
      </c>
      <c r="N166" s="39">
        <v>1</v>
      </c>
      <c r="O166" s="7">
        <f t="shared" si="37"/>
        <v>821680</v>
      </c>
      <c r="P166" s="15">
        <f>IF(AND(ISNUMBER(D166),ISNUMBER(J166)), D166*J166, "")</f>
        <v>64</v>
      </c>
      <c r="Q166" s="7">
        <f t="shared" si="38"/>
        <v>824680</v>
      </c>
      <c r="R166" s="15">
        <f>IF(AND(ISNUMBER(F166),ISNUMBER(L166)), F166*L166, "")</f>
        <v>141</v>
      </c>
      <c r="S166" s="7">
        <f t="shared" si="39"/>
        <v>827680</v>
      </c>
      <c r="T166" s="15">
        <f>IF(AND(ISNUMBER(H166),ISNUMBER(N166)),H166*N166,"")</f>
        <v>205</v>
      </c>
      <c r="U166" s="7">
        <f t="shared" si="40"/>
        <v>920680</v>
      </c>
      <c r="V166" s="15">
        <f t="shared" si="46"/>
        <v>410</v>
      </c>
    </row>
    <row r="167" spans="2:22" x14ac:dyDescent="0.3">
      <c r="B167" s="3" t="s">
        <v>214</v>
      </c>
      <c r="C167" s="11"/>
      <c r="D167" s="16"/>
      <c r="E167" s="11" t="str">
        <f t="shared" si="32"/>
        <v/>
      </c>
      <c r="F167" s="16"/>
      <c r="G167" s="11" t="str">
        <f t="shared" si="33"/>
        <v/>
      </c>
      <c r="H167" s="16"/>
      <c r="I167" s="11" t="str">
        <f t="shared" si="34"/>
        <v/>
      </c>
      <c r="J167" s="12"/>
      <c r="K167" s="11" t="str">
        <f t="shared" si="35"/>
        <v/>
      </c>
      <c r="L167" s="12"/>
      <c r="M167" s="11" t="str">
        <f t="shared" si="36"/>
        <v/>
      </c>
      <c r="N167" s="12"/>
      <c r="O167" s="11" t="str">
        <f t="shared" si="37"/>
        <v/>
      </c>
      <c r="P167" s="16"/>
      <c r="Q167" s="11" t="str">
        <f t="shared" si="38"/>
        <v/>
      </c>
      <c r="R167" s="16"/>
      <c r="S167" s="11" t="str">
        <f t="shared" si="39"/>
        <v/>
      </c>
      <c r="T167" s="16"/>
      <c r="U167" s="11" t="str">
        <f t="shared" si="40"/>
        <v/>
      </c>
      <c r="V167" s="16"/>
    </row>
    <row r="168" spans="2:22" x14ac:dyDescent="0.3">
      <c r="B168" s="19" t="s">
        <v>192</v>
      </c>
      <c r="C168" s="11">
        <v>121690</v>
      </c>
      <c r="D168" s="16" t="s">
        <v>135</v>
      </c>
      <c r="E168" s="11">
        <f t="shared" si="32"/>
        <v>124690</v>
      </c>
      <c r="F168" s="16" t="s">
        <v>135</v>
      </c>
      <c r="G168" s="13">
        <f t="shared" si="33"/>
        <v>127690</v>
      </c>
      <c r="H168" s="18">
        <v>206</v>
      </c>
      <c r="I168" s="11">
        <f t="shared" si="34"/>
        <v>721690</v>
      </c>
      <c r="J168" s="12" t="s">
        <v>135</v>
      </c>
      <c r="K168" s="11">
        <f t="shared" si="35"/>
        <v>724690</v>
      </c>
      <c r="L168" s="12" t="s">
        <v>135</v>
      </c>
      <c r="M168" s="13">
        <f t="shared" si="36"/>
        <v>727690</v>
      </c>
      <c r="N168" s="39">
        <v>0.85</v>
      </c>
      <c r="O168" s="11">
        <f t="shared" si="37"/>
        <v>821690</v>
      </c>
      <c r="P168" s="16" t="s">
        <v>135</v>
      </c>
      <c r="Q168" s="11">
        <f t="shared" si="38"/>
        <v>824690</v>
      </c>
      <c r="R168" s="16" t="s">
        <v>135</v>
      </c>
      <c r="S168" s="7">
        <f t="shared" si="39"/>
        <v>827690</v>
      </c>
      <c r="T168" s="15">
        <f>IF(AND(ISNUMBER(H168),ISNUMBER(N168)),H168*N168,"")</f>
        <v>175.1</v>
      </c>
      <c r="U168" s="7">
        <f t="shared" si="40"/>
        <v>920690</v>
      </c>
      <c r="V168" s="15">
        <f>T168</f>
        <v>175.1</v>
      </c>
    </row>
    <row r="169" spans="2:22" x14ac:dyDescent="0.3">
      <c r="B169" s="19" t="s">
        <v>193</v>
      </c>
      <c r="C169" s="11"/>
      <c r="D169" s="16"/>
      <c r="E169" s="11" t="str">
        <f t="shared" si="32"/>
        <v/>
      </c>
      <c r="F169" s="16"/>
      <c r="G169" s="11" t="str">
        <f t="shared" si="33"/>
        <v/>
      </c>
      <c r="H169" s="16"/>
      <c r="I169" s="11" t="str">
        <f t="shared" si="34"/>
        <v/>
      </c>
      <c r="J169" s="12"/>
      <c r="K169" s="11" t="str">
        <f t="shared" si="35"/>
        <v/>
      </c>
      <c r="L169" s="12"/>
      <c r="M169" s="11" t="str">
        <f t="shared" si="36"/>
        <v/>
      </c>
      <c r="N169" s="12"/>
      <c r="O169" s="11" t="str">
        <f t="shared" si="37"/>
        <v/>
      </c>
      <c r="P169" s="16"/>
      <c r="Q169" s="11" t="str">
        <f t="shared" si="38"/>
        <v/>
      </c>
      <c r="R169" s="16"/>
      <c r="S169" s="11" t="str">
        <f t="shared" si="39"/>
        <v/>
      </c>
      <c r="T169" s="16"/>
      <c r="U169" s="11" t="str">
        <f t="shared" si="40"/>
        <v/>
      </c>
      <c r="V169" s="16"/>
    </row>
    <row r="170" spans="2:22" x14ac:dyDescent="0.3">
      <c r="B170" s="20" t="s">
        <v>194</v>
      </c>
      <c r="C170" s="11">
        <v>121700</v>
      </c>
      <c r="D170" s="16" t="s">
        <v>135</v>
      </c>
      <c r="E170" s="11">
        <f t="shared" si="32"/>
        <v>124700</v>
      </c>
      <c r="F170" s="16" t="s">
        <v>135</v>
      </c>
      <c r="G170" s="13">
        <f t="shared" si="33"/>
        <v>127700</v>
      </c>
      <c r="H170" s="18">
        <v>207</v>
      </c>
      <c r="I170" s="11">
        <f t="shared" si="34"/>
        <v>721700</v>
      </c>
      <c r="J170" s="12" t="s">
        <v>135</v>
      </c>
      <c r="K170" s="11">
        <f t="shared" si="35"/>
        <v>724700</v>
      </c>
      <c r="L170" s="12" t="s">
        <v>135</v>
      </c>
      <c r="M170" s="13">
        <f t="shared" si="36"/>
        <v>727700</v>
      </c>
      <c r="N170" s="39">
        <v>0.85</v>
      </c>
      <c r="O170" s="11">
        <f t="shared" si="37"/>
        <v>821700</v>
      </c>
      <c r="P170" s="16" t="s">
        <v>135</v>
      </c>
      <c r="Q170" s="11">
        <f t="shared" si="38"/>
        <v>824700</v>
      </c>
      <c r="R170" s="16" t="s">
        <v>135</v>
      </c>
      <c r="S170" s="7">
        <f t="shared" si="39"/>
        <v>827700</v>
      </c>
      <c r="T170" s="15">
        <f>IF(AND(ISNUMBER(H170),ISNUMBER(N170)),H170*N170,"")</f>
        <v>175.95</v>
      </c>
      <c r="U170" s="7">
        <f t="shared" si="40"/>
        <v>920700</v>
      </c>
      <c r="V170" s="15">
        <f>T170</f>
        <v>175.95</v>
      </c>
    </row>
    <row r="171" spans="2:22" x14ac:dyDescent="0.3">
      <c r="B171" s="20" t="s">
        <v>195</v>
      </c>
      <c r="C171" s="11">
        <v>121710</v>
      </c>
      <c r="D171" s="16" t="s">
        <v>135</v>
      </c>
      <c r="E171" s="11">
        <f t="shared" si="32"/>
        <v>124710</v>
      </c>
      <c r="F171" s="16" t="s">
        <v>135</v>
      </c>
      <c r="G171" s="13">
        <f t="shared" si="33"/>
        <v>127710</v>
      </c>
      <c r="H171" s="18">
        <v>208</v>
      </c>
      <c r="I171" s="11">
        <f t="shared" si="34"/>
        <v>721710</v>
      </c>
      <c r="J171" s="12" t="s">
        <v>135</v>
      </c>
      <c r="K171" s="11">
        <f t="shared" si="35"/>
        <v>724710</v>
      </c>
      <c r="L171" s="12" t="s">
        <v>135</v>
      </c>
      <c r="M171" s="13">
        <f t="shared" si="36"/>
        <v>727710</v>
      </c>
      <c r="N171" s="39">
        <v>0.85</v>
      </c>
      <c r="O171" s="11">
        <f t="shared" si="37"/>
        <v>821710</v>
      </c>
      <c r="P171" s="16" t="s">
        <v>135</v>
      </c>
      <c r="Q171" s="11">
        <f t="shared" si="38"/>
        <v>824710</v>
      </c>
      <c r="R171" s="16" t="s">
        <v>135</v>
      </c>
      <c r="S171" s="7">
        <f t="shared" si="39"/>
        <v>827710</v>
      </c>
      <c r="T171" s="15">
        <f>IF(AND(ISNUMBER(H171),ISNUMBER(N171)),H171*N171,"")</f>
        <v>176.79999999999998</v>
      </c>
      <c r="U171" s="7">
        <f t="shared" si="40"/>
        <v>920710</v>
      </c>
      <c r="V171" s="15">
        <f t="shared" ref="V171:V172" si="47">T171</f>
        <v>176.79999999999998</v>
      </c>
    </row>
    <row r="172" spans="2:22" x14ac:dyDescent="0.3">
      <c r="B172" s="20" t="s">
        <v>196</v>
      </c>
      <c r="C172" s="11">
        <v>121720</v>
      </c>
      <c r="D172" s="16" t="s">
        <v>135</v>
      </c>
      <c r="E172" s="11">
        <f t="shared" si="32"/>
        <v>124720</v>
      </c>
      <c r="F172" s="16" t="s">
        <v>135</v>
      </c>
      <c r="G172" s="13">
        <f t="shared" si="33"/>
        <v>127720</v>
      </c>
      <c r="H172" s="18">
        <v>209</v>
      </c>
      <c r="I172" s="11">
        <f t="shared" si="34"/>
        <v>721720</v>
      </c>
      <c r="J172" s="12" t="s">
        <v>135</v>
      </c>
      <c r="K172" s="11">
        <f t="shared" si="35"/>
        <v>724720</v>
      </c>
      <c r="L172" s="12" t="s">
        <v>135</v>
      </c>
      <c r="M172" s="13">
        <f t="shared" si="36"/>
        <v>727720</v>
      </c>
      <c r="N172" s="39">
        <v>1</v>
      </c>
      <c r="O172" s="11">
        <f t="shared" si="37"/>
        <v>821720</v>
      </c>
      <c r="P172" s="16" t="s">
        <v>135</v>
      </c>
      <c r="Q172" s="11">
        <f t="shared" si="38"/>
        <v>824720</v>
      </c>
      <c r="R172" s="16" t="s">
        <v>135</v>
      </c>
      <c r="S172" s="7">
        <f t="shared" si="39"/>
        <v>827720</v>
      </c>
      <c r="T172" s="15">
        <f>IF(AND(ISNUMBER(H172),ISNUMBER(N172)),H172*N172,"")</f>
        <v>209</v>
      </c>
      <c r="U172" s="7">
        <f t="shared" si="40"/>
        <v>920720</v>
      </c>
      <c r="V172" s="15">
        <f t="shared" si="47"/>
        <v>209</v>
      </c>
    </row>
    <row r="173" spans="2:22" x14ac:dyDescent="0.3">
      <c r="B173" s="3" t="s">
        <v>215</v>
      </c>
      <c r="C173" s="11"/>
      <c r="D173" s="16"/>
      <c r="E173" s="11" t="str">
        <f t="shared" si="32"/>
        <v/>
      </c>
      <c r="F173" s="16"/>
      <c r="G173" s="11" t="str">
        <f t="shared" si="33"/>
        <v/>
      </c>
      <c r="H173" s="16"/>
      <c r="I173" s="11" t="str">
        <f t="shared" si="34"/>
        <v/>
      </c>
      <c r="J173" s="12"/>
      <c r="K173" s="11" t="str">
        <f t="shared" si="35"/>
        <v/>
      </c>
      <c r="L173" s="12"/>
      <c r="M173" s="11" t="str">
        <f t="shared" si="36"/>
        <v/>
      </c>
      <c r="N173" s="12"/>
      <c r="O173" s="11" t="str">
        <f t="shared" si="37"/>
        <v/>
      </c>
      <c r="P173" s="16"/>
      <c r="Q173" s="11" t="str">
        <f t="shared" si="38"/>
        <v/>
      </c>
      <c r="R173" s="16"/>
      <c r="S173" s="11" t="str">
        <f t="shared" si="39"/>
        <v/>
      </c>
      <c r="T173" s="16"/>
      <c r="U173" s="11" t="str">
        <f t="shared" si="40"/>
        <v/>
      </c>
      <c r="V173" s="16"/>
    </row>
    <row r="174" spans="2:22" x14ac:dyDescent="0.3">
      <c r="B174" s="19" t="s">
        <v>192</v>
      </c>
      <c r="C174" s="13">
        <v>121730</v>
      </c>
      <c r="D174" s="18">
        <v>65</v>
      </c>
      <c r="E174" s="13">
        <f t="shared" si="32"/>
        <v>124730</v>
      </c>
      <c r="F174" s="18">
        <v>142</v>
      </c>
      <c r="G174" s="13">
        <f t="shared" si="33"/>
        <v>127730</v>
      </c>
      <c r="H174" s="18">
        <v>210</v>
      </c>
      <c r="I174" s="13">
        <f t="shared" si="34"/>
        <v>721730</v>
      </c>
      <c r="J174" s="39">
        <v>0.5</v>
      </c>
      <c r="K174" s="13">
        <f t="shared" si="35"/>
        <v>724730</v>
      </c>
      <c r="L174" s="39">
        <v>0.5</v>
      </c>
      <c r="M174" s="13">
        <f t="shared" si="36"/>
        <v>727730</v>
      </c>
      <c r="N174" s="39">
        <v>0.85</v>
      </c>
      <c r="O174" s="7">
        <f t="shared" si="37"/>
        <v>821730</v>
      </c>
      <c r="P174" s="15">
        <f>IF(AND(ISNUMBER(D174),ISNUMBER(J174)), D174*J174, "")</f>
        <v>32.5</v>
      </c>
      <c r="Q174" s="7">
        <f t="shared" si="38"/>
        <v>824730</v>
      </c>
      <c r="R174" s="15">
        <f>IF(AND(ISNUMBER(F174),ISNUMBER(L174)), F174*L174, "")</f>
        <v>71</v>
      </c>
      <c r="S174" s="7">
        <f t="shared" si="39"/>
        <v>827730</v>
      </c>
      <c r="T174" s="15">
        <f>IF(AND(ISNUMBER(H174),ISNUMBER(N174)),H174*N174,"")</f>
        <v>178.5</v>
      </c>
      <c r="U174" s="7">
        <f t="shared" si="40"/>
        <v>920730</v>
      </c>
      <c r="V174" s="15">
        <f>P174+R174+T174</f>
        <v>282</v>
      </c>
    </row>
    <row r="175" spans="2:22" x14ac:dyDescent="0.3">
      <c r="B175" s="19" t="s">
        <v>193</v>
      </c>
      <c r="C175" s="11"/>
      <c r="D175" s="16"/>
      <c r="E175" s="11" t="str">
        <f t="shared" si="32"/>
        <v/>
      </c>
      <c r="F175" s="16"/>
      <c r="G175" s="11" t="str">
        <f t="shared" si="33"/>
        <v/>
      </c>
      <c r="H175" s="16"/>
      <c r="I175" s="11" t="str">
        <f t="shared" si="34"/>
        <v/>
      </c>
      <c r="J175" s="12"/>
      <c r="K175" s="11" t="str">
        <f t="shared" si="35"/>
        <v/>
      </c>
      <c r="L175" s="12"/>
      <c r="M175" s="11" t="str">
        <f t="shared" si="36"/>
        <v/>
      </c>
      <c r="N175" s="12"/>
      <c r="O175" s="11" t="str">
        <f t="shared" si="37"/>
        <v/>
      </c>
      <c r="P175" s="16"/>
      <c r="Q175" s="11" t="str">
        <f t="shared" si="38"/>
        <v/>
      </c>
      <c r="R175" s="16"/>
      <c r="S175" s="11" t="str">
        <f t="shared" si="39"/>
        <v/>
      </c>
      <c r="T175" s="16"/>
      <c r="U175" s="11" t="str">
        <f t="shared" si="40"/>
        <v/>
      </c>
      <c r="V175" s="16"/>
    </row>
    <row r="176" spans="2:22" x14ac:dyDescent="0.3">
      <c r="B176" s="20" t="s">
        <v>194</v>
      </c>
      <c r="C176" s="13">
        <v>121740</v>
      </c>
      <c r="D176" s="18">
        <v>66</v>
      </c>
      <c r="E176" s="13">
        <f t="shared" si="32"/>
        <v>124740</v>
      </c>
      <c r="F176" s="18">
        <v>143</v>
      </c>
      <c r="G176" s="13">
        <f t="shared" si="33"/>
        <v>127740</v>
      </c>
      <c r="H176" s="18">
        <v>211</v>
      </c>
      <c r="I176" s="13">
        <f t="shared" si="34"/>
        <v>721740</v>
      </c>
      <c r="J176" s="39">
        <v>0.5</v>
      </c>
      <c r="K176" s="13">
        <f t="shared" si="35"/>
        <v>724740</v>
      </c>
      <c r="L176" s="39">
        <v>0.5</v>
      </c>
      <c r="M176" s="13">
        <f t="shared" si="36"/>
        <v>727740</v>
      </c>
      <c r="N176" s="39">
        <v>0.85</v>
      </c>
      <c r="O176" s="7">
        <f t="shared" si="37"/>
        <v>821740</v>
      </c>
      <c r="P176" s="15">
        <f>IF(AND(ISNUMBER(D176),ISNUMBER(J176)), D176*J176, "")</f>
        <v>33</v>
      </c>
      <c r="Q176" s="7">
        <f t="shared" si="38"/>
        <v>824740</v>
      </c>
      <c r="R176" s="15">
        <f>IF(AND(ISNUMBER(F176),ISNUMBER(L176)), F176*L176, "")</f>
        <v>71.5</v>
      </c>
      <c r="S176" s="7">
        <f t="shared" si="39"/>
        <v>827740</v>
      </c>
      <c r="T176" s="15">
        <f>IF(AND(ISNUMBER(H176),ISNUMBER(N176)),H176*N176,"")</f>
        <v>179.35</v>
      </c>
      <c r="U176" s="7">
        <f t="shared" si="40"/>
        <v>920740</v>
      </c>
      <c r="V176" s="15">
        <f>P176+R176+T176</f>
        <v>283.85000000000002</v>
      </c>
    </row>
    <row r="177" spans="2:22" x14ac:dyDescent="0.3">
      <c r="B177" s="20" t="s">
        <v>195</v>
      </c>
      <c r="C177" s="13">
        <v>121750</v>
      </c>
      <c r="D177" s="18">
        <v>67</v>
      </c>
      <c r="E177" s="13">
        <f t="shared" si="32"/>
        <v>124750</v>
      </c>
      <c r="F177" s="18">
        <v>144</v>
      </c>
      <c r="G177" s="13">
        <f t="shared" si="33"/>
        <v>127750</v>
      </c>
      <c r="H177" s="18">
        <v>212</v>
      </c>
      <c r="I177" s="13">
        <f t="shared" si="34"/>
        <v>721750</v>
      </c>
      <c r="J177" s="39">
        <v>0.5</v>
      </c>
      <c r="K177" s="13">
        <f t="shared" si="35"/>
        <v>724750</v>
      </c>
      <c r="L177" s="39">
        <v>0.5</v>
      </c>
      <c r="M177" s="13">
        <f t="shared" si="36"/>
        <v>727750</v>
      </c>
      <c r="N177" s="39">
        <v>0.85</v>
      </c>
      <c r="O177" s="7">
        <f t="shared" si="37"/>
        <v>821750</v>
      </c>
      <c r="P177" s="15">
        <f>IF(AND(ISNUMBER(D177),ISNUMBER(J177)), D177*J177, "")</f>
        <v>33.5</v>
      </c>
      <c r="Q177" s="7">
        <f t="shared" si="38"/>
        <v>824750</v>
      </c>
      <c r="R177" s="15">
        <f>IF(AND(ISNUMBER(F177),ISNUMBER(L177)), F177*L177, "")</f>
        <v>72</v>
      </c>
      <c r="S177" s="7">
        <f t="shared" si="39"/>
        <v>827750</v>
      </c>
      <c r="T177" s="15">
        <f>IF(AND(ISNUMBER(H177),ISNUMBER(N177)),H177*N177,"")</f>
        <v>180.2</v>
      </c>
      <c r="U177" s="7">
        <f t="shared" si="40"/>
        <v>920750</v>
      </c>
      <c r="V177" s="15">
        <f t="shared" ref="V177:V178" si="48">P177+R177+T177</f>
        <v>285.7</v>
      </c>
    </row>
    <row r="178" spans="2:22" x14ac:dyDescent="0.3">
      <c r="B178" s="20" t="s">
        <v>196</v>
      </c>
      <c r="C178" s="13">
        <v>121760</v>
      </c>
      <c r="D178" s="18">
        <v>68</v>
      </c>
      <c r="E178" s="13">
        <f t="shared" si="32"/>
        <v>124760</v>
      </c>
      <c r="F178" s="18">
        <v>145</v>
      </c>
      <c r="G178" s="13">
        <f t="shared" si="33"/>
        <v>127760</v>
      </c>
      <c r="H178" s="18">
        <v>213</v>
      </c>
      <c r="I178" s="13">
        <f t="shared" si="34"/>
        <v>721760</v>
      </c>
      <c r="J178" s="39">
        <v>1</v>
      </c>
      <c r="K178" s="13">
        <f t="shared" si="35"/>
        <v>724760</v>
      </c>
      <c r="L178" s="39">
        <v>1</v>
      </c>
      <c r="M178" s="13">
        <f t="shared" si="36"/>
        <v>727760</v>
      </c>
      <c r="N178" s="39">
        <v>1</v>
      </c>
      <c r="O178" s="7">
        <f t="shared" si="37"/>
        <v>821760</v>
      </c>
      <c r="P178" s="15">
        <f>IF(AND(ISNUMBER(D178),ISNUMBER(J178)), D178*J178, "")</f>
        <v>68</v>
      </c>
      <c r="Q178" s="7">
        <f t="shared" si="38"/>
        <v>824760</v>
      </c>
      <c r="R178" s="15">
        <f>IF(AND(ISNUMBER(F178),ISNUMBER(L178)), F178*L178, "")</f>
        <v>145</v>
      </c>
      <c r="S178" s="7">
        <f t="shared" si="39"/>
        <v>827760</v>
      </c>
      <c r="T178" s="15">
        <f>IF(AND(ISNUMBER(H178),ISNUMBER(N178)),H178*N178,"")</f>
        <v>213</v>
      </c>
      <c r="U178" s="7">
        <f t="shared" si="40"/>
        <v>920760</v>
      </c>
      <c r="V178" s="15">
        <f t="shared" si="48"/>
        <v>426</v>
      </c>
    </row>
    <row r="179" spans="2:22" x14ac:dyDescent="0.3">
      <c r="B179" s="3" t="s">
        <v>216</v>
      </c>
      <c r="C179" s="11"/>
      <c r="D179" s="16"/>
      <c r="E179" s="11" t="str">
        <f t="shared" si="32"/>
        <v/>
      </c>
      <c r="F179" s="16"/>
      <c r="G179" s="11" t="str">
        <f t="shared" si="33"/>
        <v/>
      </c>
      <c r="H179" s="16"/>
      <c r="I179" s="11" t="str">
        <f t="shared" si="34"/>
        <v/>
      </c>
      <c r="J179" s="12"/>
      <c r="K179" s="11" t="str">
        <f t="shared" si="35"/>
        <v/>
      </c>
      <c r="L179" s="12"/>
      <c r="M179" s="11" t="str">
        <f t="shared" si="36"/>
        <v/>
      </c>
      <c r="N179" s="12"/>
      <c r="O179" s="11" t="str">
        <f t="shared" si="37"/>
        <v/>
      </c>
      <c r="P179" s="16"/>
      <c r="Q179" s="11" t="str">
        <f t="shared" si="38"/>
        <v/>
      </c>
      <c r="R179" s="16"/>
      <c r="S179" s="11" t="str">
        <f t="shared" si="39"/>
        <v/>
      </c>
      <c r="T179" s="16"/>
      <c r="U179" s="11" t="str">
        <f t="shared" si="40"/>
        <v/>
      </c>
      <c r="V179" s="16"/>
    </row>
    <row r="180" spans="2:22" x14ac:dyDescent="0.3">
      <c r="B180" s="19" t="s">
        <v>192</v>
      </c>
      <c r="C180" s="11">
        <v>121770</v>
      </c>
      <c r="D180" s="16" t="s">
        <v>135</v>
      </c>
      <c r="E180" s="11">
        <f t="shared" si="32"/>
        <v>124770</v>
      </c>
      <c r="F180" s="16" t="s">
        <v>135</v>
      </c>
      <c r="G180" s="13">
        <f t="shared" si="33"/>
        <v>127770</v>
      </c>
      <c r="H180" s="18">
        <v>214</v>
      </c>
      <c r="I180" s="11">
        <f t="shared" si="34"/>
        <v>721770</v>
      </c>
      <c r="J180" s="12" t="s">
        <v>135</v>
      </c>
      <c r="K180" s="11">
        <f t="shared" si="35"/>
        <v>724770</v>
      </c>
      <c r="L180" s="12" t="s">
        <v>135</v>
      </c>
      <c r="M180" s="13">
        <f t="shared" si="36"/>
        <v>727770</v>
      </c>
      <c r="N180" s="39">
        <v>0.85</v>
      </c>
      <c r="O180" s="11">
        <f t="shared" si="37"/>
        <v>821770</v>
      </c>
      <c r="P180" s="16" t="s">
        <v>135</v>
      </c>
      <c r="Q180" s="11">
        <f t="shared" si="38"/>
        <v>824770</v>
      </c>
      <c r="R180" s="16" t="s">
        <v>135</v>
      </c>
      <c r="S180" s="7">
        <f t="shared" si="39"/>
        <v>827770</v>
      </c>
      <c r="T180" s="15">
        <f>IF(AND(ISNUMBER(H180),ISNUMBER(N180)),H180*N180,"")</f>
        <v>181.9</v>
      </c>
      <c r="U180" s="7">
        <f t="shared" si="40"/>
        <v>920770</v>
      </c>
      <c r="V180" s="15">
        <f>T180</f>
        <v>181.9</v>
      </c>
    </row>
    <row r="181" spans="2:22" x14ac:dyDescent="0.3">
      <c r="B181" s="19" t="s">
        <v>193</v>
      </c>
      <c r="C181" s="11"/>
      <c r="D181" s="16"/>
      <c r="E181" s="11" t="str">
        <f t="shared" si="32"/>
        <v/>
      </c>
      <c r="F181" s="16"/>
      <c r="G181" s="11" t="str">
        <f t="shared" si="33"/>
        <v/>
      </c>
      <c r="H181" s="16"/>
      <c r="I181" s="11" t="str">
        <f t="shared" si="34"/>
        <v/>
      </c>
      <c r="J181" s="12"/>
      <c r="K181" s="11" t="str">
        <f t="shared" si="35"/>
        <v/>
      </c>
      <c r="L181" s="12"/>
      <c r="M181" s="11" t="str">
        <f t="shared" si="36"/>
        <v/>
      </c>
      <c r="N181" s="12"/>
      <c r="O181" s="11" t="str">
        <f t="shared" si="37"/>
        <v/>
      </c>
      <c r="P181" s="16"/>
      <c r="Q181" s="11" t="str">
        <f t="shared" si="38"/>
        <v/>
      </c>
      <c r="R181" s="16"/>
      <c r="S181" s="11" t="str">
        <f t="shared" si="39"/>
        <v/>
      </c>
      <c r="T181" s="16"/>
      <c r="U181" s="11" t="str">
        <f t="shared" si="40"/>
        <v/>
      </c>
      <c r="V181" s="16"/>
    </row>
    <row r="182" spans="2:22" x14ac:dyDescent="0.3">
      <c r="B182" s="20" t="s">
        <v>194</v>
      </c>
      <c r="C182" s="11">
        <v>121780</v>
      </c>
      <c r="D182" s="16" t="s">
        <v>135</v>
      </c>
      <c r="E182" s="11">
        <f t="shared" si="32"/>
        <v>124780</v>
      </c>
      <c r="F182" s="16" t="s">
        <v>135</v>
      </c>
      <c r="G182" s="13">
        <f t="shared" si="33"/>
        <v>127780</v>
      </c>
      <c r="H182" s="18">
        <v>215</v>
      </c>
      <c r="I182" s="11">
        <f t="shared" si="34"/>
        <v>721780</v>
      </c>
      <c r="J182" s="12" t="s">
        <v>135</v>
      </c>
      <c r="K182" s="11">
        <f t="shared" si="35"/>
        <v>724780</v>
      </c>
      <c r="L182" s="12" t="s">
        <v>135</v>
      </c>
      <c r="M182" s="13">
        <f t="shared" si="36"/>
        <v>727780</v>
      </c>
      <c r="N182" s="39">
        <v>0.85</v>
      </c>
      <c r="O182" s="11">
        <f t="shared" si="37"/>
        <v>821780</v>
      </c>
      <c r="P182" s="16" t="s">
        <v>135</v>
      </c>
      <c r="Q182" s="11">
        <f t="shared" si="38"/>
        <v>824780</v>
      </c>
      <c r="R182" s="16" t="s">
        <v>135</v>
      </c>
      <c r="S182" s="7">
        <f t="shared" si="39"/>
        <v>827780</v>
      </c>
      <c r="T182" s="15">
        <f>IF(AND(ISNUMBER(H182),ISNUMBER(N182)),H182*N182,"")</f>
        <v>182.75</v>
      </c>
      <c r="U182" s="7">
        <f t="shared" si="40"/>
        <v>920780</v>
      </c>
      <c r="V182" s="15">
        <f>T182</f>
        <v>182.75</v>
      </c>
    </row>
    <row r="183" spans="2:22" x14ac:dyDescent="0.3">
      <c r="B183" s="20" t="s">
        <v>195</v>
      </c>
      <c r="C183" s="11">
        <v>121790</v>
      </c>
      <c r="D183" s="16" t="s">
        <v>135</v>
      </c>
      <c r="E183" s="11">
        <f t="shared" si="32"/>
        <v>124790</v>
      </c>
      <c r="F183" s="16" t="s">
        <v>135</v>
      </c>
      <c r="G183" s="13">
        <f t="shared" si="33"/>
        <v>127790</v>
      </c>
      <c r="H183" s="18">
        <v>216</v>
      </c>
      <c r="I183" s="11">
        <f t="shared" si="34"/>
        <v>721790</v>
      </c>
      <c r="J183" s="12" t="s">
        <v>135</v>
      </c>
      <c r="K183" s="11">
        <f t="shared" si="35"/>
        <v>724790</v>
      </c>
      <c r="L183" s="12" t="s">
        <v>135</v>
      </c>
      <c r="M183" s="13">
        <f t="shared" si="36"/>
        <v>727790</v>
      </c>
      <c r="N183" s="39">
        <v>0.85</v>
      </c>
      <c r="O183" s="11">
        <f t="shared" si="37"/>
        <v>821790</v>
      </c>
      <c r="P183" s="16" t="s">
        <v>135</v>
      </c>
      <c r="Q183" s="11">
        <f t="shared" si="38"/>
        <v>824790</v>
      </c>
      <c r="R183" s="16" t="s">
        <v>135</v>
      </c>
      <c r="S183" s="7">
        <f t="shared" si="39"/>
        <v>827790</v>
      </c>
      <c r="T183" s="15">
        <f>IF(AND(ISNUMBER(H183),ISNUMBER(N183)),H183*N183,"")</f>
        <v>183.6</v>
      </c>
      <c r="U183" s="7">
        <f t="shared" si="40"/>
        <v>920790</v>
      </c>
      <c r="V183" s="15">
        <f t="shared" ref="V183:V184" si="49">T183</f>
        <v>183.6</v>
      </c>
    </row>
    <row r="184" spans="2:22" x14ac:dyDescent="0.3">
      <c r="B184" s="20" t="s">
        <v>196</v>
      </c>
      <c r="C184" s="11">
        <v>121800</v>
      </c>
      <c r="D184" s="16" t="s">
        <v>135</v>
      </c>
      <c r="E184" s="11">
        <f t="shared" si="32"/>
        <v>124800</v>
      </c>
      <c r="F184" s="16" t="s">
        <v>135</v>
      </c>
      <c r="G184" s="13">
        <f t="shared" si="33"/>
        <v>127800</v>
      </c>
      <c r="H184" s="18">
        <v>217</v>
      </c>
      <c r="I184" s="11">
        <f t="shared" si="34"/>
        <v>721800</v>
      </c>
      <c r="J184" s="12" t="s">
        <v>135</v>
      </c>
      <c r="K184" s="11">
        <f t="shared" si="35"/>
        <v>724800</v>
      </c>
      <c r="L184" s="12" t="s">
        <v>135</v>
      </c>
      <c r="M184" s="13">
        <f t="shared" si="36"/>
        <v>727800</v>
      </c>
      <c r="N184" s="39">
        <v>1</v>
      </c>
      <c r="O184" s="11">
        <f t="shared" si="37"/>
        <v>821800</v>
      </c>
      <c r="P184" s="16" t="s">
        <v>135</v>
      </c>
      <c r="Q184" s="11">
        <f t="shared" si="38"/>
        <v>824800</v>
      </c>
      <c r="R184" s="16" t="s">
        <v>135</v>
      </c>
      <c r="S184" s="7">
        <f t="shared" si="39"/>
        <v>827800</v>
      </c>
      <c r="T184" s="15">
        <f>IF(AND(ISNUMBER(H184),ISNUMBER(N184)),H184*N184,"")</f>
        <v>217</v>
      </c>
      <c r="U184" s="7">
        <f t="shared" si="40"/>
        <v>920800</v>
      </c>
      <c r="V184" s="15">
        <f t="shared" si="49"/>
        <v>217</v>
      </c>
    </row>
    <row r="185" spans="2:22" ht="26.4" x14ac:dyDescent="0.3">
      <c r="B185" s="3" t="s">
        <v>217</v>
      </c>
      <c r="C185" s="11"/>
      <c r="D185" s="16"/>
      <c r="E185" s="11" t="str">
        <f t="shared" si="32"/>
        <v/>
      </c>
      <c r="F185" s="16"/>
      <c r="G185" s="11" t="str">
        <f t="shared" si="33"/>
        <v/>
      </c>
      <c r="H185" s="16"/>
      <c r="I185" s="11" t="str">
        <f t="shared" si="34"/>
        <v/>
      </c>
      <c r="J185" s="12"/>
      <c r="K185" s="11" t="str">
        <f t="shared" si="35"/>
        <v/>
      </c>
      <c r="L185" s="12"/>
      <c r="M185" s="11" t="str">
        <f t="shared" si="36"/>
        <v/>
      </c>
      <c r="N185" s="12"/>
      <c r="O185" s="11" t="str">
        <f t="shared" si="37"/>
        <v/>
      </c>
      <c r="P185" s="16"/>
      <c r="Q185" s="11" t="str">
        <f t="shared" si="38"/>
        <v/>
      </c>
      <c r="R185" s="16"/>
      <c r="S185" s="11" t="str">
        <f t="shared" si="39"/>
        <v/>
      </c>
      <c r="T185" s="16"/>
      <c r="U185" s="11" t="str">
        <f t="shared" si="40"/>
        <v/>
      </c>
      <c r="V185" s="16"/>
    </row>
    <row r="186" spans="2:22" x14ac:dyDescent="0.3">
      <c r="B186" s="19" t="s">
        <v>192</v>
      </c>
      <c r="C186" s="13">
        <v>121810</v>
      </c>
      <c r="D186" s="18">
        <v>69</v>
      </c>
      <c r="E186" s="13">
        <f t="shared" si="32"/>
        <v>124810</v>
      </c>
      <c r="F186" s="18">
        <v>146</v>
      </c>
      <c r="G186" s="11">
        <f t="shared" si="33"/>
        <v>127810</v>
      </c>
      <c r="H186" s="16" t="s">
        <v>135</v>
      </c>
      <c r="I186" s="13">
        <f t="shared" si="34"/>
        <v>721810</v>
      </c>
      <c r="J186" s="39">
        <v>0.5</v>
      </c>
      <c r="K186" s="13">
        <f t="shared" si="35"/>
        <v>724810</v>
      </c>
      <c r="L186" s="39">
        <v>0.5</v>
      </c>
      <c r="M186" s="11">
        <f t="shared" si="36"/>
        <v>727810</v>
      </c>
      <c r="N186" s="12" t="s">
        <v>135</v>
      </c>
      <c r="O186" s="7">
        <f t="shared" si="37"/>
        <v>821810</v>
      </c>
      <c r="P186" s="15">
        <f>IF(AND(ISNUMBER(D186),ISNUMBER(J186)), D186*J186, "")</f>
        <v>34.5</v>
      </c>
      <c r="Q186" s="7">
        <f t="shared" si="38"/>
        <v>824810</v>
      </c>
      <c r="R186" s="15">
        <f>IF(AND(ISNUMBER(F186),ISNUMBER(L186)), F186*L186, "")</f>
        <v>73</v>
      </c>
      <c r="S186" s="11">
        <f t="shared" si="39"/>
        <v>827810</v>
      </c>
      <c r="T186" s="16" t="s">
        <v>135</v>
      </c>
      <c r="U186" s="7">
        <f t="shared" si="40"/>
        <v>920810</v>
      </c>
      <c r="V186" s="15">
        <f>P186+R186</f>
        <v>107.5</v>
      </c>
    </row>
    <row r="187" spans="2:22" x14ac:dyDescent="0.3">
      <c r="B187" s="19" t="s">
        <v>193</v>
      </c>
      <c r="C187" s="11"/>
      <c r="D187" s="16"/>
      <c r="E187" s="11" t="str">
        <f t="shared" si="32"/>
        <v/>
      </c>
      <c r="F187" s="16"/>
      <c r="G187" s="11" t="str">
        <f t="shared" si="33"/>
        <v/>
      </c>
      <c r="H187" s="16"/>
      <c r="I187" s="11" t="str">
        <f t="shared" si="34"/>
        <v/>
      </c>
      <c r="J187" s="12"/>
      <c r="K187" s="11" t="str">
        <f t="shared" si="35"/>
        <v/>
      </c>
      <c r="L187" s="12"/>
      <c r="M187" s="11" t="str">
        <f t="shared" si="36"/>
        <v/>
      </c>
      <c r="N187" s="12"/>
      <c r="O187" s="11" t="str">
        <f t="shared" si="37"/>
        <v/>
      </c>
      <c r="P187" s="16"/>
      <c r="Q187" s="11" t="str">
        <f t="shared" si="38"/>
        <v/>
      </c>
      <c r="R187" s="16"/>
      <c r="S187" s="11" t="str">
        <f t="shared" si="39"/>
        <v/>
      </c>
      <c r="T187" s="16"/>
      <c r="U187" s="11" t="str">
        <f t="shared" si="40"/>
        <v/>
      </c>
      <c r="V187" s="16"/>
    </row>
    <row r="188" spans="2:22" x14ac:dyDescent="0.3">
      <c r="B188" s="20" t="s">
        <v>194</v>
      </c>
      <c r="C188" s="13">
        <v>121820</v>
      </c>
      <c r="D188" s="18">
        <v>70</v>
      </c>
      <c r="E188" s="13">
        <f t="shared" si="32"/>
        <v>124820</v>
      </c>
      <c r="F188" s="18">
        <v>147</v>
      </c>
      <c r="G188" s="11">
        <f t="shared" si="33"/>
        <v>127820</v>
      </c>
      <c r="H188" s="16" t="s">
        <v>135</v>
      </c>
      <c r="I188" s="13">
        <f t="shared" si="34"/>
        <v>721820</v>
      </c>
      <c r="J188" s="39">
        <v>0.5</v>
      </c>
      <c r="K188" s="13">
        <f t="shared" si="35"/>
        <v>724820</v>
      </c>
      <c r="L188" s="39">
        <v>0.5</v>
      </c>
      <c r="M188" s="11">
        <f t="shared" si="36"/>
        <v>727820</v>
      </c>
      <c r="N188" s="12" t="s">
        <v>135</v>
      </c>
      <c r="O188" s="7">
        <f t="shared" si="37"/>
        <v>821820</v>
      </c>
      <c r="P188" s="15">
        <f>IF(AND(ISNUMBER(D188),ISNUMBER(J188)), D188*J188, "")</f>
        <v>35</v>
      </c>
      <c r="Q188" s="7">
        <f t="shared" si="38"/>
        <v>824820</v>
      </c>
      <c r="R188" s="15">
        <f>IF(AND(ISNUMBER(F188),ISNUMBER(L188)), F188*L188, "")</f>
        <v>73.5</v>
      </c>
      <c r="S188" s="11">
        <f t="shared" si="39"/>
        <v>827820</v>
      </c>
      <c r="T188" s="16" t="s">
        <v>135</v>
      </c>
      <c r="U188" s="7">
        <f t="shared" si="40"/>
        <v>920820</v>
      </c>
      <c r="V188" s="15">
        <f>P188+R188</f>
        <v>108.5</v>
      </c>
    </row>
    <row r="189" spans="2:22" x14ac:dyDescent="0.3">
      <c r="B189" s="20" t="s">
        <v>195</v>
      </c>
      <c r="C189" s="13">
        <v>121830</v>
      </c>
      <c r="D189" s="18">
        <v>71</v>
      </c>
      <c r="E189" s="13">
        <f t="shared" si="32"/>
        <v>124830</v>
      </c>
      <c r="F189" s="18">
        <v>148</v>
      </c>
      <c r="G189" s="11">
        <f t="shared" si="33"/>
        <v>127830</v>
      </c>
      <c r="H189" s="16" t="s">
        <v>135</v>
      </c>
      <c r="I189" s="13">
        <f t="shared" si="34"/>
        <v>721830</v>
      </c>
      <c r="J189" s="39">
        <v>0.5</v>
      </c>
      <c r="K189" s="13">
        <f t="shared" si="35"/>
        <v>724830</v>
      </c>
      <c r="L189" s="39">
        <v>0.5</v>
      </c>
      <c r="M189" s="11">
        <f t="shared" si="36"/>
        <v>727830</v>
      </c>
      <c r="N189" s="12" t="s">
        <v>135</v>
      </c>
      <c r="O189" s="7">
        <f t="shared" si="37"/>
        <v>821830</v>
      </c>
      <c r="P189" s="15">
        <f>IF(AND(ISNUMBER(D189),ISNUMBER(J189)), D189*J189, "")</f>
        <v>35.5</v>
      </c>
      <c r="Q189" s="7">
        <f t="shared" si="38"/>
        <v>824830</v>
      </c>
      <c r="R189" s="15">
        <f>IF(AND(ISNUMBER(F189),ISNUMBER(L189)), F189*L189, "")</f>
        <v>74</v>
      </c>
      <c r="S189" s="11">
        <f t="shared" si="39"/>
        <v>827830</v>
      </c>
      <c r="T189" s="16" t="s">
        <v>135</v>
      </c>
      <c r="U189" s="7">
        <f t="shared" si="40"/>
        <v>920830</v>
      </c>
      <c r="V189" s="15">
        <f t="shared" ref="V189:V190" si="50">P189+R189</f>
        <v>109.5</v>
      </c>
    </row>
    <row r="190" spans="2:22" x14ac:dyDescent="0.3">
      <c r="B190" s="20" t="s">
        <v>196</v>
      </c>
      <c r="C190" s="13">
        <v>121840</v>
      </c>
      <c r="D190" s="18">
        <v>72</v>
      </c>
      <c r="E190" s="13">
        <f t="shared" si="32"/>
        <v>124840</v>
      </c>
      <c r="F190" s="18">
        <v>149</v>
      </c>
      <c r="G190" s="11">
        <f t="shared" si="33"/>
        <v>127840</v>
      </c>
      <c r="H190" s="16" t="s">
        <v>135</v>
      </c>
      <c r="I190" s="13">
        <f t="shared" si="34"/>
        <v>721840</v>
      </c>
      <c r="J190" s="39">
        <v>1</v>
      </c>
      <c r="K190" s="13">
        <f t="shared" si="35"/>
        <v>724840</v>
      </c>
      <c r="L190" s="39">
        <v>1</v>
      </c>
      <c r="M190" s="11">
        <f t="shared" si="36"/>
        <v>727840</v>
      </c>
      <c r="N190" s="12" t="s">
        <v>135</v>
      </c>
      <c r="O190" s="7">
        <f t="shared" si="37"/>
        <v>821840</v>
      </c>
      <c r="P190" s="15">
        <f>IF(AND(ISNUMBER(D190),ISNUMBER(J190)), D190*J190, "")</f>
        <v>72</v>
      </c>
      <c r="Q190" s="7">
        <f t="shared" si="38"/>
        <v>824840</v>
      </c>
      <c r="R190" s="15">
        <f>IF(AND(ISNUMBER(F190),ISNUMBER(L190)), F190*L190, "")</f>
        <v>149</v>
      </c>
      <c r="S190" s="11">
        <f t="shared" si="39"/>
        <v>827840</v>
      </c>
      <c r="T190" s="16" t="s">
        <v>135</v>
      </c>
      <c r="U190" s="7">
        <f t="shared" si="40"/>
        <v>920840</v>
      </c>
      <c r="V190" s="15">
        <f t="shared" si="50"/>
        <v>221</v>
      </c>
    </row>
    <row r="191" spans="2:22" x14ac:dyDescent="0.3">
      <c r="B191" s="3" t="s">
        <v>218</v>
      </c>
      <c r="C191" s="13">
        <v>121850</v>
      </c>
      <c r="D191" s="18">
        <v>73</v>
      </c>
      <c r="E191" s="13">
        <f t="shared" si="32"/>
        <v>124850</v>
      </c>
      <c r="F191" s="18">
        <v>150</v>
      </c>
      <c r="G191" s="13">
        <f t="shared" si="33"/>
        <v>127850</v>
      </c>
      <c r="H191" s="18">
        <v>218</v>
      </c>
      <c r="I191" s="13">
        <f t="shared" si="34"/>
        <v>721850</v>
      </c>
      <c r="J191" s="39">
        <v>1</v>
      </c>
      <c r="K191" s="13">
        <f t="shared" si="35"/>
        <v>724850</v>
      </c>
      <c r="L191" s="39">
        <v>1</v>
      </c>
      <c r="M191" s="13">
        <f t="shared" si="36"/>
        <v>727850</v>
      </c>
      <c r="N191" s="39">
        <v>1</v>
      </c>
      <c r="O191" s="7">
        <f t="shared" si="37"/>
        <v>821850</v>
      </c>
      <c r="P191" s="15">
        <f>IF(AND(ISNUMBER(D191),ISNUMBER(J191)), D191*J191, "")</f>
        <v>73</v>
      </c>
      <c r="Q191" s="7">
        <f t="shared" si="38"/>
        <v>824850</v>
      </c>
      <c r="R191" s="15">
        <f>IF(AND(ISNUMBER(F191),ISNUMBER(L191)), F191*L191, "")</f>
        <v>150</v>
      </c>
      <c r="S191" s="7">
        <f t="shared" si="39"/>
        <v>827850</v>
      </c>
      <c r="T191" s="15">
        <f>IF(AND(ISNUMBER(H191),ISNUMBER(N191)),H191*N191,"")</f>
        <v>218</v>
      </c>
      <c r="U191" s="7">
        <f t="shared" si="40"/>
        <v>920850</v>
      </c>
      <c r="V191" s="15">
        <f>P191+R191+T191</f>
        <v>441</v>
      </c>
    </row>
    <row r="192" spans="2:22" x14ac:dyDescent="0.3">
      <c r="B192" s="22" t="s">
        <v>163</v>
      </c>
      <c r="C192" s="11"/>
      <c r="D192" s="16"/>
      <c r="E192" s="11" t="str">
        <f t="shared" si="32"/>
        <v/>
      </c>
      <c r="F192" s="16"/>
      <c r="G192" s="11" t="str">
        <f t="shared" si="33"/>
        <v/>
      </c>
      <c r="H192" s="16"/>
      <c r="I192" s="11" t="str">
        <f t="shared" si="34"/>
        <v/>
      </c>
      <c r="J192" s="12"/>
      <c r="K192" s="11" t="str">
        <f t="shared" si="35"/>
        <v/>
      </c>
      <c r="L192" s="12"/>
      <c r="M192" s="11" t="str">
        <f t="shared" si="36"/>
        <v/>
      </c>
      <c r="N192" s="12"/>
      <c r="O192" s="11" t="str">
        <f t="shared" si="37"/>
        <v/>
      </c>
      <c r="P192" s="16"/>
      <c r="Q192" s="11" t="str">
        <f t="shared" si="38"/>
        <v/>
      </c>
      <c r="R192" s="16"/>
      <c r="S192" s="11" t="str">
        <f t="shared" si="39"/>
        <v/>
      </c>
      <c r="T192" s="16"/>
      <c r="U192" s="11" t="str">
        <f t="shared" si="40"/>
        <v/>
      </c>
      <c r="V192" s="16"/>
    </row>
    <row r="193" spans="2:22" x14ac:dyDescent="0.3">
      <c r="B193" s="19" t="s">
        <v>219</v>
      </c>
      <c r="C193" s="11">
        <v>121860</v>
      </c>
      <c r="D193" s="16" t="s">
        <v>135</v>
      </c>
      <c r="E193" s="11">
        <f t="shared" si="32"/>
        <v>124860</v>
      </c>
      <c r="F193" s="16" t="s">
        <v>135</v>
      </c>
      <c r="G193" s="13">
        <f t="shared" si="33"/>
        <v>127860</v>
      </c>
      <c r="H193" s="18">
        <v>219</v>
      </c>
      <c r="I193" s="11">
        <f t="shared" si="34"/>
        <v>721860</v>
      </c>
      <c r="J193" s="12" t="s">
        <v>135</v>
      </c>
      <c r="K193" s="11">
        <f t="shared" si="35"/>
        <v>724860</v>
      </c>
      <c r="L193" s="12" t="s">
        <v>135</v>
      </c>
      <c r="M193" s="11">
        <f t="shared" si="36"/>
        <v>727860</v>
      </c>
      <c r="N193" s="12" t="s">
        <v>135</v>
      </c>
      <c r="O193" s="11">
        <f t="shared" si="37"/>
        <v>821860</v>
      </c>
      <c r="P193" s="16" t="s">
        <v>135</v>
      </c>
      <c r="Q193" s="11">
        <f t="shared" si="38"/>
        <v>824860</v>
      </c>
      <c r="R193" s="16" t="s">
        <v>135</v>
      </c>
      <c r="S193" s="11">
        <f t="shared" si="39"/>
        <v>827860</v>
      </c>
      <c r="T193" s="16" t="s">
        <v>135</v>
      </c>
      <c r="U193" s="11">
        <f t="shared" si="40"/>
        <v>920860</v>
      </c>
      <c r="V193" s="16" t="s">
        <v>135</v>
      </c>
    </row>
    <row r="194" spans="2:22" ht="26.4" x14ac:dyDescent="0.3">
      <c r="B194" s="20" t="s">
        <v>220</v>
      </c>
      <c r="C194" s="11"/>
      <c r="D194" s="16"/>
      <c r="E194" s="11" t="str">
        <f t="shared" si="32"/>
        <v/>
      </c>
      <c r="F194" s="16"/>
      <c r="G194" s="11" t="str">
        <f t="shared" si="33"/>
        <v/>
      </c>
      <c r="H194" s="16"/>
      <c r="I194" s="11" t="str">
        <f t="shared" si="34"/>
        <v/>
      </c>
      <c r="J194" s="12"/>
      <c r="K194" s="11" t="str">
        <f t="shared" si="35"/>
        <v/>
      </c>
      <c r="L194" s="12"/>
      <c r="M194" s="11" t="str">
        <f t="shared" si="36"/>
        <v/>
      </c>
      <c r="N194" s="12"/>
      <c r="O194" s="11" t="str">
        <f t="shared" si="37"/>
        <v/>
      </c>
      <c r="P194" s="16"/>
      <c r="Q194" s="11" t="str">
        <f t="shared" si="38"/>
        <v/>
      </c>
      <c r="R194" s="16"/>
      <c r="S194" s="11" t="str">
        <f t="shared" si="39"/>
        <v/>
      </c>
      <c r="T194" s="16"/>
      <c r="U194" s="11" t="str">
        <f t="shared" si="40"/>
        <v/>
      </c>
      <c r="V194" s="16"/>
    </row>
    <row r="195" spans="2:22" x14ac:dyDescent="0.3">
      <c r="B195" s="21" t="s">
        <v>166</v>
      </c>
      <c r="C195" s="11">
        <v>121870</v>
      </c>
      <c r="D195" s="16" t="s">
        <v>135</v>
      </c>
      <c r="E195" s="11">
        <f t="shared" ref="E195:E223" si="51">IF(C195&gt;0, C195+3000, "")</f>
        <v>124870</v>
      </c>
      <c r="F195" s="16" t="s">
        <v>135</v>
      </c>
      <c r="G195" s="13">
        <f t="shared" ref="G195:G223" si="52">IF(C195&gt;0, C195+6000, "")</f>
        <v>127870</v>
      </c>
      <c r="H195" s="18">
        <v>220</v>
      </c>
      <c r="I195" s="11">
        <f t="shared" ref="I195:I223" si="53">IF(C195&gt;0, C195+600000, "")</f>
        <v>721870</v>
      </c>
      <c r="J195" s="12" t="s">
        <v>135</v>
      </c>
      <c r="K195" s="11">
        <f t="shared" ref="K195:K223" si="54">IF(C195&gt;0, E195+600000, "")</f>
        <v>724870</v>
      </c>
      <c r="L195" s="12" t="s">
        <v>135</v>
      </c>
      <c r="M195" s="11">
        <f t="shared" ref="M195:M223" si="55">IF(C195, G195+600000, "")</f>
        <v>727870</v>
      </c>
      <c r="N195" s="12" t="s">
        <v>135</v>
      </c>
      <c r="O195" s="11">
        <f t="shared" ref="O195:O223" si="56">IF(C195&gt;0, C195+700000, "")</f>
        <v>821870</v>
      </c>
      <c r="P195" s="16" t="s">
        <v>135</v>
      </c>
      <c r="Q195" s="11">
        <f t="shared" ref="Q195:Q223" si="57">IF(C195&gt;0, E195+700000, "")</f>
        <v>824870</v>
      </c>
      <c r="R195" s="16" t="s">
        <v>135</v>
      </c>
      <c r="S195" s="11">
        <f t="shared" ref="S195:S223" si="58">IF(C195, G195+700000, "")</f>
        <v>827870</v>
      </c>
      <c r="T195" s="16" t="s">
        <v>135</v>
      </c>
      <c r="U195" s="11">
        <f t="shared" ref="U195:U223" si="59">IF(C195&gt;0, C195+799000, "")</f>
        <v>920870</v>
      </c>
      <c r="V195" s="16" t="s">
        <v>135</v>
      </c>
    </row>
    <row r="196" spans="2:22" x14ac:dyDescent="0.3">
      <c r="B196" s="21" t="s">
        <v>167</v>
      </c>
      <c r="C196" s="11">
        <v>121880</v>
      </c>
      <c r="D196" s="16" t="s">
        <v>135</v>
      </c>
      <c r="E196" s="11">
        <f t="shared" si="51"/>
        <v>124880</v>
      </c>
      <c r="F196" s="16" t="s">
        <v>135</v>
      </c>
      <c r="G196" s="13">
        <f t="shared" si="52"/>
        <v>127880</v>
      </c>
      <c r="H196" s="18">
        <v>221</v>
      </c>
      <c r="I196" s="11">
        <f t="shared" si="53"/>
        <v>721880</v>
      </c>
      <c r="J196" s="12" t="s">
        <v>135</v>
      </c>
      <c r="K196" s="11">
        <f t="shared" si="54"/>
        <v>724880</v>
      </c>
      <c r="L196" s="12" t="s">
        <v>135</v>
      </c>
      <c r="M196" s="11">
        <f t="shared" si="55"/>
        <v>727880</v>
      </c>
      <c r="N196" s="12" t="s">
        <v>135</v>
      </c>
      <c r="O196" s="11">
        <f t="shared" si="56"/>
        <v>821880</v>
      </c>
      <c r="P196" s="16" t="s">
        <v>135</v>
      </c>
      <c r="Q196" s="11">
        <f t="shared" si="57"/>
        <v>824880</v>
      </c>
      <c r="R196" s="16" t="s">
        <v>135</v>
      </c>
      <c r="S196" s="11">
        <f t="shared" si="58"/>
        <v>827880</v>
      </c>
      <c r="T196" s="16" t="s">
        <v>135</v>
      </c>
      <c r="U196" s="11">
        <f t="shared" si="59"/>
        <v>920880</v>
      </c>
      <c r="V196" s="16" t="s">
        <v>135</v>
      </c>
    </row>
    <row r="197" spans="2:22" x14ac:dyDescent="0.3">
      <c r="B197" s="19" t="s">
        <v>221</v>
      </c>
      <c r="C197" s="11"/>
      <c r="D197" s="16"/>
      <c r="E197" s="11" t="str">
        <f t="shared" si="51"/>
        <v/>
      </c>
      <c r="F197" s="16"/>
      <c r="G197" s="11" t="str">
        <f t="shared" si="52"/>
        <v/>
      </c>
      <c r="H197" s="16"/>
      <c r="I197" s="11" t="str">
        <f t="shared" si="53"/>
        <v/>
      </c>
      <c r="J197" s="12"/>
      <c r="K197" s="11" t="str">
        <f t="shared" si="54"/>
        <v/>
      </c>
      <c r="L197" s="12"/>
      <c r="M197" s="11" t="str">
        <f t="shared" si="55"/>
        <v/>
      </c>
      <c r="N197" s="12"/>
      <c r="O197" s="11" t="str">
        <f t="shared" si="56"/>
        <v/>
      </c>
      <c r="P197" s="16"/>
      <c r="Q197" s="11" t="str">
        <f t="shared" si="57"/>
        <v/>
      </c>
      <c r="R197" s="16"/>
      <c r="S197" s="11" t="str">
        <f t="shared" si="58"/>
        <v/>
      </c>
      <c r="T197" s="16"/>
      <c r="U197" s="11" t="str">
        <f t="shared" si="59"/>
        <v/>
      </c>
      <c r="V197" s="16"/>
    </row>
    <row r="198" spans="2:22" ht="39.6" x14ac:dyDescent="0.3">
      <c r="B198" s="20" t="s">
        <v>222</v>
      </c>
      <c r="C198" s="11">
        <v>121890</v>
      </c>
      <c r="D198" s="16" t="s">
        <v>135</v>
      </c>
      <c r="E198" s="11">
        <f t="shared" si="51"/>
        <v>124890</v>
      </c>
      <c r="F198" s="16" t="s">
        <v>135</v>
      </c>
      <c r="G198" s="13">
        <f t="shared" si="52"/>
        <v>127890</v>
      </c>
      <c r="H198" s="18">
        <v>222</v>
      </c>
      <c r="I198" s="11">
        <f t="shared" si="53"/>
        <v>721890</v>
      </c>
      <c r="J198" s="12" t="s">
        <v>135</v>
      </c>
      <c r="K198" s="11">
        <f t="shared" si="54"/>
        <v>724890</v>
      </c>
      <c r="L198" s="12" t="s">
        <v>135</v>
      </c>
      <c r="M198" s="11">
        <f t="shared" si="55"/>
        <v>727890</v>
      </c>
      <c r="N198" s="12" t="s">
        <v>135</v>
      </c>
      <c r="O198" s="11">
        <f t="shared" si="56"/>
        <v>821890</v>
      </c>
      <c r="P198" s="16" t="s">
        <v>135</v>
      </c>
      <c r="Q198" s="11">
        <f t="shared" si="57"/>
        <v>824890</v>
      </c>
      <c r="R198" s="16" t="s">
        <v>135</v>
      </c>
      <c r="S198" s="11">
        <f t="shared" si="58"/>
        <v>827890</v>
      </c>
      <c r="T198" s="16" t="s">
        <v>135</v>
      </c>
      <c r="U198" s="11">
        <f t="shared" si="59"/>
        <v>920890</v>
      </c>
      <c r="V198" s="16" t="s">
        <v>135</v>
      </c>
    </row>
    <row r="199" spans="2:22" ht="26.4" x14ac:dyDescent="0.3">
      <c r="B199" s="21" t="s">
        <v>223</v>
      </c>
      <c r="C199" s="11"/>
      <c r="D199" s="16"/>
      <c r="E199" s="11" t="str">
        <f t="shared" si="51"/>
        <v/>
      </c>
      <c r="F199" s="16"/>
      <c r="G199" s="11" t="str">
        <f t="shared" si="52"/>
        <v/>
      </c>
      <c r="H199" s="16"/>
      <c r="I199" s="11" t="str">
        <f t="shared" si="53"/>
        <v/>
      </c>
      <c r="J199" s="12"/>
      <c r="K199" s="11" t="str">
        <f t="shared" si="54"/>
        <v/>
      </c>
      <c r="L199" s="12"/>
      <c r="M199" s="11" t="str">
        <f t="shared" si="55"/>
        <v/>
      </c>
      <c r="N199" s="12"/>
      <c r="O199" s="11" t="str">
        <f t="shared" si="56"/>
        <v/>
      </c>
      <c r="P199" s="16"/>
      <c r="Q199" s="11" t="str">
        <f t="shared" si="57"/>
        <v/>
      </c>
      <c r="R199" s="16"/>
      <c r="S199" s="11" t="str">
        <f t="shared" si="58"/>
        <v/>
      </c>
      <c r="T199" s="16"/>
      <c r="U199" s="11" t="str">
        <f t="shared" si="59"/>
        <v/>
      </c>
      <c r="V199" s="16"/>
    </row>
    <row r="200" spans="2:22" x14ac:dyDescent="0.3">
      <c r="B200" s="23" t="s">
        <v>166</v>
      </c>
      <c r="C200" s="11">
        <v>121900</v>
      </c>
      <c r="D200" s="16" t="s">
        <v>135</v>
      </c>
      <c r="E200" s="11">
        <f t="shared" si="51"/>
        <v>124900</v>
      </c>
      <c r="F200" s="16" t="s">
        <v>135</v>
      </c>
      <c r="G200" s="13">
        <f t="shared" si="52"/>
        <v>127900</v>
      </c>
      <c r="H200" s="18">
        <v>223</v>
      </c>
      <c r="I200" s="11">
        <f t="shared" si="53"/>
        <v>721900</v>
      </c>
      <c r="J200" s="12" t="s">
        <v>135</v>
      </c>
      <c r="K200" s="11">
        <f t="shared" si="54"/>
        <v>724900</v>
      </c>
      <c r="L200" s="12" t="s">
        <v>135</v>
      </c>
      <c r="M200" s="11">
        <f t="shared" si="55"/>
        <v>727900</v>
      </c>
      <c r="N200" s="12" t="s">
        <v>135</v>
      </c>
      <c r="O200" s="11">
        <f t="shared" si="56"/>
        <v>821900</v>
      </c>
      <c r="P200" s="16" t="s">
        <v>135</v>
      </c>
      <c r="Q200" s="11">
        <f t="shared" si="57"/>
        <v>824900</v>
      </c>
      <c r="R200" s="16" t="s">
        <v>135</v>
      </c>
      <c r="S200" s="11">
        <f t="shared" si="58"/>
        <v>827900</v>
      </c>
      <c r="T200" s="16" t="s">
        <v>135</v>
      </c>
      <c r="U200" s="11">
        <f t="shared" si="59"/>
        <v>920900</v>
      </c>
      <c r="V200" s="16" t="s">
        <v>135</v>
      </c>
    </row>
    <row r="201" spans="2:22" x14ac:dyDescent="0.3">
      <c r="B201" s="23" t="s">
        <v>167</v>
      </c>
      <c r="C201" s="11">
        <v>121910</v>
      </c>
      <c r="D201" s="16" t="s">
        <v>135</v>
      </c>
      <c r="E201" s="11">
        <f t="shared" si="51"/>
        <v>124910</v>
      </c>
      <c r="F201" s="16" t="s">
        <v>135</v>
      </c>
      <c r="G201" s="13">
        <f t="shared" si="52"/>
        <v>127910</v>
      </c>
      <c r="H201" s="18">
        <v>224</v>
      </c>
      <c r="I201" s="11">
        <f t="shared" si="53"/>
        <v>721910</v>
      </c>
      <c r="J201" s="12" t="s">
        <v>135</v>
      </c>
      <c r="K201" s="11">
        <f t="shared" si="54"/>
        <v>724910</v>
      </c>
      <c r="L201" s="12" t="s">
        <v>135</v>
      </c>
      <c r="M201" s="11">
        <f t="shared" si="55"/>
        <v>727910</v>
      </c>
      <c r="N201" s="12" t="s">
        <v>135</v>
      </c>
      <c r="O201" s="11">
        <f t="shared" si="56"/>
        <v>821910</v>
      </c>
      <c r="P201" s="16" t="s">
        <v>135</v>
      </c>
      <c r="Q201" s="11">
        <f t="shared" si="57"/>
        <v>824910</v>
      </c>
      <c r="R201" s="16" t="s">
        <v>135</v>
      </c>
      <c r="S201" s="11">
        <f t="shared" si="58"/>
        <v>827910</v>
      </c>
      <c r="T201" s="16" t="s">
        <v>135</v>
      </c>
      <c r="U201" s="11">
        <f t="shared" si="59"/>
        <v>920910</v>
      </c>
      <c r="V201" s="16" t="s">
        <v>135</v>
      </c>
    </row>
    <row r="202" spans="2:22" x14ac:dyDescent="0.3">
      <c r="B202" s="20" t="s">
        <v>224</v>
      </c>
      <c r="C202" s="11">
        <v>121920</v>
      </c>
      <c r="D202" s="16" t="s">
        <v>135</v>
      </c>
      <c r="E202" s="11">
        <f t="shared" si="51"/>
        <v>124920</v>
      </c>
      <c r="F202" s="16" t="s">
        <v>135</v>
      </c>
      <c r="G202" s="13">
        <f t="shared" si="52"/>
        <v>127920</v>
      </c>
      <c r="H202" s="18">
        <v>225</v>
      </c>
      <c r="I202" s="11">
        <f t="shared" si="53"/>
        <v>721920</v>
      </c>
      <c r="J202" s="12" t="s">
        <v>135</v>
      </c>
      <c r="K202" s="11">
        <f t="shared" si="54"/>
        <v>724920</v>
      </c>
      <c r="L202" s="12" t="s">
        <v>135</v>
      </c>
      <c r="M202" s="11">
        <f t="shared" si="55"/>
        <v>727920</v>
      </c>
      <c r="N202" s="12" t="s">
        <v>135</v>
      </c>
      <c r="O202" s="11">
        <f t="shared" si="56"/>
        <v>821920</v>
      </c>
      <c r="P202" s="16" t="s">
        <v>135</v>
      </c>
      <c r="Q202" s="11">
        <f t="shared" si="57"/>
        <v>824920</v>
      </c>
      <c r="R202" s="16" t="s">
        <v>135</v>
      </c>
      <c r="S202" s="11">
        <f t="shared" si="58"/>
        <v>827920</v>
      </c>
      <c r="T202" s="16" t="s">
        <v>135</v>
      </c>
      <c r="U202" s="11">
        <f t="shared" si="59"/>
        <v>920920</v>
      </c>
      <c r="V202" s="16" t="s">
        <v>135</v>
      </c>
    </row>
    <row r="203" spans="2:22" ht="26.4" x14ac:dyDescent="0.3">
      <c r="B203" s="21" t="s">
        <v>225</v>
      </c>
      <c r="C203" s="11"/>
      <c r="D203" s="16"/>
      <c r="E203" s="11" t="str">
        <f t="shared" si="51"/>
        <v/>
      </c>
      <c r="F203" s="16"/>
      <c r="G203" s="11" t="str">
        <f t="shared" si="52"/>
        <v/>
      </c>
      <c r="H203" s="16"/>
      <c r="I203" s="11" t="str">
        <f t="shared" si="53"/>
        <v/>
      </c>
      <c r="J203" s="12"/>
      <c r="K203" s="11" t="str">
        <f t="shared" si="54"/>
        <v/>
      </c>
      <c r="L203" s="12"/>
      <c r="M203" s="11" t="str">
        <f t="shared" si="55"/>
        <v/>
      </c>
      <c r="N203" s="12"/>
      <c r="O203" s="11" t="str">
        <f t="shared" si="56"/>
        <v/>
      </c>
      <c r="P203" s="16"/>
      <c r="Q203" s="11" t="str">
        <f t="shared" si="57"/>
        <v/>
      </c>
      <c r="R203" s="16"/>
      <c r="S203" s="11" t="str">
        <f t="shared" si="58"/>
        <v/>
      </c>
      <c r="T203" s="16"/>
      <c r="U203" s="11" t="str">
        <f t="shared" si="59"/>
        <v/>
      </c>
      <c r="V203" s="16"/>
    </row>
    <row r="204" spans="2:22" x14ac:dyDescent="0.3">
      <c r="B204" s="23" t="s">
        <v>166</v>
      </c>
      <c r="C204" s="11">
        <v>121930</v>
      </c>
      <c r="D204" s="16" t="s">
        <v>135</v>
      </c>
      <c r="E204" s="11">
        <f t="shared" si="51"/>
        <v>124930</v>
      </c>
      <c r="F204" s="16" t="s">
        <v>135</v>
      </c>
      <c r="G204" s="13">
        <f t="shared" si="52"/>
        <v>127930</v>
      </c>
      <c r="H204" s="18">
        <v>226</v>
      </c>
      <c r="I204" s="11">
        <f t="shared" si="53"/>
        <v>721930</v>
      </c>
      <c r="J204" s="12" t="s">
        <v>135</v>
      </c>
      <c r="K204" s="11">
        <f t="shared" si="54"/>
        <v>724930</v>
      </c>
      <c r="L204" s="12" t="s">
        <v>135</v>
      </c>
      <c r="M204" s="11">
        <f t="shared" si="55"/>
        <v>727930</v>
      </c>
      <c r="N204" s="12" t="s">
        <v>135</v>
      </c>
      <c r="O204" s="11">
        <f t="shared" si="56"/>
        <v>821930</v>
      </c>
      <c r="P204" s="16" t="s">
        <v>135</v>
      </c>
      <c r="Q204" s="11">
        <f t="shared" si="57"/>
        <v>824930</v>
      </c>
      <c r="R204" s="16" t="s">
        <v>135</v>
      </c>
      <c r="S204" s="11">
        <f t="shared" si="58"/>
        <v>827930</v>
      </c>
      <c r="T204" s="16" t="s">
        <v>135</v>
      </c>
      <c r="U204" s="11">
        <f t="shared" si="59"/>
        <v>920930</v>
      </c>
      <c r="V204" s="16" t="s">
        <v>135</v>
      </c>
    </row>
    <row r="205" spans="2:22" x14ac:dyDescent="0.3">
      <c r="B205" s="23" t="s">
        <v>167</v>
      </c>
      <c r="C205" s="11">
        <v>121940</v>
      </c>
      <c r="D205" s="16" t="s">
        <v>135</v>
      </c>
      <c r="E205" s="11">
        <f t="shared" si="51"/>
        <v>124940</v>
      </c>
      <c r="F205" s="16" t="s">
        <v>135</v>
      </c>
      <c r="G205" s="13">
        <f t="shared" si="52"/>
        <v>127940</v>
      </c>
      <c r="H205" s="18">
        <v>227</v>
      </c>
      <c r="I205" s="11">
        <f t="shared" si="53"/>
        <v>721940</v>
      </c>
      <c r="J205" s="12" t="s">
        <v>135</v>
      </c>
      <c r="K205" s="11">
        <f t="shared" si="54"/>
        <v>724940</v>
      </c>
      <c r="L205" s="12" t="s">
        <v>135</v>
      </c>
      <c r="M205" s="11">
        <f t="shared" si="55"/>
        <v>727940</v>
      </c>
      <c r="N205" s="12" t="s">
        <v>135</v>
      </c>
      <c r="O205" s="11">
        <f t="shared" si="56"/>
        <v>821940</v>
      </c>
      <c r="P205" s="16" t="s">
        <v>135</v>
      </c>
      <c r="Q205" s="11">
        <f t="shared" si="57"/>
        <v>824940</v>
      </c>
      <c r="R205" s="16" t="s">
        <v>135</v>
      </c>
      <c r="S205" s="11">
        <f t="shared" si="58"/>
        <v>827940</v>
      </c>
      <c r="T205" s="16" t="s">
        <v>135</v>
      </c>
      <c r="U205" s="11">
        <f t="shared" si="59"/>
        <v>920940</v>
      </c>
      <c r="V205" s="16" t="s">
        <v>135</v>
      </c>
    </row>
    <row r="206" spans="2:22" ht="26.4" x14ac:dyDescent="0.3">
      <c r="B206" s="19" t="s">
        <v>226</v>
      </c>
      <c r="C206" s="11">
        <v>121950</v>
      </c>
      <c r="D206" s="16" t="s">
        <v>135</v>
      </c>
      <c r="E206" s="11">
        <f t="shared" si="51"/>
        <v>124950</v>
      </c>
      <c r="F206" s="16" t="s">
        <v>135</v>
      </c>
      <c r="G206" s="13">
        <f t="shared" si="52"/>
        <v>127950</v>
      </c>
      <c r="H206" s="18">
        <f>H193-H198</f>
        <v>-3</v>
      </c>
      <c r="I206" s="11">
        <f t="shared" si="53"/>
        <v>721950</v>
      </c>
      <c r="J206" s="12" t="s">
        <v>135</v>
      </c>
      <c r="K206" s="11">
        <f t="shared" si="54"/>
        <v>724950</v>
      </c>
      <c r="L206" s="12" t="s">
        <v>135</v>
      </c>
      <c r="M206" s="13">
        <f t="shared" si="55"/>
        <v>727950</v>
      </c>
      <c r="N206" s="39">
        <v>1</v>
      </c>
      <c r="O206" s="11">
        <f t="shared" si="56"/>
        <v>821950</v>
      </c>
      <c r="P206" s="16" t="s">
        <v>135</v>
      </c>
      <c r="Q206" s="11">
        <f t="shared" si="57"/>
        <v>824950</v>
      </c>
      <c r="R206" s="16" t="s">
        <v>135</v>
      </c>
      <c r="S206" s="13">
        <f t="shared" si="58"/>
        <v>827950</v>
      </c>
      <c r="T206" s="15">
        <f>IF(AND(ISNUMBER(H206),ISNUMBER(H43),ISNUMBER(N206)),MAX((H206-H43),0)*N206,"")</f>
        <v>0</v>
      </c>
      <c r="U206" s="7">
        <f t="shared" si="59"/>
        <v>920950</v>
      </c>
      <c r="V206" s="15">
        <f>T206</f>
        <v>0</v>
      </c>
    </row>
    <row r="207" spans="2:22" x14ac:dyDescent="0.3">
      <c r="B207" s="19" t="s">
        <v>227</v>
      </c>
      <c r="C207" s="11">
        <v>121960</v>
      </c>
      <c r="D207" s="16" t="s">
        <v>135</v>
      </c>
      <c r="E207" s="11">
        <f t="shared" si="51"/>
        <v>124960</v>
      </c>
      <c r="F207" s="16" t="s">
        <v>135</v>
      </c>
      <c r="G207" s="13">
        <f t="shared" si="52"/>
        <v>127960</v>
      </c>
      <c r="H207" s="18">
        <f>H35*0.2</f>
        <v>17.8</v>
      </c>
      <c r="I207" s="11">
        <f t="shared" si="53"/>
        <v>721960</v>
      </c>
      <c r="J207" s="12" t="s">
        <v>135</v>
      </c>
      <c r="K207" s="11">
        <f t="shared" si="54"/>
        <v>724960</v>
      </c>
      <c r="L207" s="12" t="s">
        <v>135</v>
      </c>
      <c r="M207" s="13">
        <f t="shared" si="55"/>
        <v>727960</v>
      </c>
      <c r="N207" s="39">
        <v>1</v>
      </c>
      <c r="O207" s="11">
        <f t="shared" si="56"/>
        <v>821960</v>
      </c>
      <c r="P207" s="16" t="s">
        <v>135</v>
      </c>
      <c r="Q207" s="11">
        <f t="shared" si="57"/>
        <v>824960</v>
      </c>
      <c r="R207" s="16" t="s">
        <v>135</v>
      </c>
      <c r="S207" s="13">
        <f t="shared" si="58"/>
        <v>827960</v>
      </c>
      <c r="T207" s="15">
        <f>IF(AND(ISNUMBER(H207),ISNUMBER(N207)),H207*N207,"")</f>
        <v>17.8</v>
      </c>
      <c r="U207" s="7">
        <f t="shared" si="59"/>
        <v>920960</v>
      </c>
      <c r="V207" s="15">
        <f>T207</f>
        <v>17.8</v>
      </c>
    </row>
    <row r="208" spans="2:22" x14ac:dyDescent="0.3">
      <c r="B208" s="19" t="s">
        <v>228</v>
      </c>
      <c r="C208" s="11">
        <v>121970</v>
      </c>
      <c r="D208" s="16" t="s">
        <v>135</v>
      </c>
      <c r="E208" s="11">
        <f t="shared" si="51"/>
        <v>124970</v>
      </c>
      <c r="F208" s="16" t="s">
        <v>135</v>
      </c>
      <c r="G208" s="13">
        <f t="shared" si="52"/>
        <v>127970</v>
      </c>
      <c r="H208" s="18">
        <v>230</v>
      </c>
      <c r="I208" s="11">
        <f t="shared" si="53"/>
        <v>721970</v>
      </c>
      <c r="J208" s="12" t="s">
        <v>135</v>
      </c>
      <c r="K208" s="11">
        <f t="shared" si="54"/>
        <v>724970</v>
      </c>
      <c r="L208" s="12" t="s">
        <v>135</v>
      </c>
      <c r="M208" s="11">
        <f t="shared" si="55"/>
        <v>727970</v>
      </c>
      <c r="N208" s="12" t="s">
        <v>135</v>
      </c>
      <c r="O208" s="11">
        <f t="shared" si="56"/>
        <v>821970</v>
      </c>
      <c r="P208" s="16" t="s">
        <v>135</v>
      </c>
      <c r="Q208" s="11">
        <f t="shared" si="57"/>
        <v>824970</v>
      </c>
      <c r="R208" s="16" t="s">
        <v>135</v>
      </c>
      <c r="S208" s="11">
        <f t="shared" si="58"/>
        <v>827970</v>
      </c>
      <c r="T208" s="16" t="s">
        <v>135</v>
      </c>
      <c r="U208" s="11">
        <f t="shared" si="59"/>
        <v>920970</v>
      </c>
      <c r="V208" s="16" t="s">
        <v>135</v>
      </c>
    </row>
    <row r="209" spans="2:22" x14ac:dyDescent="0.3">
      <c r="B209" s="20" t="s">
        <v>229</v>
      </c>
      <c r="C209" s="11"/>
      <c r="D209" s="16"/>
      <c r="E209" s="11" t="str">
        <f t="shared" si="51"/>
        <v/>
      </c>
      <c r="F209" s="16"/>
      <c r="G209" s="11" t="str">
        <f t="shared" si="52"/>
        <v/>
      </c>
      <c r="H209" s="16"/>
      <c r="I209" s="11" t="str">
        <f t="shared" si="53"/>
        <v/>
      </c>
      <c r="J209" s="12"/>
      <c r="K209" s="11" t="str">
        <f t="shared" si="54"/>
        <v/>
      </c>
      <c r="L209" s="12"/>
      <c r="M209" s="11" t="str">
        <f t="shared" si="55"/>
        <v/>
      </c>
      <c r="N209" s="12"/>
      <c r="O209" s="11" t="str">
        <f t="shared" si="56"/>
        <v/>
      </c>
      <c r="P209" s="16"/>
      <c r="Q209" s="11" t="str">
        <f t="shared" si="57"/>
        <v/>
      </c>
      <c r="R209" s="16"/>
      <c r="S209" s="11" t="str">
        <f t="shared" si="58"/>
        <v/>
      </c>
      <c r="T209" s="16"/>
      <c r="U209" s="11" t="str">
        <f t="shared" si="59"/>
        <v/>
      </c>
      <c r="V209" s="16"/>
    </row>
    <row r="210" spans="2:22" x14ac:dyDescent="0.3">
      <c r="B210" s="21" t="s">
        <v>230</v>
      </c>
      <c r="C210" s="11">
        <v>121980</v>
      </c>
      <c r="D210" s="16" t="s">
        <v>135</v>
      </c>
      <c r="E210" s="11">
        <f t="shared" si="51"/>
        <v>124980</v>
      </c>
      <c r="F210" s="16" t="s">
        <v>135</v>
      </c>
      <c r="G210" s="13">
        <f t="shared" si="52"/>
        <v>127980</v>
      </c>
      <c r="H210" s="18">
        <v>231</v>
      </c>
      <c r="I210" s="11">
        <f t="shared" si="53"/>
        <v>721980</v>
      </c>
      <c r="J210" s="12" t="s">
        <v>135</v>
      </c>
      <c r="K210" s="11">
        <f t="shared" si="54"/>
        <v>724980</v>
      </c>
      <c r="L210" s="12" t="s">
        <v>135</v>
      </c>
      <c r="M210" s="11">
        <f t="shared" si="55"/>
        <v>727980</v>
      </c>
      <c r="N210" s="12" t="s">
        <v>135</v>
      </c>
      <c r="O210" s="11">
        <f t="shared" si="56"/>
        <v>821980</v>
      </c>
      <c r="P210" s="16" t="s">
        <v>135</v>
      </c>
      <c r="Q210" s="11">
        <f t="shared" si="57"/>
        <v>824980</v>
      </c>
      <c r="R210" s="16" t="s">
        <v>135</v>
      </c>
      <c r="S210" s="11">
        <f t="shared" si="58"/>
        <v>827980</v>
      </c>
      <c r="T210" s="16" t="s">
        <v>135</v>
      </c>
      <c r="U210" s="11">
        <f t="shared" si="59"/>
        <v>920980</v>
      </c>
      <c r="V210" s="16" t="s">
        <v>135</v>
      </c>
    </row>
    <row r="211" spans="2:22" x14ac:dyDescent="0.3">
      <c r="B211" s="21" t="s">
        <v>231</v>
      </c>
      <c r="C211" s="11">
        <v>121990</v>
      </c>
      <c r="D211" s="16" t="s">
        <v>135</v>
      </c>
      <c r="E211" s="11">
        <f t="shared" si="51"/>
        <v>124990</v>
      </c>
      <c r="F211" s="16" t="s">
        <v>135</v>
      </c>
      <c r="G211" s="13">
        <f t="shared" si="52"/>
        <v>127990</v>
      </c>
      <c r="H211" s="18">
        <v>232</v>
      </c>
      <c r="I211" s="11">
        <f t="shared" si="53"/>
        <v>721990</v>
      </c>
      <c r="J211" s="12" t="s">
        <v>135</v>
      </c>
      <c r="K211" s="11">
        <f t="shared" si="54"/>
        <v>724990</v>
      </c>
      <c r="L211" s="12" t="s">
        <v>135</v>
      </c>
      <c r="M211" s="11">
        <f t="shared" si="55"/>
        <v>727990</v>
      </c>
      <c r="N211" s="12" t="s">
        <v>135</v>
      </c>
      <c r="O211" s="11">
        <f t="shared" si="56"/>
        <v>821990</v>
      </c>
      <c r="P211" s="16" t="s">
        <v>135</v>
      </c>
      <c r="Q211" s="11">
        <f t="shared" si="57"/>
        <v>824990</v>
      </c>
      <c r="R211" s="16" t="s">
        <v>135</v>
      </c>
      <c r="S211" s="11">
        <f t="shared" si="58"/>
        <v>827990</v>
      </c>
      <c r="T211" s="16" t="s">
        <v>135</v>
      </c>
      <c r="U211" s="11">
        <f t="shared" si="59"/>
        <v>920990</v>
      </c>
      <c r="V211" s="16" t="s">
        <v>135</v>
      </c>
    </row>
    <row r="212" spans="2:22" x14ac:dyDescent="0.3">
      <c r="B212" s="21" t="s">
        <v>232</v>
      </c>
      <c r="C212" s="11">
        <v>122000</v>
      </c>
      <c r="D212" s="16" t="s">
        <v>135</v>
      </c>
      <c r="E212" s="11">
        <f t="shared" si="51"/>
        <v>125000</v>
      </c>
      <c r="F212" s="16" t="s">
        <v>135</v>
      </c>
      <c r="G212" s="13">
        <f t="shared" si="52"/>
        <v>128000</v>
      </c>
      <c r="H212" s="18">
        <v>233</v>
      </c>
      <c r="I212" s="11">
        <f t="shared" si="53"/>
        <v>722000</v>
      </c>
      <c r="J212" s="12" t="s">
        <v>135</v>
      </c>
      <c r="K212" s="11">
        <f t="shared" si="54"/>
        <v>725000</v>
      </c>
      <c r="L212" s="12" t="s">
        <v>135</v>
      </c>
      <c r="M212" s="11">
        <f t="shared" si="55"/>
        <v>728000</v>
      </c>
      <c r="N212" s="12" t="s">
        <v>135</v>
      </c>
      <c r="O212" s="11">
        <f t="shared" si="56"/>
        <v>822000</v>
      </c>
      <c r="P212" s="16" t="s">
        <v>135</v>
      </c>
      <c r="Q212" s="11">
        <f t="shared" si="57"/>
        <v>825000</v>
      </c>
      <c r="R212" s="16" t="s">
        <v>135</v>
      </c>
      <c r="S212" s="11">
        <f t="shared" si="58"/>
        <v>828000</v>
      </c>
      <c r="T212" s="16" t="s">
        <v>135</v>
      </c>
      <c r="U212" s="11">
        <f t="shared" si="59"/>
        <v>921000</v>
      </c>
      <c r="V212" s="16" t="s">
        <v>135</v>
      </c>
    </row>
    <row r="213" spans="2:22" x14ac:dyDescent="0.3">
      <c r="B213" s="20" t="s">
        <v>233</v>
      </c>
      <c r="C213" s="11">
        <v>122010</v>
      </c>
      <c r="D213" s="16" t="s">
        <v>135</v>
      </c>
      <c r="E213" s="11">
        <f t="shared" si="51"/>
        <v>125010</v>
      </c>
      <c r="F213" s="16" t="s">
        <v>135</v>
      </c>
      <c r="G213" s="13">
        <f t="shared" si="52"/>
        <v>128010</v>
      </c>
      <c r="H213" s="18">
        <v>234</v>
      </c>
      <c r="I213" s="11">
        <f t="shared" si="53"/>
        <v>722010</v>
      </c>
      <c r="J213" s="12" t="s">
        <v>135</v>
      </c>
      <c r="K213" s="11">
        <f t="shared" si="54"/>
        <v>725010</v>
      </c>
      <c r="L213" s="12" t="s">
        <v>135</v>
      </c>
      <c r="M213" s="11">
        <f t="shared" si="55"/>
        <v>728010</v>
      </c>
      <c r="N213" s="12" t="s">
        <v>135</v>
      </c>
      <c r="O213" s="11">
        <f t="shared" si="56"/>
        <v>822010</v>
      </c>
      <c r="P213" s="16" t="s">
        <v>135</v>
      </c>
      <c r="Q213" s="11">
        <f t="shared" si="57"/>
        <v>825010</v>
      </c>
      <c r="R213" s="16" t="s">
        <v>135</v>
      </c>
      <c r="S213" s="11">
        <f t="shared" si="58"/>
        <v>828010</v>
      </c>
      <c r="T213" s="16" t="s">
        <v>135</v>
      </c>
      <c r="U213" s="11">
        <f t="shared" si="59"/>
        <v>921010</v>
      </c>
      <c r="V213" s="16" t="s">
        <v>135</v>
      </c>
    </row>
    <row r="214" spans="2:22" ht="26.4" x14ac:dyDescent="0.3">
      <c r="B214" s="20" t="s">
        <v>234</v>
      </c>
      <c r="C214" s="13">
        <v>122020</v>
      </c>
      <c r="D214" s="18">
        <v>74</v>
      </c>
      <c r="E214" s="13">
        <f t="shared" si="51"/>
        <v>125020</v>
      </c>
      <c r="F214" s="18">
        <v>151</v>
      </c>
      <c r="G214" s="13">
        <f t="shared" si="52"/>
        <v>128020</v>
      </c>
      <c r="H214" s="18">
        <v>235</v>
      </c>
      <c r="I214" s="11">
        <f t="shared" si="53"/>
        <v>722020</v>
      </c>
      <c r="J214" s="12" t="s">
        <v>135</v>
      </c>
      <c r="K214" s="11">
        <f t="shared" si="54"/>
        <v>725020</v>
      </c>
      <c r="L214" s="12" t="s">
        <v>135</v>
      </c>
      <c r="M214" s="11">
        <f t="shared" si="55"/>
        <v>728020</v>
      </c>
      <c r="N214" s="12" t="s">
        <v>135</v>
      </c>
      <c r="O214" s="11">
        <f t="shared" si="56"/>
        <v>822020</v>
      </c>
      <c r="P214" s="16" t="s">
        <v>135</v>
      </c>
      <c r="Q214" s="11">
        <f t="shared" si="57"/>
        <v>825020</v>
      </c>
      <c r="R214" s="16" t="s">
        <v>135</v>
      </c>
      <c r="S214" s="11">
        <f t="shared" si="58"/>
        <v>828020</v>
      </c>
      <c r="T214" s="16" t="s">
        <v>135</v>
      </c>
      <c r="U214" s="11">
        <f t="shared" si="59"/>
        <v>921020</v>
      </c>
      <c r="V214" s="16" t="s">
        <v>135</v>
      </c>
    </row>
    <row r="215" spans="2:22" ht="26.4" x14ac:dyDescent="0.3">
      <c r="B215" s="20" t="s">
        <v>235</v>
      </c>
      <c r="C215" s="11"/>
      <c r="D215" s="16"/>
      <c r="E215" s="11" t="str">
        <f t="shared" si="51"/>
        <v/>
      </c>
      <c r="F215" s="16"/>
      <c r="G215" s="11" t="str">
        <f t="shared" si="52"/>
        <v/>
      </c>
      <c r="H215" s="16"/>
      <c r="I215" s="11" t="str">
        <f t="shared" si="53"/>
        <v/>
      </c>
      <c r="J215" s="12"/>
      <c r="K215" s="11" t="str">
        <f t="shared" si="54"/>
        <v/>
      </c>
      <c r="L215" s="12"/>
      <c r="M215" s="11" t="str">
        <f t="shared" si="55"/>
        <v/>
      </c>
      <c r="N215" s="12"/>
      <c r="O215" s="11" t="str">
        <f t="shared" si="56"/>
        <v/>
      </c>
      <c r="P215" s="16"/>
      <c r="Q215" s="11" t="str">
        <f t="shared" si="57"/>
        <v/>
      </c>
      <c r="R215" s="16"/>
      <c r="S215" s="11" t="str">
        <f t="shared" si="58"/>
        <v/>
      </c>
      <c r="T215" s="16"/>
      <c r="U215" s="11" t="str">
        <f t="shared" si="59"/>
        <v/>
      </c>
      <c r="V215" s="16"/>
    </row>
    <row r="216" spans="2:22" x14ac:dyDescent="0.3">
      <c r="B216" s="21" t="s">
        <v>166</v>
      </c>
      <c r="C216" s="11">
        <v>122030</v>
      </c>
      <c r="D216" s="16" t="s">
        <v>135</v>
      </c>
      <c r="E216" s="11">
        <f t="shared" si="51"/>
        <v>125030</v>
      </c>
      <c r="F216" s="16" t="s">
        <v>135</v>
      </c>
      <c r="G216" s="13">
        <f t="shared" si="52"/>
        <v>128030</v>
      </c>
      <c r="H216" s="18">
        <v>236</v>
      </c>
      <c r="I216" s="11">
        <f t="shared" si="53"/>
        <v>722030</v>
      </c>
      <c r="J216" s="12" t="s">
        <v>135</v>
      </c>
      <c r="K216" s="11">
        <f t="shared" si="54"/>
        <v>725030</v>
      </c>
      <c r="L216" s="12" t="s">
        <v>135</v>
      </c>
      <c r="M216" s="11">
        <f t="shared" si="55"/>
        <v>728030</v>
      </c>
      <c r="N216" s="12" t="s">
        <v>135</v>
      </c>
      <c r="O216" s="11">
        <f t="shared" si="56"/>
        <v>822030</v>
      </c>
      <c r="P216" s="16" t="s">
        <v>135</v>
      </c>
      <c r="Q216" s="11">
        <f t="shared" si="57"/>
        <v>825030</v>
      </c>
      <c r="R216" s="16" t="s">
        <v>135</v>
      </c>
      <c r="S216" s="11">
        <f t="shared" si="58"/>
        <v>828030</v>
      </c>
      <c r="T216" s="16" t="s">
        <v>135</v>
      </c>
      <c r="U216" s="11">
        <f t="shared" si="59"/>
        <v>921030</v>
      </c>
      <c r="V216" s="16" t="s">
        <v>135</v>
      </c>
    </row>
    <row r="217" spans="2:22" x14ac:dyDescent="0.3">
      <c r="B217" s="21" t="s">
        <v>167</v>
      </c>
      <c r="C217" s="11">
        <v>122040</v>
      </c>
      <c r="D217" s="16" t="s">
        <v>135</v>
      </c>
      <c r="E217" s="11">
        <f t="shared" si="51"/>
        <v>125040</v>
      </c>
      <c r="F217" s="16" t="s">
        <v>135</v>
      </c>
      <c r="G217" s="13">
        <f t="shared" si="52"/>
        <v>128040</v>
      </c>
      <c r="H217" s="18">
        <v>237</v>
      </c>
      <c r="I217" s="11">
        <f t="shared" si="53"/>
        <v>722040</v>
      </c>
      <c r="J217" s="12" t="s">
        <v>135</v>
      </c>
      <c r="K217" s="11">
        <f t="shared" si="54"/>
        <v>725040</v>
      </c>
      <c r="L217" s="12" t="s">
        <v>135</v>
      </c>
      <c r="M217" s="11">
        <f t="shared" si="55"/>
        <v>728040</v>
      </c>
      <c r="N217" s="12" t="s">
        <v>135</v>
      </c>
      <c r="O217" s="11">
        <f t="shared" si="56"/>
        <v>822040</v>
      </c>
      <c r="P217" s="16" t="s">
        <v>135</v>
      </c>
      <c r="Q217" s="11">
        <f t="shared" si="57"/>
        <v>825040</v>
      </c>
      <c r="R217" s="16" t="s">
        <v>135</v>
      </c>
      <c r="S217" s="11">
        <f t="shared" si="58"/>
        <v>828040</v>
      </c>
      <c r="T217" s="16" t="s">
        <v>135</v>
      </c>
      <c r="U217" s="11">
        <f t="shared" si="59"/>
        <v>921040</v>
      </c>
      <c r="V217" s="16" t="s">
        <v>135</v>
      </c>
    </row>
    <row r="218" spans="2:22" x14ac:dyDescent="0.3">
      <c r="B218" s="19" t="s">
        <v>236</v>
      </c>
      <c r="C218" s="11">
        <v>122050</v>
      </c>
      <c r="D218" s="16" t="s">
        <v>135</v>
      </c>
      <c r="E218" s="11">
        <f t="shared" si="51"/>
        <v>125050</v>
      </c>
      <c r="F218" s="16" t="s">
        <v>135</v>
      </c>
      <c r="G218" s="13">
        <f t="shared" si="52"/>
        <v>128050</v>
      </c>
      <c r="H218" s="18">
        <v>238</v>
      </c>
      <c r="I218" s="11">
        <f t="shared" si="53"/>
        <v>722050</v>
      </c>
      <c r="J218" s="12" t="s">
        <v>135</v>
      </c>
      <c r="K218" s="11">
        <f t="shared" si="54"/>
        <v>725050</v>
      </c>
      <c r="L218" s="12" t="s">
        <v>135</v>
      </c>
      <c r="M218" s="11">
        <f t="shared" si="55"/>
        <v>728050</v>
      </c>
      <c r="N218" s="12" t="s">
        <v>135</v>
      </c>
      <c r="O218" s="11">
        <f t="shared" si="56"/>
        <v>822050</v>
      </c>
      <c r="P218" s="16" t="s">
        <v>135</v>
      </c>
      <c r="Q218" s="11">
        <f t="shared" si="57"/>
        <v>825050</v>
      </c>
      <c r="R218" s="16" t="s">
        <v>135</v>
      </c>
      <c r="S218" s="11">
        <f t="shared" si="58"/>
        <v>828050</v>
      </c>
      <c r="T218" s="16" t="s">
        <v>135</v>
      </c>
      <c r="U218" s="11">
        <f t="shared" si="59"/>
        <v>921050</v>
      </c>
      <c r="V218" s="16" t="s">
        <v>135</v>
      </c>
    </row>
    <row r="219" spans="2:22" ht="26.4" x14ac:dyDescent="0.3">
      <c r="B219" s="19" t="s">
        <v>237</v>
      </c>
      <c r="C219" s="11">
        <v>122060</v>
      </c>
      <c r="D219" s="16" t="s">
        <v>135</v>
      </c>
      <c r="E219" s="11">
        <f t="shared" si="51"/>
        <v>125060</v>
      </c>
      <c r="F219" s="16" t="s">
        <v>135</v>
      </c>
      <c r="G219" s="13">
        <f t="shared" si="52"/>
        <v>128060</v>
      </c>
      <c r="H219" s="18">
        <f>H208-H213+H218</f>
        <v>234</v>
      </c>
      <c r="I219" s="11">
        <f t="shared" si="53"/>
        <v>722060</v>
      </c>
      <c r="J219" s="12" t="s">
        <v>135</v>
      </c>
      <c r="K219" s="11">
        <f t="shared" si="54"/>
        <v>725060</v>
      </c>
      <c r="L219" s="12" t="s">
        <v>135</v>
      </c>
      <c r="M219" s="13">
        <f t="shared" si="55"/>
        <v>728060</v>
      </c>
      <c r="N219" s="39">
        <v>0.85</v>
      </c>
      <c r="O219" s="11">
        <f t="shared" si="56"/>
        <v>822060</v>
      </c>
      <c r="P219" s="16" t="s">
        <v>135</v>
      </c>
      <c r="Q219" s="11">
        <f t="shared" si="57"/>
        <v>825060</v>
      </c>
      <c r="R219" s="16" t="s">
        <v>135</v>
      </c>
      <c r="S219" s="7">
        <f t="shared" si="58"/>
        <v>828060</v>
      </c>
      <c r="T219" s="15">
        <f>IF(AND(ISNUMBER(H219),ISNUMBER(N219)),H219*N219,"")</f>
        <v>198.9</v>
      </c>
      <c r="U219" s="7">
        <f t="shared" si="59"/>
        <v>921060</v>
      </c>
      <c r="V219" s="15">
        <f>T219</f>
        <v>198.9</v>
      </c>
    </row>
    <row r="220" spans="2:22" x14ac:dyDescent="0.3">
      <c r="B220" s="3" t="s">
        <v>238</v>
      </c>
      <c r="C220" s="13">
        <v>122070</v>
      </c>
      <c r="D220" s="18">
        <v>75</v>
      </c>
      <c r="E220" s="13">
        <f t="shared" si="51"/>
        <v>125070</v>
      </c>
      <c r="F220" s="18">
        <v>152</v>
      </c>
      <c r="G220" s="13">
        <f t="shared" si="52"/>
        <v>128070</v>
      </c>
      <c r="H220" s="18">
        <v>240</v>
      </c>
      <c r="I220" s="13">
        <f t="shared" si="53"/>
        <v>722070</v>
      </c>
      <c r="J220" s="39">
        <v>1</v>
      </c>
      <c r="K220" s="13">
        <f t="shared" si="54"/>
        <v>725070</v>
      </c>
      <c r="L220" s="39">
        <v>1</v>
      </c>
      <c r="M220" s="13">
        <f t="shared" si="55"/>
        <v>728070</v>
      </c>
      <c r="N220" s="39">
        <v>1</v>
      </c>
      <c r="O220" s="7">
        <f t="shared" si="56"/>
        <v>822070</v>
      </c>
      <c r="P220" s="15">
        <f>IF(AND(ISNUMBER(D220),ISNUMBER(J220)), D220*J220, "")</f>
        <v>75</v>
      </c>
      <c r="Q220" s="7">
        <f t="shared" si="57"/>
        <v>825070</v>
      </c>
      <c r="R220" s="15">
        <f>IF(AND(ISNUMBER(F220),ISNUMBER(L220)), F220*L220, "")</f>
        <v>152</v>
      </c>
      <c r="S220" s="7">
        <f t="shared" si="58"/>
        <v>828070</v>
      </c>
      <c r="T220" s="15">
        <f>IF(AND(ISNUMBER(H220),ISNUMBER(N220)),H220*N220,"")</f>
        <v>240</v>
      </c>
      <c r="U220" s="7">
        <f t="shared" si="59"/>
        <v>921070</v>
      </c>
      <c r="V220" s="15">
        <f>P220+R220+T220</f>
        <v>467</v>
      </c>
    </row>
    <row r="221" spans="2:22" x14ac:dyDescent="0.3">
      <c r="B221" s="3" t="s">
        <v>239</v>
      </c>
      <c r="C221" s="13">
        <v>122080</v>
      </c>
      <c r="D221" s="18">
        <v>76</v>
      </c>
      <c r="E221" s="11">
        <f t="shared" si="51"/>
        <v>125080</v>
      </c>
      <c r="F221" s="16" t="s">
        <v>135</v>
      </c>
      <c r="G221" s="11">
        <f t="shared" si="52"/>
        <v>128080</v>
      </c>
      <c r="H221" s="16" t="s">
        <v>135</v>
      </c>
      <c r="I221" s="13">
        <f t="shared" si="53"/>
        <v>722080</v>
      </c>
      <c r="J221" s="39">
        <v>0</v>
      </c>
      <c r="K221" s="11">
        <f t="shared" si="54"/>
        <v>725080</v>
      </c>
      <c r="L221" s="12" t="s">
        <v>135</v>
      </c>
      <c r="M221" s="11">
        <f t="shared" si="55"/>
        <v>728080</v>
      </c>
      <c r="N221" s="12" t="s">
        <v>135</v>
      </c>
      <c r="O221" s="7">
        <f t="shared" si="56"/>
        <v>822080</v>
      </c>
      <c r="P221" s="15">
        <f>IF(AND(ISNUMBER(D221),ISNUMBER(J221)), D221*J221, "")</f>
        <v>0</v>
      </c>
      <c r="Q221" s="11">
        <f t="shared" si="57"/>
        <v>825080</v>
      </c>
      <c r="R221" s="16" t="s">
        <v>135</v>
      </c>
      <c r="S221" s="11">
        <f t="shared" si="58"/>
        <v>828080</v>
      </c>
      <c r="T221" s="16" t="s">
        <v>135</v>
      </c>
      <c r="U221" s="7">
        <f t="shared" si="59"/>
        <v>921080</v>
      </c>
      <c r="V221" s="15">
        <f>P221</f>
        <v>0</v>
      </c>
    </row>
    <row r="222" spans="2:22" x14ac:dyDescent="0.3">
      <c r="B222" s="3" t="s">
        <v>240</v>
      </c>
      <c r="C222" s="13">
        <v>122090</v>
      </c>
      <c r="D222" s="18">
        <v>77</v>
      </c>
      <c r="E222" s="13">
        <f t="shared" si="51"/>
        <v>125090</v>
      </c>
      <c r="F222" s="18">
        <v>153</v>
      </c>
      <c r="G222" s="13">
        <f t="shared" si="52"/>
        <v>128090</v>
      </c>
      <c r="H222" s="18">
        <v>241</v>
      </c>
      <c r="I222" s="13">
        <f t="shared" si="53"/>
        <v>722090</v>
      </c>
      <c r="J222" s="39">
        <v>0</v>
      </c>
      <c r="K222" s="13">
        <f t="shared" si="54"/>
        <v>725090</v>
      </c>
      <c r="L222" s="39">
        <v>0</v>
      </c>
      <c r="M222" s="13">
        <f t="shared" si="55"/>
        <v>728090</v>
      </c>
      <c r="N222" s="39">
        <v>0</v>
      </c>
      <c r="O222" s="7">
        <f t="shared" si="56"/>
        <v>822090</v>
      </c>
      <c r="P222" s="15">
        <f>IF(AND(ISNUMBER(D222),ISNUMBER(J222)), D222*J222, "")</f>
        <v>0</v>
      </c>
      <c r="Q222" s="7">
        <f t="shared" si="57"/>
        <v>825090</v>
      </c>
      <c r="R222" s="15">
        <f>IF(AND(ISNUMBER(F222),ISNUMBER(L222)), F222*L222, "")</f>
        <v>0</v>
      </c>
      <c r="S222" s="7">
        <f t="shared" si="58"/>
        <v>828090</v>
      </c>
      <c r="T222" s="15">
        <f>IF(AND(ISNUMBER(H222),ISNUMBER(N222)),H222*N222,"")</f>
        <v>0</v>
      </c>
      <c r="U222" s="7">
        <f t="shared" si="59"/>
        <v>921090</v>
      </c>
      <c r="V222" s="15">
        <f>P222+R222+T222</f>
        <v>0</v>
      </c>
    </row>
    <row r="223" spans="2:22" ht="26.4" x14ac:dyDescent="0.3">
      <c r="B223" s="3" t="s">
        <v>241</v>
      </c>
      <c r="C223" s="13">
        <v>122100</v>
      </c>
      <c r="D223" s="18">
        <v>78</v>
      </c>
      <c r="E223" s="13">
        <f t="shared" si="51"/>
        <v>125100</v>
      </c>
      <c r="F223" s="18">
        <v>154</v>
      </c>
      <c r="G223" s="13">
        <f t="shared" si="52"/>
        <v>128100</v>
      </c>
      <c r="H223" s="18">
        <v>242</v>
      </c>
      <c r="I223" s="13">
        <f t="shared" si="53"/>
        <v>722100</v>
      </c>
      <c r="J223" s="39">
        <v>1</v>
      </c>
      <c r="K223" s="13">
        <f t="shared" si="54"/>
        <v>725100</v>
      </c>
      <c r="L223" s="39">
        <v>1</v>
      </c>
      <c r="M223" s="13">
        <f t="shared" si="55"/>
        <v>728100</v>
      </c>
      <c r="N223" s="39">
        <v>1</v>
      </c>
      <c r="O223" s="7">
        <f t="shared" si="56"/>
        <v>822100</v>
      </c>
      <c r="P223" s="15">
        <f>IF(AND(ISNUMBER(D223),ISNUMBER(J223)), D223*J223, "")</f>
        <v>78</v>
      </c>
      <c r="Q223" s="7">
        <f t="shared" si="57"/>
        <v>825100</v>
      </c>
      <c r="R223" s="15">
        <f>IF(AND(ISNUMBER(F223),ISNUMBER(L223)), F223*L223, "")</f>
        <v>154</v>
      </c>
      <c r="S223" s="7">
        <f t="shared" si="58"/>
        <v>828100</v>
      </c>
      <c r="T223" s="15">
        <f>IF(AND(ISNUMBER(H223),ISNUMBER(N223)),H223*N223,"")</f>
        <v>242</v>
      </c>
      <c r="U223" s="7">
        <f t="shared" si="59"/>
        <v>921100</v>
      </c>
      <c r="V223" s="15">
        <f>P223+R223+T223</f>
        <v>474</v>
      </c>
    </row>
    <row r="224" spans="2:22" s="37" customFormat="1" x14ac:dyDescent="0.3">
      <c r="B224" s="38"/>
      <c r="C224" s="8"/>
      <c r="D224" s="17"/>
      <c r="E224" s="8"/>
      <c r="F224" s="17"/>
      <c r="G224" s="8"/>
      <c r="H224" s="17"/>
      <c r="I224" s="8"/>
      <c r="J224" s="10"/>
      <c r="K224" s="8"/>
      <c r="L224" s="10"/>
      <c r="M224" s="8"/>
      <c r="N224" s="10"/>
      <c r="O224" s="8"/>
      <c r="P224" s="17"/>
      <c r="Q224" s="8"/>
      <c r="R224" s="17"/>
      <c r="S224" s="8"/>
      <c r="T224" s="17"/>
      <c r="U224" s="8"/>
      <c r="V224" s="17"/>
    </row>
    <row r="225" spans="2:22" s="32" customFormat="1" ht="15.6" x14ac:dyDescent="0.3">
      <c r="B225" s="32" t="s">
        <v>242</v>
      </c>
      <c r="C225" s="33"/>
      <c r="D225" s="34"/>
      <c r="E225" s="33"/>
      <c r="F225" s="34"/>
      <c r="G225" s="33"/>
      <c r="H225" s="34"/>
      <c r="I225" s="33"/>
      <c r="J225" s="35"/>
      <c r="K225" s="33"/>
      <c r="L225" s="35"/>
      <c r="M225" s="33"/>
      <c r="N225" s="35"/>
      <c r="O225" s="33"/>
      <c r="P225" s="34"/>
      <c r="Q225" s="33"/>
      <c r="R225" s="34"/>
      <c r="S225" s="33"/>
      <c r="T225" s="34"/>
      <c r="U225" s="33"/>
      <c r="V225" s="34"/>
    </row>
    <row r="226" spans="2:22" ht="25.5" customHeight="1" x14ac:dyDescent="0.3">
      <c r="B226" s="3"/>
      <c r="C226" s="243" t="s">
        <v>136</v>
      </c>
      <c r="D226" s="243"/>
      <c r="E226" s="11"/>
      <c r="F226" s="16"/>
      <c r="G226" s="11"/>
      <c r="H226" s="16"/>
      <c r="I226" s="258" t="s">
        <v>185</v>
      </c>
      <c r="J226" s="258"/>
      <c r="K226" s="11"/>
      <c r="L226" s="12"/>
      <c r="M226" s="11"/>
      <c r="N226" s="12"/>
      <c r="O226" s="11"/>
      <c r="P226" s="16"/>
      <c r="Q226" s="11"/>
      <c r="R226" s="16"/>
      <c r="S226" s="11"/>
      <c r="T226" s="16"/>
      <c r="U226" s="246" t="s">
        <v>255</v>
      </c>
      <c r="V226" s="247"/>
    </row>
    <row r="227" spans="2:22" x14ac:dyDescent="0.3">
      <c r="B227" s="3" t="s">
        <v>243</v>
      </c>
      <c r="C227" s="7">
        <v>131010</v>
      </c>
      <c r="D227" s="18">
        <v>1</v>
      </c>
      <c r="E227" s="11"/>
      <c r="F227" s="16"/>
      <c r="G227" s="11"/>
      <c r="H227" s="16"/>
      <c r="I227" s="7">
        <f>IF(C227&gt;0, C227+600000, "")</f>
        <v>731010</v>
      </c>
      <c r="J227" s="39">
        <v>0.05</v>
      </c>
      <c r="K227" s="11"/>
      <c r="L227" s="12"/>
      <c r="M227" s="11"/>
      <c r="N227" s="12"/>
      <c r="O227" s="11"/>
      <c r="P227" s="16"/>
      <c r="Q227" s="11"/>
      <c r="R227" s="16"/>
      <c r="S227" s="11"/>
      <c r="T227" s="16"/>
      <c r="U227" s="7">
        <f>IF(C227&gt;0, C227+799000, "")</f>
        <v>930010</v>
      </c>
      <c r="V227" s="15">
        <f t="shared" ref="V227:V232" si="60">IF(AND(ISNUMBER(D227),ISNUMBER(J227)),SUM(D227)*J227,"")</f>
        <v>0.05</v>
      </c>
    </row>
    <row r="228" spans="2:22" x14ac:dyDescent="0.3">
      <c r="B228" s="3" t="s">
        <v>244</v>
      </c>
      <c r="C228" s="7">
        <v>131020</v>
      </c>
      <c r="D228" s="18">
        <v>2</v>
      </c>
      <c r="E228" s="11"/>
      <c r="F228" s="16"/>
      <c r="G228" s="11"/>
      <c r="H228" s="16"/>
      <c r="I228" s="7">
        <f t="shared" ref="I228:I238" si="61">IF(C228&gt;0, C228+600000, "")</f>
        <v>731020</v>
      </c>
      <c r="J228" s="39">
        <v>0.05</v>
      </c>
      <c r="K228" s="11"/>
      <c r="L228" s="12"/>
      <c r="M228" s="11"/>
      <c r="N228" s="12"/>
      <c r="O228" s="11"/>
      <c r="P228" s="16"/>
      <c r="Q228" s="11"/>
      <c r="R228" s="16"/>
      <c r="S228" s="11"/>
      <c r="T228" s="16"/>
      <c r="U228" s="7">
        <f t="shared" ref="U228:U238" si="62">IF(C228&gt;0, C228+799000, "")</f>
        <v>930020</v>
      </c>
      <c r="V228" s="15">
        <f t="shared" si="60"/>
        <v>0.1</v>
      </c>
    </row>
    <row r="229" spans="2:22" x14ac:dyDescent="0.3">
      <c r="B229" s="3" t="s">
        <v>245</v>
      </c>
      <c r="C229" s="7">
        <v>131030</v>
      </c>
      <c r="D229" s="18">
        <v>3</v>
      </c>
      <c r="E229" s="11"/>
      <c r="F229" s="16"/>
      <c r="G229" s="11"/>
      <c r="H229" s="16"/>
      <c r="I229" s="7">
        <f t="shared" si="61"/>
        <v>731030</v>
      </c>
      <c r="J229" s="39">
        <v>0.05</v>
      </c>
      <c r="K229" s="11"/>
      <c r="L229" s="12"/>
      <c r="M229" s="11"/>
      <c r="N229" s="12"/>
      <c r="O229" s="11"/>
      <c r="P229" s="16"/>
      <c r="Q229" s="11"/>
      <c r="R229" s="16"/>
      <c r="S229" s="11"/>
      <c r="T229" s="16"/>
      <c r="U229" s="7">
        <f t="shared" si="62"/>
        <v>930030</v>
      </c>
      <c r="V229" s="15">
        <f t="shared" si="60"/>
        <v>0.15000000000000002</v>
      </c>
    </row>
    <row r="230" spans="2:22" x14ac:dyDescent="0.3">
      <c r="B230" s="3" t="s">
        <v>246</v>
      </c>
      <c r="C230" s="7">
        <v>131040</v>
      </c>
      <c r="D230" s="18">
        <v>4</v>
      </c>
      <c r="E230" s="11"/>
      <c r="F230" s="16"/>
      <c r="G230" s="11"/>
      <c r="H230" s="16"/>
      <c r="I230" s="7">
        <f t="shared" si="61"/>
        <v>731040</v>
      </c>
      <c r="J230" s="39">
        <v>0.05</v>
      </c>
      <c r="K230" s="11"/>
      <c r="L230" s="12"/>
      <c r="M230" s="11"/>
      <c r="N230" s="12"/>
      <c r="O230" s="11"/>
      <c r="P230" s="16"/>
      <c r="Q230" s="11"/>
      <c r="R230" s="16"/>
      <c r="S230" s="11"/>
      <c r="T230" s="16"/>
      <c r="U230" s="7">
        <f t="shared" si="62"/>
        <v>930040</v>
      </c>
      <c r="V230" s="15">
        <f t="shared" si="60"/>
        <v>0.2</v>
      </c>
    </row>
    <row r="231" spans="2:22" x14ac:dyDescent="0.3">
      <c r="B231" s="3" t="s">
        <v>247</v>
      </c>
      <c r="C231" s="7">
        <v>131050</v>
      </c>
      <c r="D231" s="18">
        <v>5</v>
      </c>
      <c r="E231" s="11"/>
      <c r="F231" s="16"/>
      <c r="G231" s="11"/>
      <c r="H231" s="16"/>
      <c r="I231" s="7">
        <f t="shared" si="61"/>
        <v>731050</v>
      </c>
      <c r="J231" s="39">
        <v>0.05</v>
      </c>
      <c r="K231" s="11"/>
      <c r="L231" s="12"/>
      <c r="M231" s="11"/>
      <c r="N231" s="12"/>
      <c r="O231" s="11"/>
      <c r="P231" s="16"/>
      <c r="Q231" s="11"/>
      <c r="R231" s="16"/>
      <c r="S231" s="11"/>
      <c r="T231" s="16"/>
      <c r="U231" s="7">
        <f t="shared" si="62"/>
        <v>930050</v>
      </c>
      <c r="V231" s="15">
        <f t="shared" si="60"/>
        <v>0.25</v>
      </c>
    </row>
    <row r="232" spans="2:22" x14ac:dyDescent="0.3">
      <c r="B232" s="3" t="s">
        <v>248</v>
      </c>
      <c r="C232" s="7">
        <v>131060</v>
      </c>
      <c r="D232" s="18">
        <v>6</v>
      </c>
      <c r="E232" s="11"/>
      <c r="F232" s="16"/>
      <c r="G232" s="11"/>
      <c r="H232" s="16"/>
      <c r="I232" s="7">
        <f t="shared" si="61"/>
        <v>731060</v>
      </c>
      <c r="J232" s="39">
        <v>0.05</v>
      </c>
      <c r="K232" s="11"/>
      <c r="L232" s="12"/>
      <c r="M232" s="11"/>
      <c r="N232" s="12"/>
      <c r="O232" s="11"/>
      <c r="P232" s="16"/>
      <c r="Q232" s="11"/>
      <c r="R232" s="16"/>
      <c r="S232" s="11"/>
      <c r="T232" s="16"/>
      <c r="U232" s="7">
        <f t="shared" si="62"/>
        <v>930060</v>
      </c>
      <c r="V232" s="15">
        <f t="shared" si="60"/>
        <v>0.30000000000000004</v>
      </c>
    </row>
    <row r="233" spans="2:22" x14ac:dyDescent="0.3">
      <c r="B233" s="3" t="s">
        <v>249</v>
      </c>
      <c r="C233" s="11"/>
      <c r="D233" s="16"/>
      <c r="E233" s="11"/>
      <c r="F233" s="16"/>
      <c r="G233" s="11"/>
      <c r="H233" s="16"/>
      <c r="I233" s="11" t="str">
        <f t="shared" si="61"/>
        <v/>
      </c>
      <c r="J233" s="12"/>
      <c r="K233" s="11"/>
      <c r="L233" s="12"/>
      <c r="M233" s="11"/>
      <c r="N233" s="12"/>
      <c r="O233" s="11"/>
      <c r="P233" s="16"/>
      <c r="Q233" s="11"/>
      <c r="R233" s="16"/>
      <c r="S233" s="11"/>
      <c r="T233" s="16"/>
      <c r="U233" s="11" t="str">
        <f t="shared" si="62"/>
        <v/>
      </c>
      <c r="V233" s="16"/>
    </row>
    <row r="234" spans="2:22" x14ac:dyDescent="0.3">
      <c r="B234" s="19" t="s">
        <v>250</v>
      </c>
      <c r="C234" s="7">
        <v>131070</v>
      </c>
      <c r="D234" s="18">
        <v>7</v>
      </c>
      <c r="E234" s="11"/>
      <c r="F234" s="16"/>
      <c r="G234" s="11"/>
      <c r="H234" s="16"/>
      <c r="I234" s="7">
        <f t="shared" si="61"/>
        <v>731070</v>
      </c>
      <c r="J234" s="39">
        <v>0.05</v>
      </c>
      <c r="K234" s="11"/>
      <c r="L234" s="12"/>
      <c r="M234" s="11"/>
      <c r="N234" s="12"/>
      <c r="O234" s="11"/>
      <c r="P234" s="16"/>
      <c r="Q234" s="11"/>
      <c r="R234" s="16"/>
      <c r="S234" s="11"/>
      <c r="T234" s="16"/>
      <c r="U234" s="7">
        <f t="shared" si="62"/>
        <v>930070</v>
      </c>
      <c r="V234" s="15">
        <f>IF(AND(ISNUMBER(D234),ISNUMBER(J234)),SUM(D234)*J234,"")</f>
        <v>0.35000000000000003</v>
      </c>
    </row>
    <row r="235" spans="2:22" x14ac:dyDescent="0.3">
      <c r="B235" s="19" t="s">
        <v>251</v>
      </c>
      <c r="C235" s="7">
        <v>131080</v>
      </c>
      <c r="D235" s="18">
        <v>8</v>
      </c>
      <c r="E235" s="11"/>
      <c r="F235" s="16"/>
      <c r="G235" s="11"/>
      <c r="H235" s="16"/>
      <c r="I235" s="7">
        <f t="shared" si="61"/>
        <v>731080</v>
      </c>
      <c r="J235" s="39">
        <v>0.05</v>
      </c>
      <c r="K235" s="11"/>
      <c r="L235" s="12"/>
      <c r="M235" s="11"/>
      <c r="N235" s="12"/>
      <c r="O235" s="11"/>
      <c r="P235" s="16"/>
      <c r="Q235" s="11"/>
      <c r="R235" s="16"/>
      <c r="S235" s="11"/>
      <c r="T235" s="16"/>
      <c r="U235" s="7">
        <f t="shared" si="62"/>
        <v>930080</v>
      </c>
      <c r="V235" s="15">
        <f>IF(AND(ISNUMBER(D235),ISNUMBER(J235)),SUM(D235)*J235,"")</f>
        <v>0.4</v>
      </c>
    </row>
    <row r="236" spans="2:22" x14ac:dyDescent="0.3">
      <c r="B236" s="19" t="s">
        <v>252</v>
      </c>
      <c r="C236" s="7">
        <v>131090</v>
      </c>
      <c r="D236" s="18">
        <v>9</v>
      </c>
      <c r="E236" s="11"/>
      <c r="F236" s="16"/>
      <c r="G236" s="11"/>
      <c r="H236" s="16"/>
      <c r="I236" s="7">
        <f t="shared" si="61"/>
        <v>731090</v>
      </c>
      <c r="J236" s="39">
        <v>0.05</v>
      </c>
      <c r="K236" s="11"/>
      <c r="L236" s="12"/>
      <c r="M236" s="11"/>
      <c r="N236" s="12"/>
      <c r="O236" s="11"/>
      <c r="P236" s="16"/>
      <c r="Q236" s="11"/>
      <c r="R236" s="16"/>
      <c r="S236" s="11"/>
      <c r="T236" s="16"/>
      <c r="U236" s="7">
        <f t="shared" si="62"/>
        <v>930090</v>
      </c>
      <c r="V236" s="15">
        <f>IF(AND(ISNUMBER(D236),ISNUMBER(J236)),SUM(D236)*J236,"")</f>
        <v>0.45</v>
      </c>
    </row>
    <row r="237" spans="2:22" x14ac:dyDescent="0.3">
      <c r="B237" s="19" t="s">
        <v>253</v>
      </c>
      <c r="C237" s="7">
        <v>131100</v>
      </c>
      <c r="D237" s="18">
        <v>10</v>
      </c>
      <c r="E237" s="11"/>
      <c r="F237" s="16"/>
      <c r="G237" s="11"/>
      <c r="H237" s="16"/>
      <c r="I237" s="7">
        <f t="shared" si="61"/>
        <v>731100</v>
      </c>
      <c r="J237" s="39">
        <v>0.05</v>
      </c>
      <c r="K237" s="11"/>
      <c r="L237" s="12"/>
      <c r="M237" s="11"/>
      <c r="N237" s="12"/>
      <c r="O237" s="11"/>
      <c r="P237" s="16"/>
      <c r="Q237" s="11"/>
      <c r="R237" s="16"/>
      <c r="S237" s="11"/>
      <c r="T237" s="16"/>
      <c r="U237" s="7">
        <f t="shared" si="62"/>
        <v>930100</v>
      </c>
      <c r="V237" s="15">
        <f>IF(AND(ISNUMBER(D237),ISNUMBER(J237)),SUM(D237)*J237,"")</f>
        <v>0.5</v>
      </c>
    </row>
    <row r="238" spans="2:22" ht="26.4" x14ac:dyDescent="0.3">
      <c r="B238" s="3" t="s">
        <v>254</v>
      </c>
      <c r="C238" s="7">
        <v>131110</v>
      </c>
      <c r="D238" s="18">
        <v>11</v>
      </c>
      <c r="E238" s="11"/>
      <c r="F238" s="16"/>
      <c r="G238" s="11"/>
      <c r="H238" s="16"/>
      <c r="I238" s="7">
        <f t="shared" si="61"/>
        <v>731110</v>
      </c>
      <c r="J238" s="39">
        <v>0.05</v>
      </c>
      <c r="K238" s="11"/>
      <c r="L238" s="12"/>
      <c r="M238" s="11"/>
      <c r="N238" s="12"/>
      <c r="O238" s="11"/>
      <c r="P238" s="16"/>
      <c r="Q238" s="11"/>
      <c r="R238" s="16"/>
      <c r="S238" s="11"/>
      <c r="T238" s="16"/>
      <c r="U238" s="7">
        <f t="shared" si="62"/>
        <v>930110</v>
      </c>
      <c r="V238" s="15">
        <f>IF(AND(ISNUMBER(D238),ISNUMBER(J238)),SUM(D238)*J238,"")</f>
        <v>0.55000000000000004</v>
      </c>
    </row>
    <row r="239" spans="2:22" x14ac:dyDescent="0.3">
      <c r="B239" s="233"/>
      <c r="C239" s="235"/>
      <c r="D239" s="235"/>
      <c r="E239" s="235"/>
      <c r="F239" s="235"/>
      <c r="G239" s="235"/>
      <c r="H239" s="235"/>
      <c r="I239" s="235"/>
      <c r="J239" s="235"/>
      <c r="K239" s="235"/>
      <c r="L239" s="235"/>
      <c r="M239" s="235"/>
      <c r="N239" s="235"/>
      <c r="O239" s="234"/>
      <c r="P239" s="246" t="s">
        <v>187</v>
      </c>
      <c r="Q239" s="259"/>
      <c r="R239" s="259"/>
      <c r="S239" s="259"/>
      <c r="T239" s="247"/>
      <c r="U239" s="7">
        <v>939990</v>
      </c>
      <c r="V239" s="15">
        <f>SUM(V66:V238)+SUM(V274:V350)</f>
        <v>19875.849999999999</v>
      </c>
    </row>
    <row r="240" spans="2:22" s="37" customFormat="1" x14ac:dyDescent="0.3">
      <c r="B240" s="38"/>
      <c r="C240" s="8"/>
      <c r="D240" s="17"/>
      <c r="E240" s="8"/>
      <c r="F240" s="17"/>
      <c r="G240" s="8"/>
      <c r="H240" s="17"/>
      <c r="I240" s="8"/>
      <c r="J240" s="10"/>
      <c r="K240" s="8"/>
      <c r="L240" s="10"/>
      <c r="M240" s="8"/>
      <c r="N240" s="10"/>
      <c r="O240" s="8"/>
      <c r="P240" s="17"/>
      <c r="Q240" s="8"/>
      <c r="R240" s="17"/>
      <c r="S240" s="8"/>
      <c r="T240" s="17"/>
      <c r="U240" s="8"/>
      <c r="V240" s="17"/>
    </row>
    <row r="241" spans="2:22" s="37" customFormat="1" x14ac:dyDescent="0.3">
      <c r="B241" s="38"/>
      <c r="C241" s="8"/>
      <c r="D241" s="17"/>
      <c r="E241" s="8"/>
      <c r="F241" s="17"/>
      <c r="G241" s="8"/>
      <c r="H241" s="17"/>
      <c r="I241" s="8"/>
      <c r="J241" s="10"/>
      <c r="K241" s="8"/>
      <c r="L241" s="10"/>
      <c r="M241" s="8"/>
      <c r="N241" s="10"/>
      <c r="O241" s="8"/>
      <c r="P241" s="17"/>
      <c r="Q241" s="8"/>
      <c r="R241" s="17"/>
      <c r="S241" s="8"/>
      <c r="T241" s="17"/>
      <c r="U241" s="8"/>
      <c r="V241" s="17"/>
    </row>
    <row r="242" spans="2:22" s="32" customFormat="1" ht="15.6" x14ac:dyDescent="0.3">
      <c r="B242" s="32" t="s">
        <v>105</v>
      </c>
      <c r="C242" s="33"/>
      <c r="D242" s="34"/>
      <c r="E242" s="33"/>
      <c r="F242" s="34"/>
      <c r="G242" s="33"/>
      <c r="H242" s="34"/>
      <c r="I242" s="33"/>
      <c r="J242" s="35"/>
      <c r="K242" s="33"/>
      <c r="L242" s="35"/>
      <c r="M242" s="33"/>
      <c r="N242" s="35"/>
      <c r="O242" s="33"/>
      <c r="P242" s="34"/>
      <c r="Q242" s="33"/>
      <c r="R242" s="34"/>
      <c r="S242" s="33"/>
      <c r="T242" s="34"/>
      <c r="U242" s="33"/>
      <c r="V242" s="34"/>
    </row>
    <row r="243" spans="2:22" x14ac:dyDescent="0.3">
      <c r="B243" s="233"/>
      <c r="C243" s="235"/>
      <c r="D243" s="235"/>
      <c r="E243" s="235"/>
      <c r="F243" s="235"/>
      <c r="G243" s="235"/>
      <c r="H243" s="235"/>
      <c r="I243" s="235"/>
      <c r="J243" s="235"/>
      <c r="K243" s="235"/>
      <c r="L243" s="235"/>
      <c r="M243" s="235"/>
      <c r="N243" s="235"/>
      <c r="O243" s="234"/>
      <c r="P243" s="243" t="s">
        <v>256</v>
      </c>
      <c r="Q243" s="243"/>
      <c r="R243" s="243"/>
      <c r="S243" s="243"/>
      <c r="T243" s="243"/>
      <c r="U243" s="7">
        <v>989990</v>
      </c>
      <c r="V243" s="15">
        <f>IF(V239&gt;0,V58/V239*100,"")</f>
        <v>14.147067924139096</v>
      </c>
    </row>
    <row r="244" spans="2:22" s="37" customFormat="1" x14ac:dyDescent="0.3">
      <c r="B244" s="38"/>
      <c r="C244" s="8"/>
      <c r="D244" s="17"/>
      <c r="E244" s="8"/>
      <c r="F244" s="17"/>
      <c r="G244" s="8"/>
      <c r="H244" s="17"/>
      <c r="I244" s="8"/>
      <c r="J244" s="10"/>
      <c r="K244" s="8"/>
      <c r="L244" s="10"/>
      <c r="M244" s="8"/>
      <c r="N244" s="10"/>
      <c r="O244" s="8"/>
      <c r="P244" s="17"/>
      <c r="Q244" s="8"/>
      <c r="R244" s="17"/>
      <c r="S244" s="8"/>
      <c r="T244" s="17"/>
      <c r="U244" s="8"/>
      <c r="V244" s="17"/>
    </row>
    <row r="245" spans="2:22" s="37" customFormat="1" x14ac:dyDescent="0.3">
      <c r="B245" s="38"/>
      <c r="C245" s="8"/>
      <c r="D245" s="17"/>
      <c r="E245" s="8"/>
      <c r="F245" s="17"/>
      <c r="G245" s="8"/>
      <c r="H245" s="17"/>
      <c r="I245" s="8"/>
      <c r="J245" s="10"/>
      <c r="K245" s="8"/>
      <c r="L245" s="10"/>
      <c r="M245" s="8"/>
      <c r="N245" s="10"/>
      <c r="O245" s="8"/>
      <c r="P245" s="17"/>
      <c r="Q245" s="8"/>
      <c r="R245" s="17"/>
      <c r="S245" s="8"/>
      <c r="T245" s="17"/>
      <c r="U245" s="8"/>
      <c r="V245" s="17"/>
    </row>
    <row r="246" spans="2:22" s="32" customFormat="1" ht="15.6" x14ac:dyDescent="0.3">
      <c r="B246" s="36" t="s">
        <v>273</v>
      </c>
      <c r="C246" s="33"/>
      <c r="D246" s="34"/>
      <c r="E246" s="33"/>
      <c r="F246" s="34"/>
      <c r="G246" s="33"/>
      <c r="H246" s="34"/>
      <c r="I246" s="33"/>
      <c r="J246" s="35"/>
      <c r="K246" s="33"/>
      <c r="L246" s="35"/>
      <c r="M246" s="33"/>
      <c r="N246" s="35"/>
      <c r="O246" s="33"/>
      <c r="P246" s="34"/>
      <c r="Q246" s="33"/>
      <c r="R246" s="34"/>
      <c r="S246" s="33"/>
      <c r="T246" s="34"/>
      <c r="U246" s="33"/>
      <c r="V246" s="34"/>
    </row>
    <row r="247" spans="2:22" s="38" customFormat="1" ht="25.5" customHeight="1" x14ac:dyDescent="0.3">
      <c r="B247" s="260" t="s">
        <v>257</v>
      </c>
      <c r="C247" s="260"/>
      <c r="D247" s="260"/>
      <c r="E247" s="260"/>
      <c r="F247" s="260"/>
      <c r="G247" s="260"/>
      <c r="H247" s="260"/>
      <c r="I247" s="260"/>
      <c r="J247" s="260"/>
      <c r="K247" s="260"/>
      <c r="L247" s="260"/>
      <c r="M247" s="260"/>
      <c r="N247" s="260"/>
      <c r="O247" s="260"/>
      <c r="P247" s="260"/>
      <c r="Q247" s="260"/>
      <c r="R247" s="260"/>
      <c r="S247" s="260"/>
      <c r="T247" s="260"/>
      <c r="U247" s="260"/>
      <c r="V247" s="260"/>
    </row>
    <row r="248" spans="2:22" ht="25.5" customHeight="1" x14ac:dyDescent="0.3">
      <c r="B248" s="3"/>
      <c r="C248" s="243" t="s">
        <v>136</v>
      </c>
      <c r="D248" s="243"/>
      <c r="E248" s="243"/>
      <c r="F248" s="243"/>
      <c r="G248" s="243"/>
      <c r="H248" s="243"/>
      <c r="I248" s="258" t="s">
        <v>140</v>
      </c>
      <c r="J248" s="258"/>
      <c r="K248" s="258"/>
      <c r="L248" s="258"/>
      <c r="M248" s="258"/>
      <c r="N248" s="258"/>
      <c r="O248" s="243" t="s">
        <v>141</v>
      </c>
      <c r="P248" s="243"/>
      <c r="Q248" s="243"/>
      <c r="R248" s="243"/>
      <c r="S248" s="243"/>
      <c r="T248" s="243"/>
      <c r="U248" s="243"/>
      <c r="V248" s="243"/>
    </row>
    <row r="249" spans="2:22" ht="25.5" customHeight="1" x14ac:dyDescent="0.3">
      <c r="B249" s="3"/>
      <c r="C249" s="243" t="s">
        <v>137</v>
      </c>
      <c r="D249" s="243"/>
      <c r="E249" s="243" t="s">
        <v>138</v>
      </c>
      <c r="F249" s="243"/>
      <c r="G249" s="243" t="s">
        <v>139</v>
      </c>
      <c r="H249" s="243"/>
      <c r="I249" s="258" t="s">
        <v>137</v>
      </c>
      <c r="J249" s="258"/>
      <c r="K249" s="258" t="s">
        <v>138</v>
      </c>
      <c r="L249" s="258"/>
      <c r="M249" s="258" t="s">
        <v>139</v>
      </c>
      <c r="N249" s="258"/>
      <c r="O249" s="243" t="s">
        <v>137</v>
      </c>
      <c r="P249" s="243"/>
      <c r="Q249" s="243" t="s">
        <v>138</v>
      </c>
      <c r="R249" s="243"/>
      <c r="S249" s="243" t="s">
        <v>139</v>
      </c>
      <c r="T249" s="243"/>
      <c r="U249" s="243" t="s">
        <v>142</v>
      </c>
      <c r="V249" s="243"/>
    </row>
    <row r="250" spans="2:22" ht="39.6" x14ac:dyDescent="0.3">
      <c r="B250" s="3" t="s">
        <v>144</v>
      </c>
      <c r="C250" s="11">
        <v>141010</v>
      </c>
      <c r="D250" s="16" t="s">
        <v>135</v>
      </c>
      <c r="E250" s="11">
        <f>IF(C250&gt;0, C250+3000, "")</f>
        <v>144010</v>
      </c>
      <c r="F250" s="16" t="s">
        <v>135</v>
      </c>
      <c r="G250" s="13">
        <f>IF(C250&gt;0, C250+6000, "")</f>
        <v>147010</v>
      </c>
      <c r="H250" s="18">
        <v>25</v>
      </c>
      <c r="I250" s="11">
        <f>IF(C250&gt;0, C250+600000, "")</f>
        <v>741010</v>
      </c>
      <c r="J250" s="12" t="s">
        <v>135</v>
      </c>
      <c r="K250" s="11">
        <f>IF(C250&gt;0, E250+600000, "")</f>
        <v>744010</v>
      </c>
      <c r="L250" s="12" t="s">
        <v>135</v>
      </c>
      <c r="M250" s="13">
        <f>IF(C250, G250+600000, "")</f>
        <v>747010</v>
      </c>
      <c r="N250" s="39">
        <v>1</v>
      </c>
      <c r="O250" s="11">
        <f>IF(C250&gt;0, C250+700000, "")</f>
        <v>841010</v>
      </c>
      <c r="P250" s="16" t="s">
        <v>135</v>
      </c>
      <c r="Q250" s="11">
        <f>IF(C250&gt;0, E250+700000, "")</f>
        <v>844010</v>
      </c>
      <c r="R250" s="16" t="s">
        <v>135</v>
      </c>
      <c r="S250" s="7">
        <f>IF(C250, G250+700000, "")</f>
        <v>847010</v>
      </c>
      <c r="T250" s="15">
        <f>IF(AND(ISNUMBER(H250),ISNUMBER(N250)),SUM(H250)*N250,"")</f>
        <v>25</v>
      </c>
      <c r="U250" s="7">
        <f>IF(C250&gt;0, C250+799000, "")</f>
        <v>940010</v>
      </c>
      <c r="V250" s="15">
        <f>T250</f>
        <v>25</v>
      </c>
    </row>
    <row r="251" spans="2:22" ht="26.4" x14ac:dyDescent="0.3">
      <c r="B251" s="3" t="s">
        <v>145</v>
      </c>
      <c r="C251" s="11">
        <v>141020</v>
      </c>
      <c r="D251" s="16" t="s">
        <v>135</v>
      </c>
      <c r="E251" s="11">
        <f t="shared" ref="E251:E267" si="63">IF(C251&gt;0, C251+3000, "")</f>
        <v>144020</v>
      </c>
      <c r="F251" s="16" t="s">
        <v>135</v>
      </c>
      <c r="G251" s="13">
        <f t="shared" ref="G251:G267" si="64">IF(C251&gt;0, C251+6000, "")</f>
        <v>147020</v>
      </c>
      <c r="H251" s="18">
        <v>26</v>
      </c>
      <c r="I251" s="11">
        <f t="shared" ref="I251:I267" si="65">IF(C251&gt;0, C251+600000, "")</f>
        <v>741020</v>
      </c>
      <c r="J251" s="12" t="s">
        <v>135</v>
      </c>
      <c r="K251" s="11">
        <f t="shared" ref="K251:K267" si="66">IF(C251&gt;0, E251+600000, "")</f>
        <v>744020</v>
      </c>
      <c r="L251" s="12" t="s">
        <v>135</v>
      </c>
      <c r="M251" s="13">
        <f t="shared" ref="M251:M267" si="67">IF(C251, G251+600000, "")</f>
        <v>747020</v>
      </c>
      <c r="N251" s="39">
        <v>1</v>
      </c>
      <c r="O251" s="11">
        <f t="shared" ref="O251:O267" si="68">IF(C251&gt;0, C251+700000, "")</f>
        <v>841020</v>
      </c>
      <c r="P251" s="16" t="s">
        <v>135</v>
      </c>
      <c r="Q251" s="11">
        <f t="shared" ref="Q251:Q267" si="69">IF(C251&gt;0, E251+700000, "")</f>
        <v>844020</v>
      </c>
      <c r="R251" s="16" t="s">
        <v>135</v>
      </c>
      <c r="S251" s="7">
        <f t="shared" ref="S251:S267" si="70">IF(C251, G251+700000, "")</f>
        <v>847020</v>
      </c>
      <c r="T251" s="15">
        <f>IF(AND(ISNUMBER(H251),ISNUMBER(N251)),SUM(H251)*N251,"")</f>
        <v>26</v>
      </c>
      <c r="U251" s="7">
        <f t="shared" ref="U251:U267" si="71">IF(C251&gt;0, C251+799000, "")</f>
        <v>940020</v>
      </c>
      <c r="V251" s="15">
        <f>T251</f>
        <v>26</v>
      </c>
    </row>
    <row r="252" spans="2:22" ht="26.4" x14ac:dyDescent="0.3">
      <c r="B252" s="3" t="s">
        <v>258</v>
      </c>
      <c r="C252" s="13">
        <v>141030</v>
      </c>
      <c r="D252" s="18">
        <v>1</v>
      </c>
      <c r="E252" s="13">
        <f t="shared" si="63"/>
        <v>144030</v>
      </c>
      <c r="F252" s="18">
        <v>13</v>
      </c>
      <c r="G252" s="13">
        <f t="shared" si="64"/>
        <v>147030</v>
      </c>
      <c r="H252" s="18">
        <v>27</v>
      </c>
      <c r="I252" s="13">
        <f t="shared" si="65"/>
        <v>741030</v>
      </c>
      <c r="J252" s="39">
        <v>0.85</v>
      </c>
      <c r="K252" s="13">
        <f t="shared" si="66"/>
        <v>744030</v>
      </c>
      <c r="L252" s="39">
        <v>0.85</v>
      </c>
      <c r="M252" s="13">
        <f t="shared" si="67"/>
        <v>747030</v>
      </c>
      <c r="N252" s="39">
        <v>1</v>
      </c>
      <c r="O252" s="7">
        <f t="shared" si="68"/>
        <v>841030</v>
      </c>
      <c r="P252" s="15">
        <f t="shared" ref="P252:P257" si="72">IF(AND(ISNUMBER(D252),ISNUMBER(J252)), D252*J252, "")</f>
        <v>0.85</v>
      </c>
      <c r="Q252" s="7">
        <f t="shared" si="69"/>
        <v>844030</v>
      </c>
      <c r="R252" s="15">
        <f t="shared" ref="R252:R257" si="73">IF(AND(ISNUMBER(F252),ISNUMBER(L252)), F252*L252, "")</f>
        <v>11.049999999999999</v>
      </c>
      <c r="S252" s="7">
        <f t="shared" si="70"/>
        <v>847030</v>
      </c>
      <c r="T252" s="15">
        <f t="shared" ref="T252:T257" si="74">IF(AND(ISNUMBER(H252),ISNUMBER(N252)),H252*N252,"")</f>
        <v>27</v>
      </c>
      <c r="U252" s="7">
        <f t="shared" si="71"/>
        <v>940030</v>
      </c>
      <c r="V252" s="15">
        <f>P252+R252+T252</f>
        <v>38.9</v>
      </c>
    </row>
    <row r="253" spans="2:22" ht="26.4" x14ac:dyDescent="0.3">
      <c r="B253" s="3" t="s">
        <v>259</v>
      </c>
      <c r="C253" s="13">
        <v>141040</v>
      </c>
      <c r="D253" s="18">
        <v>2</v>
      </c>
      <c r="E253" s="13">
        <f t="shared" si="63"/>
        <v>144040</v>
      </c>
      <c r="F253" s="18">
        <v>14</v>
      </c>
      <c r="G253" s="13">
        <f t="shared" si="64"/>
        <v>147040</v>
      </c>
      <c r="H253" s="18">
        <v>28</v>
      </c>
      <c r="I253" s="13">
        <f t="shared" si="65"/>
        <v>741040</v>
      </c>
      <c r="J253" s="39">
        <v>0.85</v>
      </c>
      <c r="K253" s="13">
        <f t="shared" si="66"/>
        <v>744040</v>
      </c>
      <c r="L253" s="39">
        <v>0.85</v>
      </c>
      <c r="M253" s="13">
        <f t="shared" si="67"/>
        <v>747040</v>
      </c>
      <c r="N253" s="39">
        <v>1</v>
      </c>
      <c r="O253" s="7">
        <f t="shared" si="68"/>
        <v>841040</v>
      </c>
      <c r="P253" s="15">
        <f t="shared" si="72"/>
        <v>1.7</v>
      </c>
      <c r="Q253" s="7">
        <f t="shared" si="69"/>
        <v>844040</v>
      </c>
      <c r="R253" s="15">
        <f t="shared" si="73"/>
        <v>11.9</v>
      </c>
      <c r="S253" s="7">
        <f t="shared" si="70"/>
        <v>847040</v>
      </c>
      <c r="T253" s="15">
        <f t="shared" si="74"/>
        <v>28</v>
      </c>
      <c r="U253" s="7">
        <f t="shared" si="71"/>
        <v>940040</v>
      </c>
      <c r="V253" s="15">
        <f t="shared" ref="V253:V257" si="75">P253+R253+T253</f>
        <v>41.6</v>
      </c>
    </row>
    <row r="254" spans="2:22" x14ac:dyDescent="0.3">
      <c r="B254" s="3" t="s">
        <v>148</v>
      </c>
      <c r="C254" s="13">
        <v>141050</v>
      </c>
      <c r="D254" s="18">
        <v>3</v>
      </c>
      <c r="E254" s="13">
        <f t="shared" si="63"/>
        <v>144050</v>
      </c>
      <c r="F254" s="18">
        <v>15</v>
      </c>
      <c r="G254" s="13">
        <f t="shared" si="64"/>
        <v>147050</v>
      </c>
      <c r="H254" s="18">
        <v>29</v>
      </c>
      <c r="I254" s="13">
        <f t="shared" si="65"/>
        <v>741050</v>
      </c>
      <c r="J254" s="39">
        <v>0.5</v>
      </c>
      <c r="K254" s="13">
        <f t="shared" si="66"/>
        <v>744050</v>
      </c>
      <c r="L254" s="39">
        <v>0.5</v>
      </c>
      <c r="M254" s="13">
        <f t="shared" si="67"/>
        <v>747050</v>
      </c>
      <c r="N254" s="39">
        <v>1</v>
      </c>
      <c r="O254" s="7">
        <f t="shared" si="68"/>
        <v>841050</v>
      </c>
      <c r="P254" s="15">
        <f t="shared" si="72"/>
        <v>1.5</v>
      </c>
      <c r="Q254" s="7">
        <f t="shared" si="69"/>
        <v>844050</v>
      </c>
      <c r="R254" s="15">
        <f t="shared" si="73"/>
        <v>7.5</v>
      </c>
      <c r="S254" s="7">
        <f t="shared" si="70"/>
        <v>847050</v>
      </c>
      <c r="T254" s="15">
        <f t="shared" si="74"/>
        <v>29</v>
      </c>
      <c r="U254" s="7">
        <f t="shared" si="71"/>
        <v>940050</v>
      </c>
      <c r="V254" s="15">
        <f t="shared" si="75"/>
        <v>38</v>
      </c>
    </row>
    <row r="255" spans="2:22" x14ac:dyDescent="0.3">
      <c r="B255" s="3" t="s">
        <v>260</v>
      </c>
      <c r="C255" s="13">
        <v>141060</v>
      </c>
      <c r="D255" s="18">
        <v>4</v>
      </c>
      <c r="E255" s="13">
        <f t="shared" si="63"/>
        <v>144060</v>
      </c>
      <c r="F255" s="18">
        <v>16</v>
      </c>
      <c r="G255" s="13">
        <f t="shared" si="64"/>
        <v>147060</v>
      </c>
      <c r="H255" s="18">
        <v>30</v>
      </c>
      <c r="I255" s="13">
        <f t="shared" si="65"/>
        <v>741060</v>
      </c>
      <c r="J255" s="39">
        <v>0.5</v>
      </c>
      <c r="K255" s="13">
        <f t="shared" si="66"/>
        <v>744060</v>
      </c>
      <c r="L255" s="39">
        <v>0.5</v>
      </c>
      <c r="M255" s="13">
        <f t="shared" si="67"/>
        <v>747060</v>
      </c>
      <c r="N255" s="39">
        <v>1</v>
      </c>
      <c r="O255" s="7">
        <f t="shared" si="68"/>
        <v>841060</v>
      </c>
      <c r="P255" s="15">
        <f t="shared" si="72"/>
        <v>2</v>
      </c>
      <c r="Q255" s="7">
        <f t="shared" si="69"/>
        <v>844060</v>
      </c>
      <c r="R255" s="15">
        <f t="shared" si="73"/>
        <v>8</v>
      </c>
      <c r="S255" s="7">
        <f t="shared" si="70"/>
        <v>847060</v>
      </c>
      <c r="T255" s="15">
        <f t="shared" si="74"/>
        <v>30</v>
      </c>
      <c r="U255" s="7">
        <f t="shared" si="71"/>
        <v>940060</v>
      </c>
      <c r="V255" s="15">
        <f t="shared" si="75"/>
        <v>40</v>
      </c>
    </row>
    <row r="256" spans="2:22" x14ac:dyDescent="0.3">
      <c r="B256" s="3" t="s">
        <v>152</v>
      </c>
      <c r="C256" s="13">
        <v>141070</v>
      </c>
      <c r="D256" s="18">
        <v>5</v>
      </c>
      <c r="E256" s="13">
        <f t="shared" si="63"/>
        <v>144070</v>
      </c>
      <c r="F256" s="18">
        <v>17</v>
      </c>
      <c r="G256" s="13">
        <f t="shared" si="64"/>
        <v>147070</v>
      </c>
      <c r="H256" s="18">
        <v>31</v>
      </c>
      <c r="I256" s="13">
        <f t="shared" si="65"/>
        <v>741070</v>
      </c>
      <c r="J256" s="39">
        <v>0</v>
      </c>
      <c r="K256" s="13">
        <f t="shared" si="66"/>
        <v>744070</v>
      </c>
      <c r="L256" s="39">
        <v>0.5</v>
      </c>
      <c r="M256" s="13">
        <f t="shared" si="67"/>
        <v>747070</v>
      </c>
      <c r="N256" s="39">
        <v>1</v>
      </c>
      <c r="O256" s="7">
        <f t="shared" si="68"/>
        <v>841070</v>
      </c>
      <c r="P256" s="15">
        <f t="shared" si="72"/>
        <v>0</v>
      </c>
      <c r="Q256" s="7">
        <f t="shared" si="69"/>
        <v>844070</v>
      </c>
      <c r="R256" s="15">
        <f t="shared" si="73"/>
        <v>8.5</v>
      </c>
      <c r="S256" s="7">
        <f t="shared" si="70"/>
        <v>847070</v>
      </c>
      <c r="T256" s="15">
        <f t="shared" si="74"/>
        <v>31</v>
      </c>
      <c r="U256" s="7">
        <f t="shared" si="71"/>
        <v>940070</v>
      </c>
      <c r="V256" s="15">
        <f t="shared" si="75"/>
        <v>39.5</v>
      </c>
    </row>
    <row r="257" spans="2:22" ht="26.4" x14ac:dyDescent="0.3">
      <c r="B257" s="3" t="s">
        <v>145</v>
      </c>
      <c r="C257" s="13">
        <v>141080</v>
      </c>
      <c r="D257" s="18">
        <v>6</v>
      </c>
      <c r="E257" s="13">
        <f t="shared" si="63"/>
        <v>144080</v>
      </c>
      <c r="F257" s="18">
        <v>18</v>
      </c>
      <c r="G257" s="13">
        <f t="shared" si="64"/>
        <v>147080</v>
      </c>
      <c r="H257" s="18">
        <v>32</v>
      </c>
      <c r="I257" s="13">
        <f t="shared" si="65"/>
        <v>741080</v>
      </c>
      <c r="J257" s="39">
        <v>0</v>
      </c>
      <c r="K257" s="13">
        <f t="shared" si="66"/>
        <v>744080</v>
      </c>
      <c r="L257" s="39">
        <v>0.5</v>
      </c>
      <c r="M257" s="13">
        <f t="shared" si="67"/>
        <v>747080</v>
      </c>
      <c r="N257" s="39">
        <v>1</v>
      </c>
      <c r="O257" s="7">
        <f t="shared" si="68"/>
        <v>841080</v>
      </c>
      <c r="P257" s="15">
        <f t="shared" si="72"/>
        <v>0</v>
      </c>
      <c r="Q257" s="7">
        <f t="shared" si="69"/>
        <v>844080</v>
      </c>
      <c r="R257" s="15">
        <f t="shared" si="73"/>
        <v>9</v>
      </c>
      <c r="S257" s="7">
        <f t="shared" si="70"/>
        <v>847080</v>
      </c>
      <c r="T257" s="15">
        <f t="shared" si="74"/>
        <v>32</v>
      </c>
      <c r="U257" s="7">
        <f t="shared" si="71"/>
        <v>940080</v>
      </c>
      <c r="V257" s="15">
        <f t="shared" si="75"/>
        <v>41</v>
      </c>
    </row>
    <row r="258" spans="2:22" ht="26.4" x14ac:dyDescent="0.3">
      <c r="B258" s="3" t="s">
        <v>261</v>
      </c>
      <c r="C258" s="11"/>
      <c r="D258" s="16"/>
      <c r="E258" s="11" t="str">
        <f t="shared" si="63"/>
        <v/>
      </c>
      <c r="F258" s="16"/>
      <c r="G258" s="11" t="str">
        <f t="shared" si="64"/>
        <v/>
      </c>
      <c r="H258" s="16"/>
      <c r="I258" s="11" t="str">
        <f t="shared" si="65"/>
        <v/>
      </c>
      <c r="J258" s="12"/>
      <c r="K258" s="11" t="str">
        <f t="shared" si="66"/>
        <v/>
      </c>
      <c r="L258" s="12"/>
      <c r="M258" s="11" t="str">
        <f t="shared" si="67"/>
        <v/>
      </c>
      <c r="N258" s="12"/>
      <c r="O258" s="11" t="str">
        <f t="shared" si="68"/>
        <v/>
      </c>
      <c r="P258" s="16"/>
      <c r="Q258" s="11" t="str">
        <f t="shared" si="69"/>
        <v/>
      </c>
      <c r="R258" s="16"/>
      <c r="S258" s="11" t="str">
        <f t="shared" si="70"/>
        <v/>
      </c>
      <c r="T258" s="16"/>
      <c r="U258" s="11" t="str">
        <f t="shared" si="71"/>
        <v/>
      </c>
      <c r="V258" s="16"/>
    </row>
    <row r="259" spans="2:22" x14ac:dyDescent="0.3">
      <c r="B259" s="3" t="s">
        <v>262</v>
      </c>
      <c r="C259" s="11"/>
      <c r="D259" s="16"/>
      <c r="E259" s="11" t="str">
        <f t="shared" si="63"/>
        <v/>
      </c>
      <c r="F259" s="16"/>
      <c r="G259" s="11" t="str">
        <f t="shared" si="64"/>
        <v/>
      </c>
      <c r="H259" s="16"/>
      <c r="I259" s="11" t="str">
        <f t="shared" si="65"/>
        <v/>
      </c>
      <c r="J259" s="12"/>
      <c r="K259" s="11" t="str">
        <f t="shared" si="66"/>
        <v/>
      </c>
      <c r="L259" s="12"/>
      <c r="M259" s="11" t="str">
        <f t="shared" si="67"/>
        <v/>
      </c>
      <c r="N259" s="12"/>
      <c r="O259" s="11" t="str">
        <f t="shared" si="68"/>
        <v/>
      </c>
      <c r="P259" s="16"/>
      <c r="Q259" s="11" t="str">
        <f t="shared" si="69"/>
        <v/>
      </c>
      <c r="R259" s="16"/>
      <c r="S259" s="11" t="str">
        <f t="shared" si="70"/>
        <v/>
      </c>
      <c r="T259" s="16"/>
      <c r="U259" s="11" t="str">
        <f t="shared" si="71"/>
        <v/>
      </c>
      <c r="V259" s="16"/>
    </row>
    <row r="260" spans="2:22" ht="26.4" x14ac:dyDescent="0.3">
      <c r="B260" s="3" t="s">
        <v>157</v>
      </c>
      <c r="C260" s="11"/>
      <c r="D260" s="16"/>
      <c r="E260" s="11" t="str">
        <f t="shared" si="63"/>
        <v/>
      </c>
      <c r="F260" s="16"/>
      <c r="G260" s="11" t="str">
        <f t="shared" si="64"/>
        <v/>
      </c>
      <c r="H260" s="16"/>
      <c r="I260" s="11" t="str">
        <f t="shared" si="65"/>
        <v/>
      </c>
      <c r="J260" s="12"/>
      <c r="K260" s="11" t="str">
        <f t="shared" si="66"/>
        <v/>
      </c>
      <c r="L260" s="12"/>
      <c r="M260" s="11" t="str">
        <f t="shared" si="67"/>
        <v/>
      </c>
      <c r="N260" s="12"/>
      <c r="O260" s="11" t="str">
        <f t="shared" si="68"/>
        <v/>
      </c>
      <c r="P260" s="16"/>
      <c r="Q260" s="11" t="str">
        <f t="shared" si="69"/>
        <v/>
      </c>
      <c r="R260" s="16"/>
      <c r="S260" s="11" t="str">
        <f t="shared" si="70"/>
        <v/>
      </c>
      <c r="T260" s="16"/>
      <c r="U260" s="11" t="str">
        <f t="shared" si="71"/>
        <v/>
      </c>
      <c r="V260" s="16"/>
    </row>
    <row r="261" spans="2:22" x14ac:dyDescent="0.3">
      <c r="B261" s="19" t="s">
        <v>158</v>
      </c>
      <c r="C261" s="13">
        <v>141090</v>
      </c>
      <c r="D261" s="18">
        <v>7</v>
      </c>
      <c r="E261" s="13">
        <f t="shared" si="63"/>
        <v>144090</v>
      </c>
      <c r="F261" s="18">
        <v>19</v>
      </c>
      <c r="G261" s="13">
        <f t="shared" si="64"/>
        <v>147090</v>
      </c>
      <c r="H261" s="18">
        <v>33</v>
      </c>
      <c r="I261" s="13">
        <f t="shared" si="65"/>
        <v>741090</v>
      </c>
      <c r="J261" s="39">
        <v>0</v>
      </c>
      <c r="K261" s="13">
        <f t="shared" si="66"/>
        <v>744090</v>
      </c>
      <c r="L261" s="39">
        <v>0.5</v>
      </c>
      <c r="M261" s="13">
        <f t="shared" si="67"/>
        <v>747090</v>
      </c>
      <c r="N261" s="39">
        <v>1</v>
      </c>
      <c r="O261" s="7">
        <f t="shared" si="68"/>
        <v>841090</v>
      </c>
      <c r="P261" s="15">
        <f>IF(AND(ISNUMBER(D261),ISNUMBER(J261)), D261*J261, "")</f>
        <v>0</v>
      </c>
      <c r="Q261" s="7">
        <f t="shared" si="69"/>
        <v>844090</v>
      </c>
      <c r="R261" s="15">
        <f>IF(AND(ISNUMBER(F261),ISNUMBER(L261)), F261*L261, "")</f>
        <v>9.5</v>
      </c>
      <c r="S261" s="7">
        <f t="shared" si="70"/>
        <v>847090</v>
      </c>
      <c r="T261" s="15">
        <f>IF(AND(ISNUMBER(H261),ISNUMBER(N261)),H261*N261,"")</f>
        <v>33</v>
      </c>
      <c r="U261" s="7">
        <f t="shared" si="71"/>
        <v>940090</v>
      </c>
      <c r="V261" s="15">
        <f>P261+R261+T261</f>
        <v>42.5</v>
      </c>
    </row>
    <row r="262" spans="2:22" x14ac:dyDescent="0.3">
      <c r="B262" s="19" t="s">
        <v>159</v>
      </c>
      <c r="C262" s="13">
        <v>141100</v>
      </c>
      <c r="D262" s="18">
        <v>8</v>
      </c>
      <c r="E262" s="13">
        <f t="shared" si="63"/>
        <v>144100</v>
      </c>
      <c r="F262" s="18">
        <v>20</v>
      </c>
      <c r="G262" s="13">
        <f t="shared" si="64"/>
        <v>147100</v>
      </c>
      <c r="H262" s="18">
        <v>34</v>
      </c>
      <c r="I262" s="13">
        <f t="shared" si="65"/>
        <v>741100</v>
      </c>
      <c r="J262" s="39">
        <v>0.5</v>
      </c>
      <c r="K262" s="13">
        <f t="shared" si="66"/>
        <v>744100</v>
      </c>
      <c r="L262" s="39">
        <v>0.5</v>
      </c>
      <c r="M262" s="13">
        <f t="shared" si="67"/>
        <v>747100</v>
      </c>
      <c r="N262" s="39">
        <v>1</v>
      </c>
      <c r="O262" s="7">
        <f t="shared" si="68"/>
        <v>841100</v>
      </c>
      <c r="P262" s="15">
        <f>IF(AND(ISNUMBER(D262),ISNUMBER(J262)), D262*J262, "")</f>
        <v>4</v>
      </c>
      <c r="Q262" s="7">
        <f t="shared" si="69"/>
        <v>844100</v>
      </c>
      <c r="R262" s="15">
        <f>IF(AND(ISNUMBER(F262),ISNUMBER(L262)), F262*L262, "")</f>
        <v>10</v>
      </c>
      <c r="S262" s="7">
        <f t="shared" si="70"/>
        <v>847100</v>
      </c>
      <c r="T262" s="15">
        <f>IF(AND(ISNUMBER(H262),ISNUMBER(N262)),H262*N262,"")</f>
        <v>34</v>
      </c>
      <c r="U262" s="7">
        <f t="shared" si="71"/>
        <v>940100</v>
      </c>
      <c r="V262" s="15">
        <f t="shared" ref="V262:V265" si="76">P262+R262+T262</f>
        <v>48</v>
      </c>
    </row>
    <row r="263" spans="2:22" x14ac:dyDescent="0.3">
      <c r="B263" s="19" t="s">
        <v>160</v>
      </c>
      <c r="C263" s="13">
        <v>141110</v>
      </c>
      <c r="D263" s="18">
        <v>9</v>
      </c>
      <c r="E263" s="13">
        <f t="shared" si="63"/>
        <v>144110</v>
      </c>
      <c r="F263" s="18">
        <v>21</v>
      </c>
      <c r="G263" s="13">
        <f t="shared" si="64"/>
        <v>147110</v>
      </c>
      <c r="H263" s="18">
        <v>35</v>
      </c>
      <c r="I263" s="13">
        <f t="shared" si="65"/>
        <v>741110</v>
      </c>
      <c r="J263" s="39">
        <v>0</v>
      </c>
      <c r="K263" s="13">
        <f t="shared" si="66"/>
        <v>744110</v>
      </c>
      <c r="L263" s="39">
        <v>0.5</v>
      </c>
      <c r="M263" s="13">
        <f t="shared" si="67"/>
        <v>747110</v>
      </c>
      <c r="N263" s="39">
        <v>1</v>
      </c>
      <c r="O263" s="7">
        <f t="shared" si="68"/>
        <v>841110</v>
      </c>
      <c r="P263" s="15">
        <f>IF(AND(ISNUMBER(D263),ISNUMBER(J263)), D263*J263, "")</f>
        <v>0</v>
      </c>
      <c r="Q263" s="7">
        <f t="shared" si="69"/>
        <v>844110</v>
      </c>
      <c r="R263" s="15">
        <f>IF(AND(ISNUMBER(F263),ISNUMBER(L263)), F263*L263, "")</f>
        <v>10.5</v>
      </c>
      <c r="S263" s="7">
        <f t="shared" si="70"/>
        <v>847110</v>
      </c>
      <c r="T263" s="15">
        <f>IF(AND(ISNUMBER(H263),ISNUMBER(N263)),H263*N263,"")</f>
        <v>35</v>
      </c>
      <c r="U263" s="7">
        <f t="shared" si="71"/>
        <v>940110</v>
      </c>
      <c r="V263" s="15">
        <f t="shared" si="76"/>
        <v>45.5</v>
      </c>
    </row>
    <row r="264" spans="2:22" x14ac:dyDescent="0.3">
      <c r="B264" s="19" t="s">
        <v>161</v>
      </c>
      <c r="C264" s="13">
        <v>141120</v>
      </c>
      <c r="D264" s="18">
        <v>10</v>
      </c>
      <c r="E264" s="13">
        <f t="shared" si="63"/>
        <v>144120</v>
      </c>
      <c r="F264" s="18">
        <v>22</v>
      </c>
      <c r="G264" s="13">
        <f t="shared" si="64"/>
        <v>147120</v>
      </c>
      <c r="H264" s="18">
        <v>36</v>
      </c>
      <c r="I264" s="13">
        <f t="shared" si="65"/>
        <v>741120</v>
      </c>
      <c r="J264" s="39">
        <v>0.5</v>
      </c>
      <c r="K264" s="13">
        <f t="shared" si="66"/>
        <v>744120</v>
      </c>
      <c r="L264" s="39">
        <v>0.5</v>
      </c>
      <c r="M264" s="13">
        <f t="shared" si="67"/>
        <v>747120</v>
      </c>
      <c r="N264" s="39">
        <v>1</v>
      </c>
      <c r="O264" s="7">
        <f t="shared" si="68"/>
        <v>841120</v>
      </c>
      <c r="P264" s="15">
        <f>IF(AND(ISNUMBER(D264),ISNUMBER(J264)), D264*J264, "")</f>
        <v>5</v>
      </c>
      <c r="Q264" s="7">
        <f t="shared" si="69"/>
        <v>844120</v>
      </c>
      <c r="R264" s="15">
        <f>IF(AND(ISNUMBER(F264),ISNUMBER(L264)), F264*L264, "")</f>
        <v>11</v>
      </c>
      <c r="S264" s="7">
        <f t="shared" si="70"/>
        <v>847120</v>
      </c>
      <c r="T264" s="15">
        <f>IF(AND(ISNUMBER(H264),ISNUMBER(N264)),H264*N264,"")</f>
        <v>36</v>
      </c>
      <c r="U264" s="7">
        <f t="shared" si="71"/>
        <v>940120</v>
      </c>
      <c r="V264" s="15">
        <f t="shared" si="76"/>
        <v>52</v>
      </c>
    </row>
    <row r="265" spans="2:22" ht="26.4" x14ac:dyDescent="0.3">
      <c r="B265" s="19" t="s">
        <v>162</v>
      </c>
      <c r="C265" s="13">
        <v>141130</v>
      </c>
      <c r="D265" s="18">
        <v>11</v>
      </c>
      <c r="E265" s="13">
        <f t="shared" si="63"/>
        <v>144130</v>
      </c>
      <c r="F265" s="18">
        <v>23</v>
      </c>
      <c r="G265" s="13">
        <f t="shared" si="64"/>
        <v>147130</v>
      </c>
      <c r="H265" s="18">
        <v>37</v>
      </c>
      <c r="I265" s="13">
        <f t="shared" si="65"/>
        <v>741130</v>
      </c>
      <c r="J265" s="39">
        <v>0</v>
      </c>
      <c r="K265" s="13">
        <f t="shared" si="66"/>
        <v>744130</v>
      </c>
      <c r="L265" s="39">
        <v>0.5</v>
      </c>
      <c r="M265" s="13">
        <f t="shared" si="67"/>
        <v>747130</v>
      </c>
      <c r="N265" s="39">
        <v>1</v>
      </c>
      <c r="O265" s="7">
        <f t="shared" si="68"/>
        <v>841130</v>
      </c>
      <c r="P265" s="15">
        <f>IF(AND(ISNUMBER(D265),ISNUMBER(J265)), D265*J265, "")</f>
        <v>0</v>
      </c>
      <c r="Q265" s="7">
        <f t="shared" si="69"/>
        <v>844130</v>
      </c>
      <c r="R265" s="15">
        <f>IF(AND(ISNUMBER(F265),ISNUMBER(L265)), F265*L265, "")</f>
        <v>11.5</v>
      </c>
      <c r="S265" s="7">
        <f t="shared" si="70"/>
        <v>847130</v>
      </c>
      <c r="T265" s="15">
        <f>IF(AND(ISNUMBER(H265),ISNUMBER(N265)),H265*N265,"")</f>
        <v>37</v>
      </c>
      <c r="U265" s="7">
        <f t="shared" si="71"/>
        <v>940130</v>
      </c>
      <c r="V265" s="15">
        <f t="shared" si="76"/>
        <v>48.5</v>
      </c>
    </row>
    <row r="266" spans="2:22" x14ac:dyDescent="0.3">
      <c r="B266" s="3" t="s">
        <v>263</v>
      </c>
      <c r="C266" s="11">
        <v>141140</v>
      </c>
      <c r="D266" s="16" t="s">
        <v>135</v>
      </c>
      <c r="E266" s="11">
        <f t="shared" si="63"/>
        <v>144140</v>
      </c>
      <c r="F266" s="16" t="s">
        <v>135</v>
      </c>
      <c r="G266" s="7">
        <f t="shared" si="64"/>
        <v>147140</v>
      </c>
      <c r="H266" s="18">
        <f>H43</f>
        <v>-3</v>
      </c>
      <c r="I266" s="11">
        <f t="shared" si="65"/>
        <v>741140</v>
      </c>
      <c r="J266" s="12" t="s">
        <v>135</v>
      </c>
      <c r="K266" s="11">
        <f t="shared" si="66"/>
        <v>744140</v>
      </c>
      <c r="L266" s="12" t="s">
        <v>135</v>
      </c>
      <c r="M266" s="7">
        <f t="shared" si="67"/>
        <v>747140</v>
      </c>
      <c r="N266" s="39">
        <v>0</v>
      </c>
      <c r="O266" s="11">
        <f t="shared" si="68"/>
        <v>841140</v>
      </c>
      <c r="P266" s="16" t="s">
        <v>135</v>
      </c>
      <c r="Q266" s="11">
        <f t="shared" si="69"/>
        <v>844140</v>
      </c>
      <c r="R266" s="16" t="s">
        <v>135</v>
      </c>
      <c r="S266" s="7">
        <f t="shared" si="70"/>
        <v>847140</v>
      </c>
      <c r="T266" s="15">
        <f>IF(AND(ISNUMBER(H266),ISNUMBER(H206),ISNUMBER(N266)),MAX((H266-H206),0)*N266,"")</f>
        <v>0</v>
      </c>
      <c r="U266" s="7">
        <f t="shared" si="71"/>
        <v>940140</v>
      </c>
      <c r="V266" s="15">
        <f>T266</f>
        <v>0</v>
      </c>
    </row>
    <row r="267" spans="2:22" x14ac:dyDescent="0.3">
      <c r="B267" s="3" t="s">
        <v>264</v>
      </c>
      <c r="C267" s="13">
        <v>141150</v>
      </c>
      <c r="D267" s="18">
        <v>12</v>
      </c>
      <c r="E267" s="13">
        <f t="shared" si="63"/>
        <v>144150</v>
      </c>
      <c r="F267" s="18">
        <v>24</v>
      </c>
      <c r="G267" s="13">
        <f t="shared" si="64"/>
        <v>147150</v>
      </c>
      <c r="H267" s="18">
        <v>39</v>
      </c>
      <c r="I267" s="13">
        <f t="shared" si="65"/>
        <v>741150</v>
      </c>
      <c r="J267" s="39">
        <v>0</v>
      </c>
      <c r="K267" s="13">
        <f t="shared" si="66"/>
        <v>744150</v>
      </c>
      <c r="L267" s="39">
        <v>0.5</v>
      </c>
      <c r="M267" s="13">
        <f t="shared" si="67"/>
        <v>747150</v>
      </c>
      <c r="N267" s="39">
        <v>1</v>
      </c>
      <c r="O267" s="7">
        <f t="shared" si="68"/>
        <v>841150</v>
      </c>
      <c r="P267" s="15">
        <f>IF(AND(ISNUMBER(D267),ISNUMBER(J267)), D267*J267, "")</f>
        <v>0</v>
      </c>
      <c r="Q267" s="7">
        <f t="shared" si="69"/>
        <v>844150</v>
      </c>
      <c r="R267" s="15">
        <f>IF(AND(ISNUMBER(F267),ISNUMBER(L267)), F267*L267, "")</f>
        <v>12</v>
      </c>
      <c r="S267" s="7">
        <f t="shared" si="70"/>
        <v>847150</v>
      </c>
      <c r="T267" s="15">
        <f>IF(AND(ISNUMBER(H267),ISNUMBER(N267)),H267*N267,"")</f>
        <v>39</v>
      </c>
      <c r="U267" s="7">
        <f t="shared" si="71"/>
        <v>940150</v>
      </c>
      <c r="V267" s="15">
        <f>P267+R267+T267</f>
        <v>51</v>
      </c>
    </row>
    <row r="268" spans="2:22" s="37" customFormat="1" x14ac:dyDescent="0.3">
      <c r="B268" s="38"/>
      <c r="C268" s="8"/>
      <c r="D268" s="17"/>
      <c r="E268" s="8"/>
      <c r="F268" s="17"/>
      <c r="G268" s="8"/>
      <c r="H268" s="17"/>
      <c r="I268" s="8"/>
      <c r="J268" s="10"/>
      <c r="K268" s="8"/>
      <c r="L268" s="10"/>
      <c r="M268" s="8"/>
      <c r="N268" s="10"/>
      <c r="O268" s="8"/>
      <c r="P268" s="17"/>
      <c r="Q268" s="8"/>
      <c r="R268" s="17"/>
      <c r="S268" s="8"/>
      <c r="T268" s="17"/>
      <c r="U268" s="8"/>
      <c r="V268" s="17"/>
    </row>
    <row r="269" spans="2:22" s="37" customFormat="1" x14ac:dyDescent="0.3">
      <c r="B269" s="38"/>
      <c r="C269" s="8"/>
      <c r="D269" s="17"/>
      <c r="E269" s="8"/>
      <c r="F269" s="17"/>
      <c r="G269" s="8"/>
      <c r="H269" s="17"/>
      <c r="I269" s="8"/>
      <c r="J269" s="10"/>
      <c r="K269" s="8"/>
      <c r="L269" s="10"/>
      <c r="M269" s="8"/>
      <c r="N269" s="10"/>
      <c r="O269" s="8"/>
      <c r="P269" s="17"/>
      <c r="Q269" s="8"/>
      <c r="R269" s="17"/>
      <c r="S269" s="8"/>
      <c r="T269" s="17"/>
      <c r="U269" s="8"/>
      <c r="V269" s="17"/>
    </row>
    <row r="270" spans="2:22" s="32" customFormat="1" ht="31.2" x14ac:dyDescent="0.3">
      <c r="B270" s="36" t="s">
        <v>274</v>
      </c>
      <c r="C270" s="33"/>
      <c r="D270" s="34"/>
      <c r="E270" s="33"/>
      <c r="F270" s="34"/>
      <c r="G270" s="33"/>
      <c r="H270" s="34"/>
      <c r="I270" s="33"/>
      <c r="J270" s="35"/>
      <c r="K270" s="33"/>
      <c r="L270" s="35"/>
      <c r="M270" s="33"/>
      <c r="N270" s="35"/>
      <c r="O270" s="33"/>
      <c r="P270" s="34"/>
      <c r="Q270" s="33"/>
      <c r="R270" s="34"/>
      <c r="S270" s="33"/>
      <c r="T270" s="34"/>
      <c r="U270" s="33"/>
      <c r="V270" s="34"/>
    </row>
    <row r="271" spans="2:22" s="37" customFormat="1" x14ac:dyDescent="0.3">
      <c r="B271" s="264" t="s">
        <v>265</v>
      </c>
      <c r="C271" s="264"/>
      <c r="D271" s="264"/>
      <c r="E271" s="264"/>
      <c r="F271" s="264"/>
      <c r="G271" s="264"/>
      <c r="H271" s="264"/>
      <c r="I271" s="264"/>
      <c r="J271" s="264"/>
      <c r="K271" s="264"/>
      <c r="L271" s="264"/>
      <c r="M271" s="264"/>
      <c r="N271" s="264"/>
      <c r="O271" s="264"/>
      <c r="P271" s="264"/>
      <c r="Q271" s="264"/>
      <c r="R271" s="264"/>
      <c r="S271" s="264"/>
      <c r="T271" s="264"/>
      <c r="U271" s="264"/>
      <c r="V271" s="264"/>
    </row>
    <row r="272" spans="2:22" ht="25.5" customHeight="1" x14ac:dyDescent="0.3">
      <c r="B272" s="3"/>
      <c r="C272" s="246" t="s">
        <v>136</v>
      </c>
      <c r="D272" s="259"/>
      <c r="E272" s="259"/>
      <c r="F272" s="259"/>
      <c r="G272" s="259"/>
      <c r="H272" s="247"/>
      <c r="I272" s="261" t="s">
        <v>185</v>
      </c>
      <c r="J272" s="262"/>
      <c r="K272" s="262"/>
      <c r="L272" s="262"/>
      <c r="M272" s="262"/>
      <c r="N272" s="263"/>
      <c r="O272" s="246" t="s">
        <v>186</v>
      </c>
      <c r="P272" s="259"/>
      <c r="Q272" s="259"/>
      <c r="R272" s="259"/>
      <c r="S272" s="259"/>
      <c r="T272" s="259"/>
      <c r="U272" s="259"/>
      <c r="V272" s="247"/>
    </row>
    <row r="273" spans="2:22" ht="25.5" customHeight="1" x14ac:dyDescent="0.3">
      <c r="B273" s="3"/>
      <c r="C273" s="246" t="s">
        <v>137</v>
      </c>
      <c r="D273" s="247"/>
      <c r="E273" s="246" t="s">
        <v>138</v>
      </c>
      <c r="F273" s="247"/>
      <c r="G273" s="246" t="s">
        <v>139</v>
      </c>
      <c r="H273" s="247"/>
      <c r="I273" s="261" t="s">
        <v>137</v>
      </c>
      <c r="J273" s="263"/>
      <c r="K273" s="261" t="s">
        <v>138</v>
      </c>
      <c r="L273" s="263"/>
      <c r="M273" s="261" t="s">
        <v>139</v>
      </c>
      <c r="N273" s="263"/>
      <c r="O273" s="246" t="s">
        <v>137</v>
      </c>
      <c r="P273" s="247"/>
      <c r="Q273" s="246" t="s">
        <v>138</v>
      </c>
      <c r="R273" s="247"/>
      <c r="S273" s="246" t="s">
        <v>139</v>
      </c>
      <c r="T273" s="247"/>
      <c r="U273" s="246" t="s">
        <v>187</v>
      </c>
      <c r="V273" s="247"/>
    </row>
    <row r="274" spans="2:22" ht="52.8" x14ac:dyDescent="0.3">
      <c r="B274" s="3" t="s">
        <v>191</v>
      </c>
      <c r="C274" s="11"/>
      <c r="D274" s="16"/>
      <c r="E274" s="11" t="str">
        <f>IF(C274&gt;0, C274+3000, "")</f>
        <v/>
      </c>
      <c r="F274" s="16"/>
      <c r="G274" s="11" t="str">
        <f>IF(C274&gt;0, C274+6000, "")</f>
        <v/>
      </c>
      <c r="H274" s="16"/>
      <c r="I274" s="11" t="str">
        <f>IF(C274&gt;0, C274+600000, "")</f>
        <v/>
      </c>
      <c r="J274" s="12"/>
      <c r="K274" s="11" t="str">
        <f>IF(C274&gt;0, E274+600000, "")</f>
        <v/>
      </c>
      <c r="L274" s="12"/>
      <c r="M274" s="11" t="str">
        <f>IF(C274, G274+600000, "")</f>
        <v/>
      </c>
      <c r="N274" s="12"/>
      <c r="O274" s="11" t="str">
        <f>IF(C274&gt;0, C274+700000, "")</f>
        <v/>
      </c>
      <c r="P274" s="16"/>
      <c r="Q274" s="11" t="str">
        <f>IF(C274&gt;0, E274+700000, "")</f>
        <v/>
      </c>
      <c r="R274" s="16"/>
      <c r="S274" s="11" t="str">
        <f>IF(C274, G274+700000, "")</f>
        <v/>
      </c>
      <c r="T274" s="16"/>
      <c r="U274" s="11" t="str">
        <f>IF(C274&gt;0, C274+799000, "")</f>
        <v/>
      </c>
      <c r="V274" s="16"/>
    </row>
    <row r="275" spans="2:22" ht="26.4" x14ac:dyDescent="0.3">
      <c r="B275" s="19" t="s">
        <v>266</v>
      </c>
      <c r="C275" s="11"/>
      <c r="D275" s="16"/>
      <c r="E275" s="11" t="str">
        <f>IF(C275&gt;0, C275+3000, "")</f>
        <v/>
      </c>
      <c r="F275" s="16"/>
      <c r="G275" s="11" t="str">
        <f>IF(C275&gt;0, C275+6000, "")</f>
        <v/>
      </c>
      <c r="H275" s="16"/>
      <c r="I275" s="11" t="str">
        <f>IF(C275&gt;0, C275+600000, "")</f>
        <v/>
      </c>
      <c r="J275" s="12"/>
      <c r="K275" s="11" t="str">
        <f>IF(C275&gt;0, E275+600000, "")</f>
        <v/>
      </c>
      <c r="L275" s="12"/>
      <c r="M275" s="11" t="str">
        <f>IF(C275, G275+600000, "")</f>
        <v/>
      </c>
      <c r="N275" s="12"/>
      <c r="O275" s="11" t="str">
        <f>IF(C275&gt;0, C275+700000, "")</f>
        <v/>
      </c>
      <c r="P275" s="16"/>
      <c r="Q275" s="11" t="str">
        <f>IF(C275&gt;0, E275+700000, "")</f>
        <v/>
      </c>
      <c r="R275" s="16"/>
      <c r="S275" s="11" t="str">
        <f>IF(C275, G275+700000, "")</f>
        <v/>
      </c>
      <c r="T275" s="16"/>
      <c r="U275" s="11" t="str">
        <f>IF(C275&gt;0, C275+799000, "")</f>
        <v/>
      </c>
      <c r="V275" s="16"/>
    </row>
    <row r="276" spans="2:22" x14ac:dyDescent="0.3">
      <c r="B276" s="20" t="s">
        <v>195</v>
      </c>
      <c r="C276" s="13">
        <v>151010</v>
      </c>
      <c r="D276" s="18">
        <v>1</v>
      </c>
      <c r="E276" s="13">
        <f>IF(C276&gt;0, C276+3000, "")</f>
        <v>154010</v>
      </c>
      <c r="F276" s="18">
        <v>33</v>
      </c>
      <c r="G276" s="13">
        <f>IF(C276&gt;0, C276+6000, "")</f>
        <v>157010</v>
      </c>
      <c r="H276" s="18">
        <v>65</v>
      </c>
      <c r="I276" s="13">
        <f>IF(C276&gt;0, C276+600000, "")</f>
        <v>751010</v>
      </c>
      <c r="J276" s="39">
        <v>0</v>
      </c>
      <c r="K276" s="13">
        <f>IF(C276&gt;0, E276+600000, "")</f>
        <v>754010</v>
      </c>
      <c r="L276" s="39">
        <v>0</v>
      </c>
      <c r="M276" s="13">
        <f>IF(C276, G276+600000, "")</f>
        <v>757010</v>
      </c>
      <c r="N276" s="39">
        <v>0</v>
      </c>
      <c r="O276" s="7">
        <f>IF(C276&gt;0, C276+700000, "")</f>
        <v>851010</v>
      </c>
      <c r="P276" s="15">
        <f>IF(AND(ISNUMBER(D276),ISNUMBER(J276)), D276*J276, "")</f>
        <v>0</v>
      </c>
      <c r="Q276" s="7">
        <f>IF(C276&gt;0, E276+700000, "")</f>
        <v>854010</v>
      </c>
      <c r="R276" s="15">
        <f>IF(AND(ISNUMBER(F276),ISNUMBER(L276)), F276*L276, "")</f>
        <v>0</v>
      </c>
      <c r="S276" s="7">
        <f>IF(C276, G276+700000, "")</f>
        <v>857010</v>
      </c>
      <c r="T276" s="15">
        <f>IF(AND(ISNUMBER(H276),ISNUMBER(N276)),H276*N276,"")</f>
        <v>0</v>
      </c>
      <c r="U276" s="7">
        <f>IF(C276&gt;0, C276+799000, "")</f>
        <v>950010</v>
      </c>
      <c r="V276" s="15">
        <f>P276+R276+T276</f>
        <v>0</v>
      </c>
    </row>
    <row r="277" spans="2:22" x14ac:dyDescent="0.3">
      <c r="B277" s="20" t="s">
        <v>196</v>
      </c>
      <c r="C277" s="13">
        <v>151020</v>
      </c>
      <c r="D277" s="18">
        <v>2</v>
      </c>
      <c r="E277" s="13">
        <f t="shared" ref="E277:E340" si="77">IF(C277&gt;0, C277+3000, "")</f>
        <v>154020</v>
      </c>
      <c r="F277" s="18">
        <v>34</v>
      </c>
      <c r="G277" s="13">
        <f t="shared" ref="G277:G340" si="78">IF(C277&gt;0, C277+6000, "")</f>
        <v>157020</v>
      </c>
      <c r="H277" s="18">
        <v>66</v>
      </c>
      <c r="I277" s="13">
        <f t="shared" ref="I277:I340" si="79">IF(C277&gt;0, C277+600000, "")</f>
        <v>751020</v>
      </c>
      <c r="J277" s="39">
        <v>0</v>
      </c>
      <c r="K277" s="13">
        <f t="shared" ref="K277:K340" si="80">IF(C277&gt;0, E277+600000, "")</f>
        <v>754020</v>
      </c>
      <c r="L277" s="39">
        <v>0</v>
      </c>
      <c r="M277" s="13">
        <f t="shared" ref="M277:M340" si="81">IF(C277, G277+600000, "")</f>
        <v>757020</v>
      </c>
      <c r="N277" s="39">
        <v>0</v>
      </c>
      <c r="O277" s="7">
        <f t="shared" ref="O277:O340" si="82">IF(C277&gt;0, C277+700000, "")</f>
        <v>851020</v>
      </c>
      <c r="P277" s="15">
        <f>IF(AND(ISNUMBER(D277),ISNUMBER(J277)), D277*J277, "")</f>
        <v>0</v>
      </c>
      <c r="Q277" s="7">
        <f t="shared" ref="Q277:Q340" si="83">IF(C277&gt;0, E277+700000, "")</f>
        <v>854020</v>
      </c>
      <c r="R277" s="15">
        <f>IF(AND(ISNUMBER(F277),ISNUMBER(L277)), F277*L277, "")</f>
        <v>0</v>
      </c>
      <c r="S277" s="7">
        <f t="shared" ref="S277:S340" si="84">IF(C277, G277+700000, "")</f>
        <v>857020</v>
      </c>
      <c r="T277" s="15">
        <f>IF(AND(ISNUMBER(H277),ISNUMBER(N277)),H277*N277,"")</f>
        <v>0</v>
      </c>
      <c r="U277" s="7">
        <f t="shared" ref="U277:U340" si="85">IF(C277&gt;0, C277+799000, "")</f>
        <v>950020</v>
      </c>
      <c r="V277" s="15">
        <f>P277+R277+T277</f>
        <v>0</v>
      </c>
    </row>
    <row r="278" spans="2:22" x14ac:dyDescent="0.3">
      <c r="B278" s="3" t="s">
        <v>199</v>
      </c>
      <c r="C278" s="11"/>
      <c r="D278" s="16"/>
      <c r="E278" s="11" t="str">
        <f t="shared" si="77"/>
        <v/>
      </c>
      <c r="F278" s="16"/>
      <c r="G278" s="11" t="str">
        <f t="shared" si="78"/>
        <v/>
      </c>
      <c r="H278" s="16"/>
      <c r="I278" s="11" t="str">
        <f t="shared" si="79"/>
        <v/>
      </c>
      <c r="J278" s="12"/>
      <c r="K278" s="11" t="str">
        <f t="shared" si="80"/>
        <v/>
      </c>
      <c r="L278" s="12"/>
      <c r="M278" s="11" t="str">
        <f t="shared" si="81"/>
        <v/>
      </c>
      <c r="N278" s="12"/>
      <c r="O278" s="11" t="str">
        <f t="shared" si="82"/>
        <v/>
      </c>
      <c r="P278" s="16"/>
      <c r="Q278" s="11" t="str">
        <f t="shared" si="83"/>
        <v/>
      </c>
      <c r="R278" s="16"/>
      <c r="S278" s="11" t="str">
        <f t="shared" si="84"/>
        <v/>
      </c>
      <c r="T278" s="16"/>
      <c r="U278" s="11" t="str">
        <f t="shared" si="85"/>
        <v/>
      </c>
      <c r="V278" s="16"/>
    </row>
    <row r="279" spans="2:22" ht="26.4" x14ac:dyDescent="0.3">
      <c r="B279" s="19" t="s">
        <v>267</v>
      </c>
      <c r="C279" s="11"/>
      <c r="D279" s="16"/>
      <c r="E279" s="11" t="str">
        <f t="shared" si="77"/>
        <v/>
      </c>
      <c r="F279" s="16"/>
      <c r="G279" s="11" t="str">
        <f t="shared" si="78"/>
        <v/>
      </c>
      <c r="H279" s="16"/>
      <c r="I279" s="11" t="str">
        <f t="shared" si="79"/>
        <v/>
      </c>
      <c r="J279" s="12"/>
      <c r="K279" s="11" t="str">
        <f t="shared" si="80"/>
        <v/>
      </c>
      <c r="L279" s="12"/>
      <c r="M279" s="11" t="str">
        <f t="shared" si="81"/>
        <v/>
      </c>
      <c r="N279" s="12"/>
      <c r="O279" s="11" t="str">
        <f t="shared" si="82"/>
        <v/>
      </c>
      <c r="P279" s="16"/>
      <c r="Q279" s="11" t="str">
        <f t="shared" si="83"/>
        <v/>
      </c>
      <c r="R279" s="16"/>
      <c r="S279" s="11" t="str">
        <f t="shared" si="84"/>
        <v/>
      </c>
      <c r="T279" s="16"/>
      <c r="U279" s="11" t="str">
        <f t="shared" si="85"/>
        <v/>
      </c>
      <c r="V279" s="16"/>
    </row>
    <row r="280" spans="2:22" ht="26.4" x14ac:dyDescent="0.3">
      <c r="B280" s="20" t="s">
        <v>266</v>
      </c>
      <c r="C280" s="11"/>
      <c r="D280" s="16"/>
      <c r="E280" s="11" t="str">
        <f t="shared" si="77"/>
        <v/>
      </c>
      <c r="F280" s="16"/>
      <c r="G280" s="11" t="str">
        <f t="shared" si="78"/>
        <v/>
      </c>
      <c r="H280" s="16"/>
      <c r="I280" s="11" t="str">
        <f t="shared" si="79"/>
        <v/>
      </c>
      <c r="J280" s="12"/>
      <c r="K280" s="11" t="str">
        <f t="shared" si="80"/>
        <v/>
      </c>
      <c r="L280" s="12"/>
      <c r="M280" s="11" t="str">
        <f t="shared" si="81"/>
        <v/>
      </c>
      <c r="N280" s="12"/>
      <c r="O280" s="11" t="str">
        <f t="shared" si="82"/>
        <v/>
      </c>
      <c r="P280" s="16"/>
      <c r="Q280" s="11" t="str">
        <f t="shared" si="83"/>
        <v/>
      </c>
      <c r="R280" s="16"/>
      <c r="S280" s="11" t="str">
        <f t="shared" si="84"/>
        <v/>
      </c>
      <c r="T280" s="16"/>
      <c r="U280" s="11" t="str">
        <f t="shared" si="85"/>
        <v/>
      </c>
      <c r="V280" s="16"/>
    </row>
    <row r="281" spans="2:22" x14ac:dyDescent="0.3">
      <c r="B281" s="21" t="s">
        <v>195</v>
      </c>
      <c r="C281" s="13">
        <v>151030</v>
      </c>
      <c r="D281" s="18">
        <v>3</v>
      </c>
      <c r="E281" s="13">
        <f t="shared" si="77"/>
        <v>154030</v>
      </c>
      <c r="F281" s="18">
        <v>35</v>
      </c>
      <c r="G281" s="13">
        <f t="shared" si="78"/>
        <v>157030</v>
      </c>
      <c r="H281" s="18">
        <v>67</v>
      </c>
      <c r="I281" s="13">
        <f t="shared" si="79"/>
        <v>751030</v>
      </c>
      <c r="J281" s="39">
        <v>0.5</v>
      </c>
      <c r="K281" s="13">
        <f t="shared" si="80"/>
        <v>754030</v>
      </c>
      <c r="L281" s="39">
        <v>0.5</v>
      </c>
      <c r="M281" s="13">
        <f t="shared" si="81"/>
        <v>757030</v>
      </c>
      <c r="N281" s="39">
        <v>1</v>
      </c>
      <c r="O281" s="7">
        <f t="shared" si="82"/>
        <v>851030</v>
      </c>
      <c r="P281" s="15">
        <f>IF(AND(ISNUMBER(D281),ISNUMBER(J281)), D281*J281, "")</f>
        <v>1.5</v>
      </c>
      <c r="Q281" s="7">
        <f t="shared" si="83"/>
        <v>854030</v>
      </c>
      <c r="R281" s="15">
        <f>IF(AND(ISNUMBER(F281),ISNUMBER(L281)), F281*L281, "")</f>
        <v>17.5</v>
      </c>
      <c r="S281" s="7">
        <f t="shared" si="84"/>
        <v>857030</v>
      </c>
      <c r="T281" s="15">
        <f>IF(AND(ISNUMBER(H281),ISNUMBER(N281)),H281*N281,"")</f>
        <v>67</v>
      </c>
      <c r="U281" s="7">
        <f t="shared" si="85"/>
        <v>950030</v>
      </c>
      <c r="V281" s="15">
        <f>P281+R281+T281</f>
        <v>86</v>
      </c>
    </row>
    <row r="282" spans="2:22" x14ac:dyDescent="0.3">
      <c r="B282" s="21" t="s">
        <v>196</v>
      </c>
      <c r="C282" s="13">
        <v>151040</v>
      </c>
      <c r="D282" s="18">
        <v>4</v>
      </c>
      <c r="E282" s="13">
        <f t="shared" si="77"/>
        <v>154040</v>
      </c>
      <c r="F282" s="18">
        <v>36</v>
      </c>
      <c r="G282" s="13">
        <f t="shared" si="78"/>
        <v>157040</v>
      </c>
      <c r="H282" s="18">
        <v>68</v>
      </c>
      <c r="I282" s="13">
        <f t="shared" si="79"/>
        <v>751040</v>
      </c>
      <c r="J282" s="39">
        <v>1</v>
      </c>
      <c r="K282" s="13">
        <f t="shared" si="80"/>
        <v>754040</v>
      </c>
      <c r="L282" s="39">
        <v>1</v>
      </c>
      <c r="M282" s="13">
        <f t="shared" si="81"/>
        <v>757040</v>
      </c>
      <c r="N282" s="39">
        <v>1</v>
      </c>
      <c r="O282" s="7">
        <f t="shared" si="82"/>
        <v>851040</v>
      </c>
      <c r="P282" s="15">
        <f>IF(AND(ISNUMBER(D282),ISNUMBER(J282)), D282*J282, "")</f>
        <v>4</v>
      </c>
      <c r="Q282" s="7">
        <f t="shared" si="83"/>
        <v>854040</v>
      </c>
      <c r="R282" s="15">
        <f>IF(AND(ISNUMBER(F282),ISNUMBER(L282)), F282*L282, "")</f>
        <v>36</v>
      </c>
      <c r="S282" s="7">
        <f t="shared" si="84"/>
        <v>857040</v>
      </c>
      <c r="T282" s="15">
        <f>IF(AND(ISNUMBER(H282),ISNUMBER(N282)),H282*N282,"")</f>
        <v>68</v>
      </c>
      <c r="U282" s="7">
        <f t="shared" si="85"/>
        <v>950040</v>
      </c>
      <c r="V282" s="15">
        <f>P282+R282+T282</f>
        <v>108</v>
      </c>
    </row>
    <row r="283" spans="2:22" x14ac:dyDescent="0.3">
      <c r="B283" s="19" t="s">
        <v>201</v>
      </c>
      <c r="C283" s="11"/>
      <c r="D283" s="16"/>
      <c r="E283" s="11" t="str">
        <f t="shared" si="77"/>
        <v/>
      </c>
      <c r="F283" s="16"/>
      <c r="G283" s="11" t="str">
        <f t="shared" si="78"/>
        <v/>
      </c>
      <c r="H283" s="16"/>
      <c r="I283" s="11" t="str">
        <f t="shared" si="79"/>
        <v/>
      </c>
      <c r="J283" s="12"/>
      <c r="K283" s="11" t="str">
        <f t="shared" si="80"/>
        <v/>
      </c>
      <c r="L283" s="12"/>
      <c r="M283" s="11" t="str">
        <f t="shared" si="81"/>
        <v/>
      </c>
      <c r="N283" s="12"/>
      <c r="O283" s="11" t="str">
        <f t="shared" si="82"/>
        <v/>
      </c>
      <c r="P283" s="16"/>
      <c r="Q283" s="11" t="str">
        <f t="shared" si="83"/>
        <v/>
      </c>
      <c r="R283" s="16"/>
      <c r="S283" s="11" t="str">
        <f t="shared" si="84"/>
        <v/>
      </c>
      <c r="T283" s="16"/>
      <c r="U283" s="11" t="str">
        <f t="shared" si="85"/>
        <v/>
      </c>
      <c r="V283" s="16"/>
    </row>
    <row r="284" spans="2:22" ht="26.4" x14ac:dyDescent="0.3">
      <c r="B284" s="20" t="s">
        <v>266</v>
      </c>
      <c r="C284" s="11"/>
      <c r="D284" s="16"/>
      <c r="E284" s="11" t="str">
        <f t="shared" si="77"/>
        <v/>
      </c>
      <c r="F284" s="16"/>
      <c r="G284" s="11" t="str">
        <f t="shared" si="78"/>
        <v/>
      </c>
      <c r="H284" s="16"/>
      <c r="I284" s="11" t="str">
        <f t="shared" si="79"/>
        <v/>
      </c>
      <c r="J284" s="12"/>
      <c r="K284" s="11" t="str">
        <f t="shared" si="80"/>
        <v/>
      </c>
      <c r="L284" s="12"/>
      <c r="M284" s="11" t="str">
        <f t="shared" si="81"/>
        <v/>
      </c>
      <c r="N284" s="12"/>
      <c r="O284" s="11" t="str">
        <f t="shared" si="82"/>
        <v/>
      </c>
      <c r="P284" s="16"/>
      <c r="Q284" s="11" t="str">
        <f t="shared" si="83"/>
        <v/>
      </c>
      <c r="R284" s="16"/>
      <c r="S284" s="11" t="str">
        <f t="shared" si="84"/>
        <v/>
      </c>
      <c r="T284" s="16"/>
      <c r="U284" s="11" t="str">
        <f t="shared" si="85"/>
        <v/>
      </c>
      <c r="V284" s="16"/>
    </row>
    <row r="285" spans="2:22" x14ac:dyDescent="0.3">
      <c r="B285" s="21" t="s">
        <v>195</v>
      </c>
      <c r="C285" s="13">
        <v>151050</v>
      </c>
      <c r="D285" s="18">
        <v>5</v>
      </c>
      <c r="E285" s="13">
        <f t="shared" si="77"/>
        <v>154050</v>
      </c>
      <c r="F285" s="18">
        <v>37</v>
      </c>
      <c r="G285" s="13">
        <f t="shared" si="78"/>
        <v>157050</v>
      </c>
      <c r="H285" s="18">
        <v>69</v>
      </c>
      <c r="I285" s="13">
        <f t="shared" si="79"/>
        <v>751050</v>
      </c>
      <c r="J285" s="39">
        <v>0.5</v>
      </c>
      <c r="K285" s="13">
        <f t="shared" si="80"/>
        <v>754050</v>
      </c>
      <c r="L285" s="39">
        <v>0.5</v>
      </c>
      <c r="M285" s="13">
        <f t="shared" si="81"/>
        <v>757050</v>
      </c>
      <c r="N285" s="39">
        <v>1</v>
      </c>
      <c r="O285" s="7">
        <f t="shared" si="82"/>
        <v>851050</v>
      </c>
      <c r="P285" s="15">
        <f>IF(AND(ISNUMBER(D285),ISNUMBER(J285)), D285*J285, "")</f>
        <v>2.5</v>
      </c>
      <c r="Q285" s="7">
        <f t="shared" si="83"/>
        <v>854050</v>
      </c>
      <c r="R285" s="15">
        <f>IF(AND(ISNUMBER(F285),ISNUMBER(L285)), F285*L285, "")</f>
        <v>18.5</v>
      </c>
      <c r="S285" s="7">
        <f t="shared" si="84"/>
        <v>857050</v>
      </c>
      <c r="T285" s="15">
        <f>IF(AND(ISNUMBER(H285),ISNUMBER(N285)),H285*N285,"")</f>
        <v>69</v>
      </c>
      <c r="U285" s="7">
        <f t="shared" si="85"/>
        <v>950050</v>
      </c>
      <c r="V285" s="15">
        <f>P285+R285+T285</f>
        <v>90</v>
      </c>
    </row>
    <row r="286" spans="2:22" x14ac:dyDescent="0.3">
      <c r="B286" s="21" t="s">
        <v>196</v>
      </c>
      <c r="C286" s="13">
        <v>151060</v>
      </c>
      <c r="D286" s="18">
        <v>6</v>
      </c>
      <c r="E286" s="13">
        <f t="shared" si="77"/>
        <v>154060</v>
      </c>
      <c r="F286" s="18">
        <v>38</v>
      </c>
      <c r="G286" s="13">
        <f t="shared" si="78"/>
        <v>157060</v>
      </c>
      <c r="H286" s="18">
        <v>70</v>
      </c>
      <c r="I286" s="13">
        <f t="shared" si="79"/>
        <v>751060</v>
      </c>
      <c r="J286" s="39">
        <v>1</v>
      </c>
      <c r="K286" s="13">
        <f t="shared" si="80"/>
        <v>754060</v>
      </c>
      <c r="L286" s="39">
        <v>1</v>
      </c>
      <c r="M286" s="13">
        <f t="shared" si="81"/>
        <v>757060</v>
      </c>
      <c r="N286" s="39">
        <v>1</v>
      </c>
      <c r="O286" s="7">
        <f t="shared" si="82"/>
        <v>851060</v>
      </c>
      <c r="P286" s="15">
        <f>IF(AND(ISNUMBER(D286),ISNUMBER(J286)), D286*J286, "")</f>
        <v>6</v>
      </c>
      <c r="Q286" s="7">
        <f t="shared" si="83"/>
        <v>854060</v>
      </c>
      <c r="R286" s="15">
        <f>IF(AND(ISNUMBER(F286),ISNUMBER(L286)), F286*L286, "")</f>
        <v>38</v>
      </c>
      <c r="S286" s="7">
        <f t="shared" si="84"/>
        <v>857060</v>
      </c>
      <c r="T286" s="15">
        <f>IF(AND(ISNUMBER(H286),ISNUMBER(N286)),H286*N286,"")</f>
        <v>70</v>
      </c>
      <c r="U286" s="7">
        <f t="shared" si="85"/>
        <v>950060</v>
      </c>
      <c r="V286" s="15">
        <f>P286+R286+T286</f>
        <v>114</v>
      </c>
    </row>
    <row r="287" spans="2:22" x14ac:dyDescent="0.3">
      <c r="B287" s="19" t="s">
        <v>268</v>
      </c>
      <c r="C287" s="11"/>
      <c r="D287" s="16"/>
      <c r="E287" s="11" t="str">
        <f t="shared" si="77"/>
        <v/>
      </c>
      <c r="F287" s="16"/>
      <c r="G287" s="11" t="str">
        <f t="shared" si="78"/>
        <v/>
      </c>
      <c r="H287" s="16"/>
      <c r="I287" s="11" t="str">
        <f t="shared" si="79"/>
        <v/>
      </c>
      <c r="J287" s="12"/>
      <c r="K287" s="11" t="str">
        <f t="shared" si="80"/>
        <v/>
      </c>
      <c r="L287" s="12"/>
      <c r="M287" s="11" t="str">
        <f t="shared" si="81"/>
        <v/>
      </c>
      <c r="N287" s="12"/>
      <c r="O287" s="11" t="str">
        <f t="shared" si="82"/>
        <v/>
      </c>
      <c r="P287" s="16"/>
      <c r="Q287" s="11" t="str">
        <f t="shared" si="83"/>
        <v/>
      </c>
      <c r="R287" s="16"/>
      <c r="S287" s="11" t="str">
        <f t="shared" si="84"/>
        <v/>
      </c>
      <c r="T287" s="16"/>
      <c r="U287" s="11" t="str">
        <f t="shared" si="85"/>
        <v/>
      </c>
      <c r="V287" s="16"/>
    </row>
    <row r="288" spans="2:22" ht="26.4" x14ac:dyDescent="0.3">
      <c r="B288" s="20" t="s">
        <v>266</v>
      </c>
      <c r="C288" s="11"/>
      <c r="D288" s="16"/>
      <c r="E288" s="11" t="str">
        <f t="shared" si="77"/>
        <v/>
      </c>
      <c r="F288" s="16"/>
      <c r="G288" s="11" t="str">
        <f t="shared" si="78"/>
        <v/>
      </c>
      <c r="H288" s="16"/>
      <c r="I288" s="11" t="str">
        <f t="shared" si="79"/>
        <v/>
      </c>
      <c r="J288" s="12"/>
      <c r="K288" s="11" t="str">
        <f t="shared" si="80"/>
        <v/>
      </c>
      <c r="L288" s="12"/>
      <c r="M288" s="11" t="str">
        <f t="shared" si="81"/>
        <v/>
      </c>
      <c r="N288" s="12"/>
      <c r="O288" s="11" t="str">
        <f t="shared" si="82"/>
        <v/>
      </c>
      <c r="P288" s="16"/>
      <c r="Q288" s="11" t="str">
        <f t="shared" si="83"/>
        <v/>
      </c>
      <c r="R288" s="16"/>
      <c r="S288" s="11" t="str">
        <f t="shared" si="84"/>
        <v/>
      </c>
      <c r="T288" s="16"/>
      <c r="U288" s="11" t="str">
        <f t="shared" si="85"/>
        <v/>
      </c>
      <c r="V288" s="16"/>
    </row>
    <row r="289" spans="2:22" x14ac:dyDescent="0.3">
      <c r="B289" s="21" t="s">
        <v>195</v>
      </c>
      <c r="C289" s="13">
        <v>151070</v>
      </c>
      <c r="D289" s="18">
        <v>7</v>
      </c>
      <c r="E289" s="13">
        <f t="shared" si="77"/>
        <v>154070</v>
      </c>
      <c r="F289" s="18">
        <v>39</v>
      </c>
      <c r="G289" s="13">
        <f t="shared" si="78"/>
        <v>157070</v>
      </c>
      <c r="H289" s="18">
        <v>71</v>
      </c>
      <c r="I289" s="13">
        <f t="shared" si="79"/>
        <v>751070</v>
      </c>
      <c r="J289" s="39">
        <v>0.5</v>
      </c>
      <c r="K289" s="13">
        <f t="shared" si="80"/>
        <v>754070</v>
      </c>
      <c r="L289" s="39">
        <v>0.5</v>
      </c>
      <c r="M289" s="13">
        <f t="shared" si="81"/>
        <v>757070</v>
      </c>
      <c r="N289" s="39">
        <v>1</v>
      </c>
      <c r="O289" s="7">
        <f t="shared" si="82"/>
        <v>851070</v>
      </c>
      <c r="P289" s="15">
        <f>IF(AND(ISNUMBER(D289),ISNUMBER(J289)), D289*J289, "")</f>
        <v>3.5</v>
      </c>
      <c r="Q289" s="7">
        <f t="shared" si="83"/>
        <v>854070</v>
      </c>
      <c r="R289" s="15">
        <f>IF(AND(ISNUMBER(F289),ISNUMBER(L289)), F289*L289, "")</f>
        <v>19.5</v>
      </c>
      <c r="S289" s="7">
        <f t="shared" si="84"/>
        <v>857070</v>
      </c>
      <c r="T289" s="15">
        <f>IF(AND(ISNUMBER(H289),ISNUMBER(N289)),H289*N289,"")</f>
        <v>71</v>
      </c>
      <c r="U289" s="7">
        <f t="shared" si="85"/>
        <v>950070</v>
      </c>
      <c r="V289" s="15">
        <f>P289+R289+T289</f>
        <v>94</v>
      </c>
    </row>
    <row r="290" spans="2:22" x14ac:dyDescent="0.3">
      <c r="B290" s="21" t="s">
        <v>196</v>
      </c>
      <c r="C290" s="13">
        <v>151080</v>
      </c>
      <c r="D290" s="18">
        <v>8</v>
      </c>
      <c r="E290" s="13">
        <f t="shared" si="77"/>
        <v>154080</v>
      </c>
      <c r="F290" s="18">
        <v>40</v>
      </c>
      <c r="G290" s="13">
        <f t="shared" si="78"/>
        <v>157080</v>
      </c>
      <c r="H290" s="18">
        <v>72</v>
      </c>
      <c r="I290" s="13">
        <f t="shared" si="79"/>
        <v>751080</v>
      </c>
      <c r="J290" s="39">
        <v>1</v>
      </c>
      <c r="K290" s="13">
        <f t="shared" si="80"/>
        <v>754080</v>
      </c>
      <c r="L290" s="39">
        <v>1</v>
      </c>
      <c r="M290" s="13">
        <f t="shared" si="81"/>
        <v>757080</v>
      </c>
      <c r="N290" s="39">
        <v>1</v>
      </c>
      <c r="O290" s="7">
        <f t="shared" si="82"/>
        <v>851080</v>
      </c>
      <c r="P290" s="15">
        <f>IF(AND(ISNUMBER(D290),ISNUMBER(J290)), D290*J290, "")</f>
        <v>8</v>
      </c>
      <c r="Q290" s="7">
        <f t="shared" si="83"/>
        <v>854080</v>
      </c>
      <c r="R290" s="15">
        <f>IF(AND(ISNUMBER(F290),ISNUMBER(L290)), F290*L290, "")</f>
        <v>40</v>
      </c>
      <c r="S290" s="7">
        <f t="shared" si="84"/>
        <v>857080</v>
      </c>
      <c r="T290" s="15">
        <f>IF(AND(ISNUMBER(H290),ISNUMBER(N290)),H290*N290,"")</f>
        <v>72</v>
      </c>
      <c r="U290" s="7">
        <f t="shared" si="85"/>
        <v>950080</v>
      </c>
      <c r="V290" s="15">
        <f>P290+R290+T290</f>
        <v>120</v>
      </c>
    </row>
    <row r="291" spans="2:22" x14ac:dyDescent="0.3">
      <c r="B291" s="3" t="s">
        <v>203</v>
      </c>
      <c r="C291" s="11"/>
      <c r="D291" s="16"/>
      <c r="E291" s="11" t="str">
        <f t="shared" si="77"/>
        <v/>
      </c>
      <c r="F291" s="16"/>
      <c r="G291" s="11" t="str">
        <f t="shared" si="78"/>
        <v/>
      </c>
      <c r="H291" s="16"/>
      <c r="I291" s="11" t="str">
        <f t="shared" si="79"/>
        <v/>
      </c>
      <c r="J291" s="12"/>
      <c r="K291" s="11" t="str">
        <f t="shared" si="80"/>
        <v/>
      </c>
      <c r="L291" s="12"/>
      <c r="M291" s="11" t="str">
        <f t="shared" si="81"/>
        <v/>
      </c>
      <c r="N291" s="12"/>
      <c r="O291" s="11" t="str">
        <f t="shared" si="82"/>
        <v/>
      </c>
      <c r="P291" s="16"/>
      <c r="Q291" s="11" t="str">
        <f t="shared" si="83"/>
        <v/>
      </c>
      <c r="R291" s="16"/>
      <c r="S291" s="11" t="str">
        <f t="shared" si="84"/>
        <v/>
      </c>
      <c r="T291" s="16"/>
      <c r="U291" s="11" t="str">
        <f t="shared" si="85"/>
        <v/>
      </c>
      <c r="V291" s="16"/>
    </row>
    <row r="292" spans="2:22" ht="26.4" x14ac:dyDescent="0.3">
      <c r="B292" s="19" t="s">
        <v>266</v>
      </c>
      <c r="C292" s="11"/>
      <c r="D292" s="16"/>
      <c r="E292" s="11" t="str">
        <f t="shared" si="77"/>
        <v/>
      </c>
      <c r="F292" s="16"/>
      <c r="G292" s="11" t="str">
        <f t="shared" si="78"/>
        <v/>
      </c>
      <c r="H292" s="16"/>
      <c r="I292" s="11" t="str">
        <f t="shared" si="79"/>
        <v/>
      </c>
      <c r="J292" s="12"/>
      <c r="K292" s="11" t="str">
        <f t="shared" si="80"/>
        <v/>
      </c>
      <c r="L292" s="12"/>
      <c r="M292" s="11" t="str">
        <f t="shared" si="81"/>
        <v/>
      </c>
      <c r="N292" s="12"/>
      <c r="O292" s="11" t="str">
        <f t="shared" si="82"/>
        <v/>
      </c>
      <c r="P292" s="16"/>
      <c r="Q292" s="11" t="str">
        <f t="shared" si="83"/>
        <v/>
      </c>
      <c r="R292" s="16"/>
      <c r="S292" s="11" t="str">
        <f t="shared" si="84"/>
        <v/>
      </c>
      <c r="T292" s="16"/>
      <c r="U292" s="11" t="str">
        <f t="shared" si="85"/>
        <v/>
      </c>
      <c r="V292" s="16"/>
    </row>
    <row r="293" spans="2:22" x14ac:dyDescent="0.3">
      <c r="B293" s="20" t="s">
        <v>195</v>
      </c>
      <c r="C293" s="13">
        <v>151090</v>
      </c>
      <c r="D293" s="18">
        <v>9</v>
      </c>
      <c r="E293" s="13">
        <f t="shared" si="77"/>
        <v>154090</v>
      </c>
      <c r="F293" s="18">
        <v>41</v>
      </c>
      <c r="G293" s="13">
        <f t="shared" si="78"/>
        <v>157090</v>
      </c>
      <c r="H293" s="18">
        <v>73</v>
      </c>
      <c r="I293" s="13">
        <f t="shared" si="79"/>
        <v>751090</v>
      </c>
      <c r="J293" s="39">
        <v>0.5</v>
      </c>
      <c r="K293" s="13">
        <f t="shared" si="80"/>
        <v>754090</v>
      </c>
      <c r="L293" s="39">
        <v>0.5</v>
      </c>
      <c r="M293" s="13">
        <f t="shared" si="81"/>
        <v>757090</v>
      </c>
      <c r="N293" s="39">
        <v>0.5</v>
      </c>
      <c r="O293" s="7">
        <f t="shared" si="82"/>
        <v>851090</v>
      </c>
      <c r="P293" s="15">
        <f>IF(AND(ISNUMBER(D293),ISNUMBER(J293)), D293*J293, "")</f>
        <v>4.5</v>
      </c>
      <c r="Q293" s="7">
        <f t="shared" si="83"/>
        <v>854090</v>
      </c>
      <c r="R293" s="15">
        <f>IF(AND(ISNUMBER(F293),ISNUMBER(L293)), F293*L293, "")</f>
        <v>20.5</v>
      </c>
      <c r="S293" s="7">
        <f t="shared" si="84"/>
        <v>857090</v>
      </c>
      <c r="T293" s="15">
        <f>IF(AND(ISNUMBER(H293),ISNUMBER(N293)),H293*N293,"")</f>
        <v>36.5</v>
      </c>
      <c r="U293" s="7">
        <f t="shared" si="85"/>
        <v>950090</v>
      </c>
      <c r="V293" s="15">
        <f>P293+R293+T293</f>
        <v>61.5</v>
      </c>
    </row>
    <row r="294" spans="2:22" x14ac:dyDescent="0.3">
      <c r="B294" s="20" t="s">
        <v>196</v>
      </c>
      <c r="C294" s="13">
        <v>151100</v>
      </c>
      <c r="D294" s="18">
        <v>10</v>
      </c>
      <c r="E294" s="13">
        <f t="shared" si="77"/>
        <v>154100</v>
      </c>
      <c r="F294" s="18">
        <v>42</v>
      </c>
      <c r="G294" s="13">
        <f t="shared" si="78"/>
        <v>157100</v>
      </c>
      <c r="H294" s="18">
        <v>74</v>
      </c>
      <c r="I294" s="13">
        <f t="shared" si="79"/>
        <v>751100</v>
      </c>
      <c r="J294" s="39">
        <v>1</v>
      </c>
      <c r="K294" s="13">
        <f t="shared" si="80"/>
        <v>754100</v>
      </c>
      <c r="L294" s="39">
        <v>1</v>
      </c>
      <c r="M294" s="13">
        <f t="shared" si="81"/>
        <v>757100</v>
      </c>
      <c r="N294" s="39">
        <v>1</v>
      </c>
      <c r="O294" s="7">
        <f t="shared" si="82"/>
        <v>851100</v>
      </c>
      <c r="P294" s="15">
        <f>IF(AND(ISNUMBER(D294),ISNUMBER(J294)), D294*J294, "")</f>
        <v>10</v>
      </c>
      <c r="Q294" s="7">
        <f t="shared" si="83"/>
        <v>854100</v>
      </c>
      <c r="R294" s="15">
        <f>IF(AND(ISNUMBER(F294),ISNUMBER(L294)), F294*L294, "")</f>
        <v>42</v>
      </c>
      <c r="S294" s="7">
        <f t="shared" si="84"/>
        <v>857100</v>
      </c>
      <c r="T294" s="15">
        <f>IF(AND(ISNUMBER(H294),ISNUMBER(N294)),H294*N294,"")</f>
        <v>74</v>
      </c>
      <c r="U294" s="7">
        <f t="shared" si="85"/>
        <v>950100</v>
      </c>
      <c r="V294" s="15">
        <f>P294+R294+T294</f>
        <v>126</v>
      </c>
    </row>
    <row r="295" spans="2:22" x14ac:dyDescent="0.3">
      <c r="B295" s="3" t="s">
        <v>204</v>
      </c>
      <c r="C295" s="11"/>
      <c r="D295" s="16"/>
      <c r="E295" s="11" t="str">
        <f t="shared" si="77"/>
        <v/>
      </c>
      <c r="F295" s="16"/>
      <c r="G295" s="11" t="str">
        <f t="shared" si="78"/>
        <v/>
      </c>
      <c r="H295" s="16"/>
      <c r="I295" s="11" t="str">
        <f t="shared" si="79"/>
        <v/>
      </c>
      <c r="J295" s="12"/>
      <c r="K295" s="11" t="str">
        <f t="shared" si="80"/>
        <v/>
      </c>
      <c r="L295" s="12"/>
      <c r="M295" s="11" t="str">
        <f t="shared" si="81"/>
        <v/>
      </c>
      <c r="N295" s="12"/>
      <c r="O295" s="11" t="str">
        <f t="shared" si="82"/>
        <v/>
      </c>
      <c r="P295" s="16"/>
      <c r="Q295" s="11" t="str">
        <f t="shared" si="83"/>
        <v/>
      </c>
      <c r="R295" s="16"/>
      <c r="S295" s="11" t="str">
        <f t="shared" si="84"/>
        <v/>
      </c>
      <c r="T295" s="16"/>
      <c r="U295" s="11" t="str">
        <f t="shared" si="85"/>
        <v/>
      </c>
      <c r="V295" s="16"/>
    </row>
    <row r="296" spans="2:22" ht="26.4" x14ac:dyDescent="0.3">
      <c r="B296" s="19" t="s">
        <v>266</v>
      </c>
      <c r="C296" s="11"/>
      <c r="D296" s="16"/>
      <c r="E296" s="11" t="str">
        <f t="shared" si="77"/>
        <v/>
      </c>
      <c r="F296" s="16"/>
      <c r="G296" s="11" t="str">
        <f t="shared" si="78"/>
        <v/>
      </c>
      <c r="H296" s="16"/>
      <c r="I296" s="11" t="str">
        <f t="shared" si="79"/>
        <v/>
      </c>
      <c r="J296" s="12"/>
      <c r="K296" s="11" t="str">
        <f t="shared" si="80"/>
        <v/>
      </c>
      <c r="L296" s="12"/>
      <c r="M296" s="11" t="str">
        <f t="shared" si="81"/>
        <v/>
      </c>
      <c r="N296" s="12"/>
      <c r="O296" s="11" t="str">
        <f t="shared" si="82"/>
        <v/>
      </c>
      <c r="P296" s="16"/>
      <c r="Q296" s="11" t="str">
        <f t="shared" si="83"/>
        <v/>
      </c>
      <c r="R296" s="16"/>
      <c r="S296" s="11" t="str">
        <f t="shared" si="84"/>
        <v/>
      </c>
      <c r="T296" s="16"/>
      <c r="U296" s="11" t="str">
        <f t="shared" si="85"/>
        <v/>
      </c>
      <c r="V296" s="16"/>
    </row>
    <row r="297" spans="2:22" x14ac:dyDescent="0.3">
      <c r="B297" s="20" t="s">
        <v>195</v>
      </c>
      <c r="C297" s="13">
        <v>151110</v>
      </c>
      <c r="D297" s="18">
        <v>11</v>
      </c>
      <c r="E297" s="13">
        <f t="shared" si="77"/>
        <v>154110</v>
      </c>
      <c r="F297" s="18">
        <v>43</v>
      </c>
      <c r="G297" s="13">
        <f t="shared" si="78"/>
        <v>157110</v>
      </c>
      <c r="H297" s="18">
        <v>75</v>
      </c>
      <c r="I297" s="13">
        <f t="shared" si="79"/>
        <v>751110</v>
      </c>
      <c r="J297" s="39">
        <v>0.5</v>
      </c>
      <c r="K297" s="13">
        <f t="shared" si="80"/>
        <v>754110</v>
      </c>
      <c r="L297" s="39">
        <v>0.5</v>
      </c>
      <c r="M297" s="13">
        <f t="shared" si="81"/>
        <v>757110</v>
      </c>
      <c r="N297" s="39">
        <v>0.5</v>
      </c>
      <c r="O297" s="7">
        <f t="shared" si="82"/>
        <v>851110</v>
      </c>
      <c r="P297" s="15">
        <f>IF(AND(ISNUMBER(D297),ISNUMBER(J297)), D297*J297, "")</f>
        <v>5.5</v>
      </c>
      <c r="Q297" s="7">
        <f t="shared" si="83"/>
        <v>854110</v>
      </c>
      <c r="R297" s="15">
        <f>IF(AND(ISNUMBER(F297),ISNUMBER(L297)), F297*L297, "")</f>
        <v>21.5</v>
      </c>
      <c r="S297" s="7">
        <f t="shared" si="84"/>
        <v>857110</v>
      </c>
      <c r="T297" s="15">
        <f>IF(AND(ISNUMBER(H297),ISNUMBER(N297)),H297*N297,"")</f>
        <v>37.5</v>
      </c>
      <c r="U297" s="7">
        <f t="shared" si="85"/>
        <v>950110</v>
      </c>
      <c r="V297" s="15">
        <f>P297+R297+T297</f>
        <v>64.5</v>
      </c>
    </row>
    <row r="298" spans="2:22" x14ac:dyDescent="0.3">
      <c r="B298" s="20" t="s">
        <v>196</v>
      </c>
      <c r="C298" s="13">
        <v>151120</v>
      </c>
      <c r="D298" s="18">
        <v>12</v>
      </c>
      <c r="E298" s="13">
        <f t="shared" si="77"/>
        <v>154120</v>
      </c>
      <c r="F298" s="18">
        <v>44</v>
      </c>
      <c r="G298" s="13">
        <f t="shared" si="78"/>
        <v>157120</v>
      </c>
      <c r="H298" s="18">
        <v>76</v>
      </c>
      <c r="I298" s="13">
        <f t="shared" si="79"/>
        <v>751120</v>
      </c>
      <c r="J298" s="39">
        <v>1</v>
      </c>
      <c r="K298" s="13">
        <f t="shared" si="80"/>
        <v>754120</v>
      </c>
      <c r="L298" s="39">
        <v>1</v>
      </c>
      <c r="M298" s="13">
        <f t="shared" si="81"/>
        <v>757120</v>
      </c>
      <c r="N298" s="39">
        <v>1</v>
      </c>
      <c r="O298" s="7">
        <f t="shared" si="82"/>
        <v>851120</v>
      </c>
      <c r="P298" s="15">
        <f>IF(AND(ISNUMBER(D298),ISNUMBER(J298)), D298*J298, "")</f>
        <v>12</v>
      </c>
      <c r="Q298" s="7">
        <f t="shared" si="83"/>
        <v>854120</v>
      </c>
      <c r="R298" s="15">
        <f>IF(AND(ISNUMBER(F298),ISNUMBER(L298)), F298*L298, "")</f>
        <v>44</v>
      </c>
      <c r="S298" s="7">
        <f t="shared" si="84"/>
        <v>857120</v>
      </c>
      <c r="T298" s="15">
        <f>IF(AND(ISNUMBER(H298),ISNUMBER(N298)),H298*N298,"")</f>
        <v>76</v>
      </c>
      <c r="U298" s="7">
        <f t="shared" si="85"/>
        <v>950120</v>
      </c>
      <c r="V298" s="15">
        <f>P298+R298+T298</f>
        <v>132</v>
      </c>
    </row>
    <row r="299" spans="2:22" x14ac:dyDescent="0.3">
      <c r="B299" s="3" t="s">
        <v>205</v>
      </c>
      <c r="C299" s="11"/>
      <c r="D299" s="16"/>
      <c r="E299" s="11" t="str">
        <f t="shared" si="77"/>
        <v/>
      </c>
      <c r="F299" s="16"/>
      <c r="G299" s="11" t="str">
        <f t="shared" si="78"/>
        <v/>
      </c>
      <c r="H299" s="16"/>
      <c r="I299" s="11" t="str">
        <f t="shared" si="79"/>
        <v/>
      </c>
      <c r="J299" s="12"/>
      <c r="K299" s="11" t="str">
        <f t="shared" si="80"/>
        <v/>
      </c>
      <c r="L299" s="12"/>
      <c r="M299" s="11" t="str">
        <f t="shared" si="81"/>
        <v/>
      </c>
      <c r="N299" s="12"/>
      <c r="O299" s="11" t="str">
        <f t="shared" si="82"/>
        <v/>
      </c>
      <c r="P299" s="16"/>
      <c r="Q299" s="11" t="str">
        <f t="shared" si="83"/>
        <v/>
      </c>
      <c r="R299" s="16"/>
      <c r="S299" s="11" t="str">
        <f t="shared" si="84"/>
        <v/>
      </c>
      <c r="T299" s="16"/>
      <c r="U299" s="11" t="str">
        <f t="shared" si="85"/>
        <v/>
      </c>
      <c r="V299" s="16"/>
    </row>
    <row r="300" spans="2:22" ht="26.4" x14ac:dyDescent="0.3">
      <c r="B300" s="19" t="s">
        <v>269</v>
      </c>
      <c r="C300" s="11"/>
      <c r="D300" s="16"/>
      <c r="E300" s="11" t="str">
        <f t="shared" si="77"/>
        <v/>
      </c>
      <c r="F300" s="16"/>
      <c r="G300" s="11" t="str">
        <f t="shared" si="78"/>
        <v/>
      </c>
      <c r="H300" s="16"/>
      <c r="I300" s="11" t="str">
        <f t="shared" si="79"/>
        <v/>
      </c>
      <c r="J300" s="12"/>
      <c r="K300" s="11" t="str">
        <f t="shared" si="80"/>
        <v/>
      </c>
      <c r="L300" s="12"/>
      <c r="M300" s="11" t="str">
        <f t="shared" si="81"/>
        <v/>
      </c>
      <c r="N300" s="12"/>
      <c r="O300" s="11" t="str">
        <f t="shared" si="82"/>
        <v/>
      </c>
      <c r="P300" s="16"/>
      <c r="Q300" s="11" t="str">
        <f t="shared" si="83"/>
        <v/>
      </c>
      <c r="R300" s="16"/>
      <c r="S300" s="11" t="str">
        <f t="shared" si="84"/>
        <v/>
      </c>
      <c r="T300" s="16"/>
      <c r="U300" s="11" t="str">
        <f t="shared" si="85"/>
        <v/>
      </c>
      <c r="V300" s="16"/>
    </row>
    <row r="301" spans="2:22" x14ac:dyDescent="0.3">
      <c r="B301" s="20" t="s">
        <v>195</v>
      </c>
      <c r="C301" s="13">
        <v>151130</v>
      </c>
      <c r="D301" s="18">
        <v>13</v>
      </c>
      <c r="E301" s="13">
        <f t="shared" si="77"/>
        <v>154130</v>
      </c>
      <c r="F301" s="18">
        <v>45</v>
      </c>
      <c r="G301" s="13">
        <f t="shared" si="78"/>
        <v>157130</v>
      </c>
      <c r="H301" s="18">
        <v>77</v>
      </c>
      <c r="I301" s="13">
        <f t="shared" si="79"/>
        <v>751130</v>
      </c>
      <c r="J301" s="39">
        <v>0.5</v>
      </c>
      <c r="K301" s="13">
        <f t="shared" si="80"/>
        <v>754130</v>
      </c>
      <c r="L301" s="39">
        <v>0.5</v>
      </c>
      <c r="M301" s="13">
        <f t="shared" si="81"/>
        <v>757130</v>
      </c>
      <c r="N301" s="39">
        <v>0.5</v>
      </c>
      <c r="O301" s="7">
        <f t="shared" si="82"/>
        <v>851130</v>
      </c>
      <c r="P301" s="15">
        <f>IF(AND(ISNUMBER(D301),ISNUMBER(J301)), D301*J301, "")</f>
        <v>6.5</v>
      </c>
      <c r="Q301" s="7">
        <f t="shared" si="83"/>
        <v>854130</v>
      </c>
      <c r="R301" s="15">
        <f>IF(AND(ISNUMBER(F301),ISNUMBER(L301)), F301*L301, "")</f>
        <v>22.5</v>
      </c>
      <c r="S301" s="7">
        <f t="shared" si="84"/>
        <v>857130</v>
      </c>
      <c r="T301" s="15">
        <f>IF(AND(ISNUMBER(H301),ISNUMBER(N301)),H301*N301,"")</f>
        <v>38.5</v>
      </c>
      <c r="U301" s="7">
        <f t="shared" si="85"/>
        <v>950130</v>
      </c>
      <c r="V301" s="15">
        <f>P301+R301+T301</f>
        <v>67.5</v>
      </c>
    </row>
    <row r="302" spans="2:22" x14ac:dyDescent="0.3">
      <c r="B302" s="20" t="s">
        <v>196</v>
      </c>
      <c r="C302" s="13">
        <v>151140</v>
      </c>
      <c r="D302" s="18">
        <v>14</v>
      </c>
      <c r="E302" s="13">
        <f t="shared" si="77"/>
        <v>154140</v>
      </c>
      <c r="F302" s="18">
        <v>46</v>
      </c>
      <c r="G302" s="13">
        <f t="shared" si="78"/>
        <v>157140</v>
      </c>
      <c r="H302" s="18">
        <v>78</v>
      </c>
      <c r="I302" s="13">
        <f t="shared" si="79"/>
        <v>751140</v>
      </c>
      <c r="J302" s="39">
        <v>1</v>
      </c>
      <c r="K302" s="13">
        <f t="shared" si="80"/>
        <v>754140</v>
      </c>
      <c r="L302" s="39">
        <v>1</v>
      </c>
      <c r="M302" s="13">
        <f t="shared" si="81"/>
        <v>757140</v>
      </c>
      <c r="N302" s="39">
        <v>1</v>
      </c>
      <c r="O302" s="7">
        <f t="shared" si="82"/>
        <v>851140</v>
      </c>
      <c r="P302" s="15">
        <f>IF(AND(ISNUMBER(D302),ISNUMBER(J302)), D302*J302, "")</f>
        <v>14</v>
      </c>
      <c r="Q302" s="7">
        <f t="shared" si="83"/>
        <v>854140</v>
      </c>
      <c r="R302" s="15">
        <f>IF(AND(ISNUMBER(F302),ISNUMBER(L302)), F302*L302, "")</f>
        <v>46</v>
      </c>
      <c r="S302" s="7">
        <f t="shared" si="84"/>
        <v>857140</v>
      </c>
      <c r="T302" s="15">
        <f>IF(AND(ISNUMBER(H302),ISNUMBER(N302)),H302*N302,"")</f>
        <v>78</v>
      </c>
      <c r="U302" s="7">
        <f t="shared" si="85"/>
        <v>950140</v>
      </c>
      <c r="V302" s="15">
        <f>P302+R302+T302</f>
        <v>138</v>
      </c>
    </row>
    <row r="303" spans="2:22" x14ac:dyDescent="0.3">
      <c r="B303" s="3" t="s">
        <v>206</v>
      </c>
      <c r="C303" s="11"/>
      <c r="D303" s="16"/>
      <c r="E303" s="11" t="str">
        <f t="shared" si="77"/>
        <v/>
      </c>
      <c r="F303" s="16"/>
      <c r="G303" s="11" t="str">
        <f t="shared" si="78"/>
        <v/>
      </c>
      <c r="H303" s="16"/>
      <c r="I303" s="11" t="str">
        <f t="shared" si="79"/>
        <v/>
      </c>
      <c r="J303" s="12"/>
      <c r="K303" s="11" t="str">
        <f t="shared" si="80"/>
        <v/>
      </c>
      <c r="L303" s="12"/>
      <c r="M303" s="11" t="str">
        <f t="shared" si="81"/>
        <v/>
      </c>
      <c r="N303" s="12"/>
      <c r="O303" s="11" t="str">
        <f t="shared" si="82"/>
        <v/>
      </c>
      <c r="P303" s="16"/>
      <c r="Q303" s="11" t="str">
        <f t="shared" si="83"/>
        <v/>
      </c>
      <c r="R303" s="16"/>
      <c r="S303" s="11" t="str">
        <f t="shared" si="84"/>
        <v/>
      </c>
      <c r="T303" s="16"/>
      <c r="U303" s="11" t="str">
        <f t="shared" si="85"/>
        <v/>
      </c>
      <c r="V303" s="16"/>
    </row>
    <row r="304" spans="2:22" ht="26.4" x14ac:dyDescent="0.3">
      <c r="B304" s="19" t="s">
        <v>266</v>
      </c>
      <c r="C304" s="11"/>
      <c r="D304" s="16"/>
      <c r="E304" s="11" t="str">
        <f t="shared" si="77"/>
        <v/>
      </c>
      <c r="F304" s="16"/>
      <c r="G304" s="11" t="str">
        <f t="shared" si="78"/>
        <v/>
      </c>
      <c r="H304" s="16"/>
      <c r="I304" s="11" t="str">
        <f t="shared" si="79"/>
        <v/>
      </c>
      <c r="J304" s="12"/>
      <c r="K304" s="11" t="str">
        <f t="shared" si="80"/>
        <v/>
      </c>
      <c r="L304" s="12"/>
      <c r="M304" s="11" t="str">
        <f t="shared" si="81"/>
        <v/>
      </c>
      <c r="N304" s="12"/>
      <c r="O304" s="11" t="str">
        <f t="shared" si="82"/>
        <v/>
      </c>
      <c r="P304" s="16"/>
      <c r="Q304" s="11" t="str">
        <f t="shared" si="83"/>
        <v/>
      </c>
      <c r="R304" s="16"/>
      <c r="S304" s="11" t="str">
        <f t="shared" si="84"/>
        <v/>
      </c>
      <c r="T304" s="16"/>
      <c r="U304" s="11" t="str">
        <f t="shared" si="85"/>
        <v/>
      </c>
      <c r="V304" s="16"/>
    </row>
    <row r="305" spans="2:22" x14ac:dyDescent="0.3">
      <c r="B305" s="20" t="s">
        <v>195</v>
      </c>
      <c r="C305" s="13">
        <v>151150</v>
      </c>
      <c r="D305" s="18">
        <v>15</v>
      </c>
      <c r="E305" s="13">
        <f t="shared" si="77"/>
        <v>154150</v>
      </c>
      <c r="F305" s="18">
        <v>47</v>
      </c>
      <c r="G305" s="13">
        <f t="shared" si="78"/>
        <v>157150</v>
      </c>
      <c r="H305" s="18">
        <v>79</v>
      </c>
      <c r="I305" s="13">
        <f t="shared" si="79"/>
        <v>751150</v>
      </c>
      <c r="J305" s="39">
        <v>0.5</v>
      </c>
      <c r="K305" s="13">
        <f t="shared" si="80"/>
        <v>754150</v>
      </c>
      <c r="L305" s="39">
        <v>0.5</v>
      </c>
      <c r="M305" s="13">
        <f t="shared" si="81"/>
        <v>757150</v>
      </c>
      <c r="N305" s="39">
        <v>1</v>
      </c>
      <c r="O305" s="7">
        <f t="shared" si="82"/>
        <v>851150</v>
      </c>
      <c r="P305" s="15">
        <f>IF(AND(ISNUMBER(D305),ISNUMBER(J305)), D305*J305, "")</f>
        <v>7.5</v>
      </c>
      <c r="Q305" s="7">
        <f t="shared" si="83"/>
        <v>854150</v>
      </c>
      <c r="R305" s="15">
        <f>IF(AND(ISNUMBER(F305),ISNUMBER(L305)), F305*L305, "")</f>
        <v>23.5</v>
      </c>
      <c r="S305" s="7">
        <f t="shared" si="84"/>
        <v>857150</v>
      </c>
      <c r="T305" s="15">
        <f>IF(AND(ISNUMBER(H305),ISNUMBER(N305)),H305*N305,"")</f>
        <v>79</v>
      </c>
      <c r="U305" s="7">
        <f t="shared" si="85"/>
        <v>950150</v>
      </c>
      <c r="V305" s="15">
        <f>P305+R305+T305</f>
        <v>110</v>
      </c>
    </row>
    <row r="306" spans="2:22" x14ac:dyDescent="0.3">
      <c r="B306" s="20" t="s">
        <v>196</v>
      </c>
      <c r="C306" s="13">
        <v>151160</v>
      </c>
      <c r="D306" s="18">
        <v>16</v>
      </c>
      <c r="E306" s="13">
        <f t="shared" si="77"/>
        <v>154160</v>
      </c>
      <c r="F306" s="18">
        <v>48</v>
      </c>
      <c r="G306" s="13">
        <f t="shared" si="78"/>
        <v>157160</v>
      </c>
      <c r="H306" s="18">
        <v>80</v>
      </c>
      <c r="I306" s="13">
        <f t="shared" si="79"/>
        <v>751160</v>
      </c>
      <c r="J306" s="39">
        <v>1</v>
      </c>
      <c r="K306" s="13">
        <f t="shared" si="80"/>
        <v>754160</v>
      </c>
      <c r="L306" s="39">
        <v>1</v>
      </c>
      <c r="M306" s="13">
        <f t="shared" si="81"/>
        <v>757160</v>
      </c>
      <c r="N306" s="39">
        <v>1</v>
      </c>
      <c r="O306" s="7">
        <f t="shared" si="82"/>
        <v>851160</v>
      </c>
      <c r="P306" s="15">
        <f>IF(AND(ISNUMBER(D306),ISNUMBER(J306)), D306*J306, "")</f>
        <v>16</v>
      </c>
      <c r="Q306" s="7">
        <f t="shared" si="83"/>
        <v>854160</v>
      </c>
      <c r="R306" s="15">
        <f>IF(AND(ISNUMBER(F306),ISNUMBER(L306)), F306*L306, "")</f>
        <v>48</v>
      </c>
      <c r="S306" s="7">
        <f t="shared" si="84"/>
        <v>857160</v>
      </c>
      <c r="T306" s="15">
        <f>IF(AND(ISNUMBER(H306),ISNUMBER(N306)),H306*N306,"")</f>
        <v>80</v>
      </c>
      <c r="U306" s="7">
        <f t="shared" si="85"/>
        <v>950160</v>
      </c>
      <c r="V306" s="15">
        <f>P306+R306+T306</f>
        <v>144</v>
      </c>
    </row>
    <row r="307" spans="2:22" ht="26.4" x14ac:dyDescent="0.3">
      <c r="B307" s="3" t="s">
        <v>207</v>
      </c>
      <c r="C307" s="11"/>
      <c r="D307" s="16"/>
      <c r="E307" s="11" t="str">
        <f t="shared" si="77"/>
        <v/>
      </c>
      <c r="F307" s="16"/>
      <c r="G307" s="11" t="str">
        <f t="shared" si="78"/>
        <v/>
      </c>
      <c r="H307" s="16"/>
      <c r="I307" s="11" t="str">
        <f t="shared" si="79"/>
        <v/>
      </c>
      <c r="J307" s="12"/>
      <c r="K307" s="11" t="str">
        <f t="shared" si="80"/>
        <v/>
      </c>
      <c r="L307" s="12"/>
      <c r="M307" s="11" t="str">
        <f t="shared" si="81"/>
        <v/>
      </c>
      <c r="N307" s="12"/>
      <c r="O307" s="11" t="str">
        <f t="shared" si="82"/>
        <v/>
      </c>
      <c r="P307" s="16"/>
      <c r="Q307" s="11" t="str">
        <f t="shared" si="83"/>
        <v/>
      </c>
      <c r="R307" s="16"/>
      <c r="S307" s="11" t="str">
        <f t="shared" si="84"/>
        <v/>
      </c>
      <c r="T307" s="16"/>
      <c r="U307" s="11" t="str">
        <f t="shared" si="85"/>
        <v/>
      </c>
      <c r="V307" s="16"/>
    </row>
    <row r="308" spans="2:22" ht="26.4" x14ac:dyDescent="0.3">
      <c r="B308" s="19" t="s">
        <v>266</v>
      </c>
      <c r="C308" s="11"/>
      <c r="D308" s="16"/>
      <c r="E308" s="11" t="str">
        <f t="shared" si="77"/>
        <v/>
      </c>
      <c r="F308" s="16"/>
      <c r="G308" s="11" t="str">
        <f t="shared" si="78"/>
        <v/>
      </c>
      <c r="H308" s="16"/>
      <c r="I308" s="11" t="str">
        <f t="shared" si="79"/>
        <v/>
      </c>
      <c r="J308" s="12"/>
      <c r="K308" s="11" t="str">
        <f t="shared" si="80"/>
        <v/>
      </c>
      <c r="L308" s="12"/>
      <c r="M308" s="11" t="str">
        <f t="shared" si="81"/>
        <v/>
      </c>
      <c r="N308" s="12"/>
      <c r="O308" s="11" t="str">
        <f t="shared" si="82"/>
        <v/>
      </c>
      <c r="P308" s="16"/>
      <c r="Q308" s="11" t="str">
        <f t="shared" si="83"/>
        <v/>
      </c>
      <c r="R308" s="16"/>
      <c r="S308" s="11" t="str">
        <f t="shared" si="84"/>
        <v/>
      </c>
      <c r="T308" s="16"/>
      <c r="U308" s="11" t="str">
        <f t="shared" si="85"/>
        <v/>
      </c>
      <c r="V308" s="16"/>
    </row>
    <row r="309" spans="2:22" x14ac:dyDescent="0.3">
      <c r="B309" s="20" t="s">
        <v>195</v>
      </c>
      <c r="C309" s="13">
        <v>151170</v>
      </c>
      <c r="D309" s="18">
        <v>17</v>
      </c>
      <c r="E309" s="13">
        <f t="shared" si="77"/>
        <v>154170</v>
      </c>
      <c r="F309" s="18">
        <v>49</v>
      </c>
      <c r="G309" s="11">
        <f t="shared" si="78"/>
        <v>157170</v>
      </c>
      <c r="H309" s="16" t="s">
        <v>135</v>
      </c>
      <c r="I309" s="13">
        <f t="shared" si="79"/>
        <v>751170</v>
      </c>
      <c r="J309" s="39">
        <v>0.5</v>
      </c>
      <c r="K309" s="13">
        <f t="shared" si="80"/>
        <v>754170</v>
      </c>
      <c r="L309" s="39">
        <v>0.5</v>
      </c>
      <c r="M309" s="11">
        <f t="shared" si="81"/>
        <v>757170</v>
      </c>
      <c r="N309" s="12" t="s">
        <v>135</v>
      </c>
      <c r="O309" s="7">
        <f t="shared" si="82"/>
        <v>851170</v>
      </c>
      <c r="P309" s="15">
        <f>IF(AND(ISNUMBER(D309),ISNUMBER(J309)), D309*J309, "")</f>
        <v>8.5</v>
      </c>
      <c r="Q309" s="7">
        <f t="shared" si="83"/>
        <v>854170</v>
      </c>
      <c r="R309" s="15">
        <f>IF(AND(ISNUMBER(F309),ISNUMBER(L309)), F309*L309, "")</f>
        <v>24.5</v>
      </c>
      <c r="S309" s="11">
        <f t="shared" si="84"/>
        <v>857170</v>
      </c>
      <c r="T309" s="16" t="s">
        <v>135</v>
      </c>
      <c r="U309" s="7">
        <f t="shared" si="85"/>
        <v>950170</v>
      </c>
      <c r="V309" s="15">
        <f>P309+R309</f>
        <v>33</v>
      </c>
    </row>
    <row r="310" spans="2:22" x14ac:dyDescent="0.3">
      <c r="B310" s="20" t="s">
        <v>196</v>
      </c>
      <c r="C310" s="13">
        <v>151180</v>
      </c>
      <c r="D310" s="18">
        <v>18</v>
      </c>
      <c r="E310" s="13">
        <f t="shared" si="77"/>
        <v>154180</v>
      </c>
      <c r="F310" s="18">
        <v>50</v>
      </c>
      <c r="G310" s="11">
        <f t="shared" si="78"/>
        <v>157180</v>
      </c>
      <c r="H310" s="16" t="s">
        <v>135</v>
      </c>
      <c r="I310" s="13">
        <f t="shared" si="79"/>
        <v>751180</v>
      </c>
      <c r="J310" s="39">
        <v>1</v>
      </c>
      <c r="K310" s="13">
        <f t="shared" si="80"/>
        <v>754180</v>
      </c>
      <c r="L310" s="39">
        <v>1</v>
      </c>
      <c r="M310" s="11">
        <f t="shared" si="81"/>
        <v>757180</v>
      </c>
      <c r="N310" s="12" t="s">
        <v>135</v>
      </c>
      <c r="O310" s="7">
        <f t="shared" si="82"/>
        <v>851180</v>
      </c>
      <c r="P310" s="15">
        <f>IF(AND(ISNUMBER(D310),ISNUMBER(J310)), D310*J310, "")</f>
        <v>18</v>
      </c>
      <c r="Q310" s="7">
        <f t="shared" si="83"/>
        <v>854180</v>
      </c>
      <c r="R310" s="15">
        <f>IF(AND(ISNUMBER(F310),ISNUMBER(L310)), F310*L310, "")</f>
        <v>50</v>
      </c>
      <c r="S310" s="11">
        <f t="shared" si="84"/>
        <v>857180</v>
      </c>
      <c r="T310" s="16" t="s">
        <v>135</v>
      </c>
      <c r="U310" s="7">
        <f t="shared" si="85"/>
        <v>950180</v>
      </c>
      <c r="V310" s="15">
        <f>P310+R310</f>
        <v>68</v>
      </c>
    </row>
    <row r="311" spans="2:22" x14ac:dyDescent="0.3">
      <c r="B311" s="3" t="s">
        <v>270</v>
      </c>
      <c r="C311" s="11"/>
      <c r="D311" s="16"/>
      <c r="E311" s="11" t="str">
        <f t="shared" si="77"/>
        <v/>
      </c>
      <c r="F311" s="16"/>
      <c r="G311" s="11" t="str">
        <f t="shared" si="78"/>
        <v/>
      </c>
      <c r="H311" s="16"/>
      <c r="I311" s="11" t="str">
        <f t="shared" si="79"/>
        <v/>
      </c>
      <c r="J311" s="12"/>
      <c r="K311" s="11" t="str">
        <f t="shared" si="80"/>
        <v/>
      </c>
      <c r="L311" s="12"/>
      <c r="M311" s="11" t="str">
        <f t="shared" si="81"/>
        <v/>
      </c>
      <c r="N311" s="12"/>
      <c r="O311" s="11" t="str">
        <f t="shared" si="82"/>
        <v/>
      </c>
      <c r="P311" s="16"/>
      <c r="Q311" s="11" t="str">
        <f t="shared" si="83"/>
        <v/>
      </c>
      <c r="R311" s="16"/>
      <c r="S311" s="11" t="str">
        <f t="shared" si="84"/>
        <v/>
      </c>
      <c r="T311" s="16"/>
      <c r="U311" s="11" t="str">
        <f t="shared" si="85"/>
        <v/>
      </c>
      <c r="V311" s="16"/>
    </row>
    <row r="312" spans="2:22" ht="26.4" x14ac:dyDescent="0.3">
      <c r="B312" s="19" t="s">
        <v>266</v>
      </c>
      <c r="C312" s="11"/>
      <c r="D312" s="16"/>
      <c r="E312" s="11" t="str">
        <f t="shared" si="77"/>
        <v/>
      </c>
      <c r="F312" s="16"/>
      <c r="G312" s="11" t="str">
        <f t="shared" si="78"/>
        <v/>
      </c>
      <c r="H312" s="16"/>
      <c r="I312" s="11" t="str">
        <f t="shared" si="79"/>
        <v/>
      </c>
      <c r="J312" s="12"/>
      <c r="K312" s="11" t="str">
        <f t="shared" si="80"/>
        <v/>
      </c>
      <c r="L312" s="12"/>
      <c r="M312" s="11" t="str">
        <f t="shared" si="81"/>
        <v/>
      </c>
      <c r="N312" s="12"/>
      <c r="O312" s="11" t="str">
        <f t="shared" si="82"/>
        <v/>
      </c>
      <c r="P312" s="16"/>
      <c r="Q312" s="11" t="str">
        <f t="shared" si="83"/>
        <v/>
      </c>
      <c r="R312" s="16"/>
      <c r="S312" s="11" t="str">
        <f t="shared" si="84"/>
        <v/>
      </c>
      <c r="T312" s="16"/>
      <c r="U312" s="11" t="str">
        <f t="shared" si="85"/>
        <v/>
      </c>
      <c r="V312" s="16"/>
    </row>
    <row r="313" spans="2:22" x14ac:dyDescent="0.3">
      <c r="B313" s="20" t="s">
        <v>195</v>
      </c>
      <c r="C313" s="13">
        <v>151190</v>
      </c>
      <c r="D313" s="18">
        <v>19</v>
      </c>
      <c r="E313" s="13">
        <f t="shared" si="77"/>
        <v>154190</v>
      </c>
      <c r="F313" s="18">
        <v>51</v>
      </c>
      <c r="G313" s="11">
        <f t="shared" si="78"/>
        <v>157190</v>
      </c>
      <c r="H313" s="16" t="s">
        <v>135</v>
      </c>
      <c r="I313" s="13">
        <f t="shared" si="79"/>
        <v>751190</v>
      </c>
      <c r="J313" s="39">
        <v>0.5</v>
      </c>
      <c r="K313" s="13">
        <f t="shared" si="80"/>
        <v>754190</v>
      </c>
      <c r="L313" s="39">
        <v>0.5</v>
      </c>
      <c r="M313" s="11">
        <f t="shared" si="81"/>
        <v>757190</v>
      </c>
      <c r="N313" s="12" t="s">
        <v>135</v>
      </c>
      <c r="O313" s="7">
        <f t="shared" si="82"/>
        <v>851190</v>
      </c>
      <c r="P313" s="15">
        <f>IF(AND(ISNUMBER(D313),ISNUMBER(J313)), D313*J313, "")</f>
        <v>9.5</v>
      </c>
      <c r="Q313" s="7">
        <f t="shared" si="83"/>
        <v>854190</v>
      </c>
      <c r="R313" s="15">
        <f>IF(AND(ISNUMBER(F313),ISNUMBER(L313)), F313*L313, "")</f>
        <v>25.5</v>
      </c>
      <c r="S313" s="11">
        <f t="shared" si="84"/>
        <v>857190</v>
      </c>
      <c r="T313" s="16" t="s">
        <v>135</v>
      </c>
      <c r="U313" s="7">
        <f t="shared" si="85"/>
        <v>950190</v>
      </c>
      <c r="V313" s="15">
        <f>P313+R313</f>
        <v>35</v>
      </c>
    </row>
    <row r="314" spans="2:22" x14ac:dyDescent="0.3">
      <c r="B314" s="20" t="s">
        <v>196</v>
      </c>
      <c r="C314" s="13">
        <v>151200</v>
      </c>
      <c r="D314" s="18">
        <v>20</v>
      </c>
      <c r="E314" s="13">
        <f t="shared" si="77"/>
        <v>154200</v>
      </c>
      <c r="F314" s="18">
        <v>52</v>
      </c>
      <c r="G314" s="11">
        <f t="shared" si="78"/>
        <v>157200</v>
      </c>
      <c r="H314" s="16" t="s">
        <v>135</v>
      </c>
      <c r="I314" s="13">
        <f t="shared" si="79"/>
        <v>751200</v>
      </c>
      <c r="J314" s="39">
        <v>1</v>
      </c>
      <c r="K314" s="13">
        <f t="shared" si="80"/>
        <v>754200</v>
      </c>
      <c r="L314" s="39">
        <v>1</v>
      </c>
      <c r="M314" s="11">
        <f t="shared" si="81"/>
        <v>757200</v>
      </c>
      <c r="N314" s="12" t="s">
        <v>135</v>
      </c>
      <c r="O314" s="7">
        <f t="shared" si="82"/>
        <v>851200</v>
      </c>
      <c r="P314" s="15">
        <f>IF(AND(ISNUMBER(D314),ISNUMBER(J314)), D314*J314, "")</f>
        <v>20</v>
      </c>
      <c r="Q314" s="7">
        <f t="shared" si="83"/>
        <v>854200</v>
      </c>
      <c r="R314" s="15">
        <f>IF(AND(ISNUMBER(F314),ISNUMBER(L314)), F314*L314, "")</f>
        <v>52</v>
      </c>
      <c r="S314" s="11">
        <f t="shared" si="84"/>
        <v>857200</v>
      </c>
      <c r="T314" s="16" t="s">
        <v>135</v>
      </c>
      <c r="U314" s="7">
        <f t="shared" si="85"/>
        <v>950200</v>
      </c>
      <c r="V314" s="15">
        <f>P314+R314</f>
        <v>72</v>
      </c>
    </row>
    <row r="315" spans="2:22" ht="26.4" x14ac:dyDescent="0.3">
      <c r="B315" s="3" t="s">
        <v>209</v>
      </c>
      <c r="C315" s="11"/>
      <c r="D315" s="16"/>
      <c r="E315" s="11" t="str">
        <f t="shared" si="77"/>
        <v/>
      </c>
      <c r="F315" s="16"/>
      <c r="G315" s="11" t="str">
        <f t="shared" si="78"/>
        <v/>
      </c>
      <c r="H315" s="16"/>
      <c r="I315" s="11" t="str">
        <f t="shared" si="79"/>
        <v/>
      </c>
      <c r="J315" s="12"/>
      <c r="K315" s="11" t="str">
        <f t="shared" si="80"/>
        <v/>
      </c>
      <c r="L315" s="12"/>
      <c r="M315" s="11" t="str">
        <f t="shared" si="81"/>
        <v/>
      </c>
      <c r="N315" s="12"/>
      <c r="O315" s="11" t="str">
        <f t="shared" si="82"/>
        <v/>
      </c>
      <c r="P315" s="16"/>
      <c r="Q315" s="11" t="str">
        <f t="shared" si="83"/>
        <v/>
      </c>
      <c r="R315" s="16"/>
      <c r="S315" s="11" t="str">
        <f t="shared" si="84"/>
        <v/>
      </c>
      <c r="T315" s="16"/>
      <c r="U315" s="11" t="str">
        <f t="shared" si="85"/>
        <v/>
      </c>
      <c r="V315" s="16"/>
    </row>
    <row r="316" spans="2:22" ht="26.4" x14ac:dyDescent="0.3">
      <c r="B316" s="19" t="s">
        <v>266</v>
      </c>
      <c r="C316" s="11"/>
      <c r="D316" s="16"/>
      <c r="E316" s="11" t="str">
        <f t="shared" si="77"/>
        <v/>
      </c>
      <c r="F316" s="16"/>
      <c r="G316" s="11" t="str">
        <f t="shared" si="78"/>
        <v/>
      </c>
      <c r="H316" s="16"/>
      <c r="I316" s="11" t="str">
        <f t="shared" si="79"/>
        <v/>
      </c>
      <c r="J316" s="12"/>
      <c r="K316" s="11" t="str">
        <f t="shared" si="80"/>
        <v/>
      </c>
      <c r="L316" s="12"/>
      <c r="M316" s="11" t="str">
        <f t="shared" si="81"/>
        <v/>
      </c>
      <c r="N316" s="12"/>
      <c r="O316" s="11" t="str">
        <f t="shared" si="82"/>
        <v/>
      </c>
      <c r="P316" s="16"/>
      <c r="Q316" s="11" t="str">
        <f t="shared" si="83"/>
        <v/>
      </c>
      <c r="R316" s="16"/>
      <c r="S316" s="11" t="str">
        <f t="shared" si="84"/>
        <v/>
      </c>
      <c r="T316" s="16"/>
      <c r="U316" s="11" t="str">
        <f t="shared" si="85"/>
        <v/>
      </c>
      <c r="V316" s="16"/>
    </row>
    <row r="317" spans="2:22" x14ac:dyDescent="0.3">
      <c r="B317" s="20" t="s">
        <v>195</v>
      </c>
      <c r="C317" s="13">
        <v>151210</v>
      </c>
      <c r="D317" s="18">
        <v>21</v>
      </c>
      <c r="E317" s="13">
        <f t="shared" si="77"/>
        <v>154210</v>
      </c>
      <c r="F317" s="18">
        <v>53</v>
      </c>
      <c r="G317" s="11">
        <f t="shared" si="78"/>
        <v>157210</v>
      </c>
      <c r="H317" s="16" t="s">
        <v>135</v>
      </c>
      <c r="I317" s="13">
        <f t="shared" si="79"/>
        <v>751210</v>
      </c>
      <c r="J317" s="39">
        <v>0.5</v>
      </c>
      <c r="K317" s="13">
        <f t="shared" si="80"/>
        <v>754210</v>
      </c>
      <c r="L317" s="39">
        <v>0.5</v>
      </c>
      <c r="M317" s="11">
        <f t="shared" si="81"/>
        <v>757210</v>
      </c>
      <c r="N317" s="12" t="s">
        <v>135</v>
      </c>
      <c r="O317" s="7">
        <f t="shared" si="82"/>
        <v>851210</v>
      </c>
      <c r="P317" s="15">
        <f>IF(AND(ISNUMBER(D317),ISNUMBER(J317)), D317*J317, "")</f>
        <v>10.5</v>
      </c>
      <c r="Q317" s="7">
        <f t="shared" si="83"/>
        <v>854210</v>
      </c>
      <c r="R317" s="15">
        <f>IF(AND(ISNUMBER(F317),ISNUMBER(L317)), F317*L317, "")</f>
        <v>26.5</v>
      </c>
      <c r="S317" s="11">
        <f t="shared" si="84"/>
        <v>857210</v>
      </c>
      <c r="T317" s="16" t="s">
        <v>135</v>
      </c>
      <c r="U317" s="7">
        <f t="shared" si="85"/>
        <v>950210</v>
      </c>
      <c r="V317" s="15">
        <f>P317+R317</f>
        <v>37</v>
      </c>
    </row>
    <row r="318" spans="2:22" x14ac:dyDescent="0.3">
      <c r="B318" s="20" t="s">
        <v>196</v>
      </c>
      <c r="C318" s="13">
        <v>151220</v>
      </c>
      <c r="D318" s="18">
        <v>22</v>
      </c>
      <c r="E318" s="13">
        <f t="shared" si="77"/>
        <v>154220</v>
      </c>
      <c r="F318" s="18">
        <v>54</v>
      </c>
      <c r="G318" s="11">
        <f t="shared" si="78"/>
        <v>157220</v>
      </c>
      <c r="H318" s="16" t="s">
        <v>135</v>
      </c>
      <c r="I318" s="13">
        <f t="shared" si="79"/>
        <v>751220</v>
      </c>
      <c r="J318" s="39">
        <v>1</v>
      </c>
      <c r="K318" s="13">
        <f t="shared" si="80"/>
        <v>754220</v>
      </c>
      <c r="L318" s="39">
        <v>1</v>
      </c>
      <c r="M318" s="11">
        <f t="shared" si="81"/>
        <v>757220</v>
      </c>
      <c r="N318" s="12" t="s">
        <v>135</v>
      </c>
      <c r="O318" s="7">
        <f t="shared" si="82"/>
        <v>851220</v>
      </c>
      <c r="P318" s="15">
        <f>IF(AND(ISNUMBER(D318),ISNUMBER(J318)), D318*J318, "")</f>
        <v>22</v>
      </c>
      <c r="Q318" s="7">
        <f t="shared" si="83"/>
        <v>854220</v>
      </c>
      <c r="R318" s="15">
        <f>IF(AND(ISNUMBER(F318),ISNUMBER(L318)), F318*L318, "")</f>
        <v>54</v>
      </c>
      <c r="S318" s="11">
        <f t="shared" si="84"/>
        <v>857220</v>
      </c>
      <c r="T318" s="16" t="s">
        <v>135</v>
      </c>
      <c r="U318" s="7">
        <f t="shared" si="85"/>
        <v>950220</v>
      </c>
      <c r="V318" s="15">
        <f>P318+R318</f>
        <v>76</v>
      </c>
    </row>
    <row r="319" spans="2:22" ht="39.6" x14ac:dyDescent="0.3">
      <c r="B319" s="3" t="s">
        <v>210</v>
      </c>
      <c r="C319" s="11"/>
      <c r="D319" s="16"/>
      <c r="E319" s="11" t="str">
        <f t="shared" si="77"/>
        <v/>
      </c>
      <c r="F319" s="16"/>
      <c r="G319" s="11" t="str">
        <f t="shared" si="78"/>
        <v/>
      </c>
      <c r="H319" s="16"/>
      <c r="I319" s="11" t="str">
        <f t="shared" si="79"/>
        <v/>
      </c>
      <c r="J319" s="12"/>
      <c r="K319" s="11" t="str">
        <f t="shared" si="80"/>
        <v/>
      </c>
      <c r="L319" s="12"/>
      <c r="M319" s="11" t="str">
        <f t="shared" si="81"/>
        <v/>
      </c>
      <c r="N319" s="12"/>
      <c r="O319" s="11" t="str">
        <f t="shared" si="82"/>
        <v/>
      </c>
      <c r="P319" s="16"/>
      <c r="Q319" s="11" t="str">
        <f t="shared" si="83"/>
        <v/>
      </c>
      <c r="R319" s="16"/>
      <c r="S319" s="11" t="str">
        <f t="shared" si="84"/>
        <v/>
      </c>
      <c r="T319" s="16"/>
      <c r="U319" s="11" t="str">
        <f t="shared" si="85"/>
        <v/>
      </c>
      <c r="V319" s="16"/>
    </row>
    <row r="320" spans="2:22" ht="26.4" x14ac:dyDescent="0.3">
      <c r="B320" s="19" t="s">
        <v>266</v>
      </c>
      <c r="C320" s="11"/>
      <c r="D320" s="16"/>
      <c r="E320" s="11" t="str">
        <f t="shared" si="77"/>
        <v/>
      </c>
      <c r="F320" s="16"/>
      <c r="G320" s="11" t="str">
        <f t="shared" si="78"/>
        <v/>
      </c>
      <c r="H320" s="16"/>
      <c r="I320" s="11" t="str">
        <f t="shared" si="79"/>
        <v/>
      </c>
      <c r="J320" s="12"/>
      <c r="K320" s="11" t="str">
        <f t="shared" si="80"/>
        <v/>
      </c>
      <c r="L320" s="12"/>
      <c r="M320" s="11" t="str">
        <f t="shared" si="81"/>
        <v/>
      </c>
      <c r="N320" s="12"/>
      <c r="O320" s="11" t="str">
        <f t="shared" si="82"/>
        <v/>
      </c>
      <c r="P320" s="16"/>
      <c r="Q320" s="11" t="str">
        <f t="shared" si="83"/>
        <v/>
      </c>
      <c r="R320" s="16"/>
      <c r="S320" s="11" t="str">
        <f t="shared" si="84"/>
        <v/>
      </c>
      <c r="T320" s="16"/>
      <c r="U320" s="11" t="str">
        <f t="shared" si="85"/>
        <v/>
      </c>
      <c r="V320" s="16"/>
    </row>
    <row r="321" spans="2:22" x14ac:dyDescent="0.3">
      <c r="B321" s="20" t="s">
        <v>195</v>
      </c>
      <c r="C321" s="13">
        <v>151230</v>
      </c>
      <c r="D321" s="18">
        <v>23</v>
      </c>
      <c r="E321" s="13">
        <f t="shared" si="77"/>
        <v>154230</v>
      </c>
      <c r="F321" s="18">
        <v>55</v>
      </c>
      <c r="G321" s="13">
        <f t="shared" si="78"/>
        <v>157230</v>
      </c>
      <c r="H321" s="18">
        <v>81</v>
      </c>
      <c r="I321" s="13">
        <f t="shared" si="79"/>
        <v>751230</v>
      </c>
      <c r="J321" s="39">
        <v>0.5</v>
      </c>
      <c r="K321" s="13">
        <f t="shared" si="80"/>
        <v>754230</v>
      </c>
      <c r="L321" s="39">
        <v>0.5</v>
      </c>
      <c r="M321" s="13">
        <f t="shared" si="81"/>
        <v>757230</v>
      </c>
      <c r="N321" s="39">
        <v>0.65</v>
      </c>
      <c r="O321" s="7">
        <f t="shared" si="82"/>
        <v>851230</v>
      </c>
      <c r="P321" s="15">
        <f>IF(AND(ISNUMBER(D321),ISNUMBER(J321)), D321*J321, "")</f>
        <v>11.5</v>
      </c>
      <c r="Q321" s="7">
        <f t="shared" si="83"/>
        <v>854230</v>
      </c>
      <c r="R321" s="15">
        <f>IF(AND(ISNUMBER(F321),ISNUMBER(L321)), F321*L321, "")</f>
        <v>27.5</v>
      </c>
      <c r="S321" s="7">
        <f t="shared" si="84"/>
        <v>857230</v>
      </c>
      <c r="T321" s="15">
        <f>IF(AND(ISNUMBER(H321),ISNUMBER(N321)),H321*N321,"")</f>
        <v>52.65</v>
      </c>
      <c r="U321" s="7">
        <f t="shared" si="85"/>
        <v>950230</v>
      </c>
      <c r="V321" s="15">
        <f>P321+R321+T321</f>
        <v>91.65</v>
      </c>
    </row>
    <row r="322" spans="2:22" x14ac:dyDescent="0.3">
      <c r="B322" s="20" t="s">
        <v>196</v>
      </c>
      <c r="C322" s="13">
        <v>151240</v>
      </c>
      <c r="D322" s="18">
        <v>24</v>
      </c>
      <c r="E322" s="13">
        <f t="shared" si="77"/>
        <v>154240</v>
      </c>
      <c r="F322" s="18">
        <v>56</v>
      </c>
      <c r="G322" s="13">
        <f t="shared" si="78"/>
        <v>157240</v>
      </c>
      <c r="H322" s="18">
        <v>82</v>
      </c>
      <c r="I322" s="13">
        <f t="shared" si="79"/>
        <v>751240</v>
      </c>
      <c r="J322" s="39">
        <v>1</v>
      </c>
      <c r="K322" s="13">
        <f t="shared" si="80"/>
        <v>754240</v>
      </c>
      <c r="L322" s="39">
        <v>1</v>
      </c>
      <c r="M322" s="13">
        <f t="shared" si="81"/>
        <v>757240</v>
      </c>
      <c r="N322" s="39">
        <v>1</v>
      </c>
      <c r="O322" s="7">
        <f t="shared" si="82"/>
        <v>851240</v>
      </c>
      <c r="P322" s="15">
        <f>IF(AND(ISNUMBER(D322),ISNUMBER(J322)), D322*J322, "")</f>
        <v>24</v>
      </c>
      <c r="Q322" s="7">
        <f t="shared" si="83"/>
        <v>854240</v>
      </c>
      <c r="R322" s="15">
        <f>IF(AND(ISNUMBER(F322),ISNUMBER(L322)), F322*L322, "")</f>
        <v>56</v>
      </c>
      <c r="S322" s="7">
        <f t="shared" si="84"/>
        <v>857240</v>
      </c>
      <c r="T322" s="15">
        <f>IF(AND(ISNUMBER(H322),ISNUMBER(N322)),H322*N322,"")</f>
        <v>82</v>
      </c>
      <c r="U322" s="7">
        <f t="shared" si="85"/>
        <v>950240</v>
      </c>
      <c r="V322" s="15">
        <f>P322+R322+T322</f>
        <v>162</v>
      </c>
    </row>
    <row r="323" spans="2:22" ht="39.6" x14ac:dyDescent="0.3">
      <c r="B323" s="3" t="s">
        <v>211</v>
      </c>
      <c r="C323" s="11"/>
      <c r="D323" s="16"/>
      <c r="E323" s="11" t="str">
        <f t="shared" si="77"/>
        <v/>
      </c>
      <c r="F323" s="16"/>
      <c r="G323" s="11" t="str">
        <f t="shared" si="78"/>
        <v/>
      </c>
      <c r="H323" s="16"/>
      <c r="I323" s="11" t="str">
        <f t="shared" si="79"/>
        <v/>
      </c>
      <c r="J323" s="12"/>
      <c r="K323" s="11" t="str">
        <f t="shared" si="80"/>
        <v/>
      </c>
      <c r="L323" s="12"/>
      <c r="M323" s="11" t="str">
        <f t="shared" si="81"/>
        <v/>
      </c>
      <c r="N323" s="12"/>
      <c r="O323" s="11" t="str">
        <f t="shared" si="82"/>
        <v/>
      </c>
      <c r="P323" s="16"/>
      <c r="Q323" s="11" t="str">
        <f t="shared" si="83"/>
        <v/>
      </c>
      <c r="R323" s="16"/>
      <c r="S323" s="11" t="str">
        <f t="shared" si="84"/>
        <v/>
      </c>
      <c r="T323" s="16"/>
      <c r="U323" s="11" t="str">
        <f t="shared" si="85"/>
        <v/>
      </c>
      <c r="V323" s="16"/>
    </row>
    <row r="324" spans="2:22" ht="26.4" x14ac:dyDescent="0.3">
      <c r="B324" s="19" t="s">
        <v>266</v>
      </c>
      <c r="C324" s="11"/>
      <c r="D324" s="16"/>
      <c r="E324" s="11" t="str">
        <f t="shared" si="77"/>
        <v/>
      </c>
      <c r="F324" s="16"/>
      <c r="G324" s="11" t="str">
        <f t="shared" si="78"/>
        <v/>
      </c>
      <c r="H324" s="16"/>
      <c r="I324" s="11" t="str">
        <f t="shared" si="79"/>
        <v/>
      </c>
      <c r="J324" s="12"/>
      <c r="K324" s="11" t="str">
        <f t="shared" si="80"/>
        <v/>
      </c>
      <c r="L324" s="12"/>
      <c r="M324" s="11" t="str">
        <f t="shared" si="81"/>
        <v/>
      </c>
      <c r="N324" s="12"/>
      <c r="O324" s="11" t="str">
        <f t="shared" si="82"/>
        <v/>
      </c>
      <c r="P324" s="16"/>
      <c r="Q324" s="11" t="str">
        <f t="shared" si="83"/>
        <v/>
      </c>
      <c r="R324" s="16"/>
      <c r="S324" s="11" t="str">
        <f t="shared" si="84"/>
        <v/>
      </c>
      <c r="T324" s="16"/>
      <c r="U324" s="11" t="str">
        <f t="shared" si="85"/>
        <v/>
      </c>
      <c r="V324" s="16"/>
    </row>
    <row r="325" spans="2:22" x14ac:dyDescent="0.3">
      <c r="B325" s="20" t="s">
        <v>195</v>
      </c>
      <c r="C325" s="11">
        <v>151250</v>
      </c>
      <c r="D325" s="16" t="s">
        <v>135</v>
      </c>
      <c r="E325" s="11">
        <f t="shared" si="77"/>
        <v>154250</v>
      </c>
      <c r="F325" s="16" t="s">
        <v>135</v>
      </c>
      <c r="G325" s="13">
        <f t="shared" si="78"/>
        <v>157250</v>
      </c>
      <c r="H325" s="18">
        <v>83</v>
      </c>
      <c r="I325" s="11">
        <f t="shared" si="79"/>
        <v>751250</v>
      </c>
      <c r="J325" s="12" t="s">
        <v>135</v>
      </c>
      <c r="K325" s="11">
        <f t="shared" si="80"/>
        <v>754250</v>
      </c>
      <c r="L325" s="12" t="s">
        <v>135</v>
      </c>
      <c r="M325" s="13">
        <f t="shared" si="81"/>
        <v>757250</v>
      </c>
      <c r="N325" s="39">
        <v>0.65</v>
      </c>
      <c r="O325" s="11">
        <f t="shared" si="82"/>
        <v>851250</v>
      </c>
      <c r="P325" s="16" t="s">
        <v>135</v>
      </c>
      <c r="Q325" s="11">
        <f t="shared" si="83"/>
        <v>854250</v>
      </c>
      <c r="R325" s="16" t="s">
        <v>135</v>
      </c>
      <c r="S325" s="7">
        <f t="shared" si="84"/>
        <v>857250</v>
      </c>
      <c r="T325" s="15">
        <f>IF(AND(ISNUMBER(H325),ISNUMBER(N325)),H325*N325,"")</f>
        <v>53.95</v>
      </c>
      <c r="U325" s="7">
        <f t="shared" si="85"/>
        <v>950250</v>
      </c>
      <c r="V325" s="15">
        <f>T325</f>
        <v>53.95</v>
      </c>
    </row>
    <row r="326" spans="2:22" x14ac:dyDescent="0.3">
      <c r="B326" s="20" t="s">
        <v>196</v>
      </c>
      <c r="C326" s="11">
        <v>151260</v>
      </c>
      <c r="D326" s="16" t="s">
        <v>135</v>
      </c>
      <c r="E326" s="11">
        <f t="shared" si="77"/>
        <v>154260</v>
      </c>
      <c r="F326" s="16" t="s">
        <v>135</v>
      </c>
      <c r="G326" s="13">
        <f t="shared" si="78"/>
        <v>157260</v>
      </c>
      <c r="H326" s="18">
        <v>84</v>
      </c>
      <c r="I326" s="11">
        <f t="shared" si="79"/>
        <v>751260</v>
      </c>
      <c r="J326" s="12" t="s">
        <v>135</v>
      </c>
      <c r="K326" s="11">
        <f t="shared" si="80"/>
        <v>754260</v>
      </c>
      <c r="L326" s="12" t="s">
        <v>135</v>
      </c>
      <c r="M326" s="13">
        <f t="shared" si="81"/>
        <v>757260</v>
      </c>
      <c r="N326" s="39">
        <v>1</v>
      </c>
      <c r="O326" s="11">
        <f t="shared" si="82"/>
        <v>851260</v>
      </c>
      <c r="P326" s="16" t="s">
        <v>135</v>
      </c>
      <c r="Q326" s="11">
        <f t="shared" si="83"/>
        <v>854260</v>
      </c>
      <c r="R326" s="16" t="s">
        <v>135</v>
      </c>
      <c r="S326" s="7">
        <f t="shared" si="84"/>
        <v>857260</v>
      </c>
      <c r="T326" s="15">
        <f>IF(AND(ISNUMBER(H326),ISNUMBER(N326)),H326*N326,"")</f>
        <v>84</v>
      </c>
      <c r="U326" s="7">
        <f t="shared" si="85"/>
        <v>950260</v>
      </c>
      <c r="V326" s="15">
        <f>T326</f>
        <v>84</v>
      </c>
    </row>
    <row r="327" spans="2:22" ht="39.6" x14ac:dyDescent="0.3">
      <c r="B327" s="3" t="s">
        <v>212</v>
      </c>
      <c r="C327" s="11"/>
      <c r="D327" s="16"/>
      <c r="E327" s="11" t="str">
        <f t="shared" si="77"/>
        <v/>
      </c>
      <c r="F327" s="16"/>
      <c r="G327" s="11" t="str">
        <f t="shared" si="78"/>
        <v/>
      </c>
      <c r="H327" s="16"/>
      <c r="I327" s="11" t="str">
        <f t="shared" si="79"/>
        <v/>
      </c>
      <c r="J327" s="12"/>
      <c r="K327" s="11" t="str">
        <f t="shared" si="80"/>
        <v/>
      </c>
      <c r="L327" s="12"/>
      <c r="M327" s="11" t="str">
        <f t="shared" si="81"/>
        <v/>
      </c>
      <c r="N327" s="12"/>
      <c r="O327" s="11" t="str">
        <f t="shared" si="82"/>
        <v/>
      </c>
      <c r="P327" s="16"/>
      <c r="Q327" s="11" t="str">
        <f t="shared" si="83"/>
        <v/>
      </c>
      <c r="R327" s="16"/>
      <c r="S327" s="11" t="str">
        <f t="shared" si="84"/>
        <v/>
      </c>
      <c r="T327" s="16"/>
      <c r="U327" s="11" t="str">
        <f t="shared" si="85"/>
        <v/>
      </c>
      <c r="V327" s="16"/>
    </row>
    <row r="328" spans="2:22" ht="26.4" x14ac:dyDescent="0.3">
      <c r="B328" s="19" t="s">
        <v>266</v>
      </c>
      <c r="C328" s="11"/>
      <c r="D328" s="16"/>
      <c r="E328" s="11" t="str">
        <f t="shared" si="77"/>
        <v/>
      </c>
      <c r="F328" s="16"/>
      <c r="G328" s="11" t="str">
        <f t="shared" si="78"/>
        <v/>
      </c>
      <c r="H328" s="16"/>
      <c r="I328" s="11" t="str">
        <f t="shared" si="79"/>
        <v/>
      </c>
      <c r="J328" s="12"/>
      <c r="K328" s="11" t="str">
        <f t="shared" si="80"/>
        <v/>
      </c>
      <c r="L328" s="12"/>
      <c r="M328" s="11" t="str">
        <f t="shared" si="81"/>
        <v/>
      </c>
      <c r="N328" s="12"/>
      <c r="O328" s="11" t="str">
        <f t="shared" si="82"/>
        <v/>
      </c>
      <c r="P328" s="16"/>
      <c r="Q328" s="11" t="str">
        <f t="shared" si="83"/>
        <v/>
      </c>
      <c r="R328" s="16"/>
      <c r="S328" s="11" t="str">
        <f t="shared" si="84"/>
        <v/>
      </c>
      <c r="T328" s="16"/>
      <c r="U328" s="11" t="str">
        <f t="shared" si="85"/>
        <v/>
      </c>
      <c r="V328" s="16"/>
    </row>
    <row r="329" spans="2:22" x14ac:dyDescent="0.3">
      <c r="B329" s="20" t="s">
        <v>195</v>
      </c>
      <c r="C329" s="13">
        <v>151270</v>
      </c>
      <c r="D329" s="18">
        <v>25</v>
      </c>
      <c r="E329" s="13">
        <f t="shared" si="77"/>
        <v>154270</v>
      </c>
      <c r="F329" s="18">
        <v>57</v>
      </c>
      <c r="G329" s="11">
        <f t="shared" si="78"/>
        <v>157270</v>
      </c>
      <c r="H329" s="16" t="s">
        <v>135</v>
      </c>
      <c r="I329" s="13">
        <f t="shared" si="79"/>
        <v>751270</v>
      </c>
      <c r="J329" s="39">
        <v>0.5</v>
      </c>
      <c r="K329" s="13">
        <f t="shared" si="80"/>
        <v>754270</v>
      </c>
      <c r="L329" s="39">
        <v>0.5</v>
      </c>
      <c r="M329" s="11">
        <f t="shared" si="81"/>
        <v>757270</v>
      </c>
      <c r="N329" s="12" t="s">
        <v>135</v>
      </c>
      <c r="O329" s="7">
        <f t="shared" si="82"/>
        <v>851270</v>
      </c>
      <c r="P329" s="15">
        <f>IF(AND(ISNUMBER(D329),ISNUMBER(J329)), D329*J329, "")</f>
        <v>12.5</v>
      </c>
      <c r="Q329" s="7">
        <f t="shared" si="83"/>
        <v>854270</v>
      </c>
      <c r="R329" s="15">
        <f>IF(AND(ISNUMBER(F329),ISNUMBER(L329)), F329*L329, "")</f>
        <v>28.5</v>
      </c>
      <c r="S329" s="11">
        <f t="shared" si="84"/>
        <v>857270</v>
      </c>
      <c r="T329" s="16" t="s">
        <v>135</v>
      </c>
      <c r="U329" s="7">
        <f t="shared" si="85"/>
        <v>950270</v>
      </c>
      <c r="V329" s="15">
        <f>P329+R329</f>
        <v>41</v>
      </c>
    </row>
    <row r="330" spans="2:22" x14ac:dyDescent="0.3">
      <c r="B330" s="20" t="s">
        <v>196</v>
      </c>
      <c r="C330" s="13">
        <v>151280</v>
      </c>
      <c r="D330" s="18">
        <v>26</v>
      </c>
      <c r="E330" s="13">
        <f t="shared" si="77"/>
        <v>154280</v>
      </c>
      <c r="F330" s="18">
        <v>58</v>
      </c>
      <c r="G330" s="11">
        <f t="shared" si="78"/>
        <v>157280</v>
      </c>
      <c r="H330" s="16" t="s">
        <v>135</v>
      </c>
      <c r="I330" s="13">
        <f t="shared" si="79"/>
        <v>751280</v>
      </c>
      <c r="J330" s="39">
        <v>1</v>
      </c>
      <c r="K330" s="13">
        <f t="shared" si="80"/>
        <v>754280</v>
      </c>
      <c r="L330" s="39">
        <v>1</v>
      </c>
      <c r="M330" s="11">
        <f t="shared" si="81"/>
        <v>757280</v>
      </c>
      <c r="N330" s="12" t="s">
        <v>135</v>
      </c>
      <c r="O330" s="7">
        <f t="shared" si="82"/>
        <v>851280</v>
      </c>
      <c r="P330" s="15">
        <f>IF(AND(ISNUMBER(D330),ISNUMBER(J330)), D330*J330, "")</f>
        <v>26</v>
      </c>
      <c r="Q330" s="7">
        <f t="shared" si="83"/>
        <v>854280</v>
      </c>
      <c r="R330" s="15">
        <f>IF(AND(ISNUMBER(F330),ISNUMBER(L330)), F330*L330, "")</f>
        <v>58</v>
      </c>
      <c r="S330" s="11">
        <f t="shared" si="84"/>
        <v>857280</v>
      </c>
      <c r="T330" s="16" t="s">
        <v>135</v>
      </c>
      <c r="U330" s="7">
        <f t="shared" si="85"/>
        <v>950280</v>
      </c>
      <c r="V330" s="15">
        <f>P330+R330</f>
        <v>84</v>
      </c>
    </row>
    <row r="331" spans="2:22" ht="39.6" x14ac:dyDescent="0.3">
      <c r="B331" s="3" t="s">
        <v>213</v>
      </c>
      <c r="C331" s="11"/>
      <c r="D331" s="16"/>
      <c r="E331" s="11" t="str">
        <f t="shared" si="77"/>
        <v/>
      </c>
      <c r="F331" s="16"/>
      <c r="G331" s="11" t="str">
        <f t="shared" si="78"/>
        <v/>
      </c>
      <c r="H331" s="16"/>
      <c r="I331" s="11" t="str">
        <f t="shared" si="79"/>
        <v/>
      </c>
      <c r="J331" s="12"/>
      <c r="K331" s="11" t="str">
        <f t="shared" si="80"/>
        <v/>
      </c>
      <c r="L331" s="12"/>
      <c r="M331" s="11" t="str">
        <f t="shared" si="81"/>
        <v/>
      </c>
      <c r="N331" s="12"/>
      <c r="O331" s="11" t="str">
        <f t="shared" si="82"/>
        <v/>
      </c>
      <c r="P331" s="16"/>
      <c r="Q331" s="11" t="str">
        <f t="shared" si="83"/>
        <v/>
      </c>
      <c r="R331" s="16"/>
      <c r="S331" s="11" t="str">
        <f t="shared" si="84"/>
        <v/>
      </c>
      <c r="T331" s="16"/>
      <c r="U331" s="11" t="str">
        <f t="shared" si="85"/>
        <v/>
      </c>
      <c r="V331" s="16"/>
    </row>
    <row r="332" spans="2:22" ht="26.4" x14ac:dyDescent="0.3">
      <c r="B332" s="19" t="s">
        <v>266</v>
      </c>
      <c r="C332" s="11"/>
      <c r="D332" s="16"/>
      <c r="E332" s="11" t="str">
        <f t="shared" si="77"/>
        <v/>
      </c>
      <c r="F332" s="16"/>
      <c r="G332" s="11" t="str">
        <f t="shared" si="78"/>
        <v/>
      </c>
      <c r="H332" s="16"/>
      <c r="I332" s="11" t="str">
        <f t="shared" si="79"/>
        <v/>
      </c>
      <c r="J332" s="12"/>
      <c r="K332" s="11" t="str">
        <f t="shared" si="80"/>
        <v/>
      </c>
      <c r="L332" s="12"/>
      <c r="M332" s="11" t="str">
        <f t="shared" si="81"/>
        <v/>
      </c>
      <c r="N332" s="12"/>
      <c r="O332" s="11" t="str">
        <f t="shared" si="82"/>
        <v/>
      </c>
      <c r="P332" s="16"/>
      <c r="Q332" s="11" t="str">
        <f t="shared" si="83"/>
        <v/>
      </c>
      <c r="R332" s="16"/>
      <c r="S332" s="11" t="str">
        <f t="shared" si="84"/>
        <v/>
      </c>
      <c r="T332" s="16"/>
      <c r="U332" s="11" t="str">
        <f t="shared" si="85"/>
        <v/>
      </c>
      <c r="V332" s="16"/>
    </row>
    <row r="333" spans="2:22" x14ac:dyDescent="0.3">
      <c r="B333" s="20" t="s">
        <v>195</v>
      </c>
      <c r="C333" s="13">
        <v>151290</v>
      </c>
      <c r="D333" s="18">
        <v>27</v>
      </c>
      <c r="E333" s="13">
        <f t="shared" si="77"/>
        <v>154290</v>
      </c>
      <c r="F333" s="18">
        <v>59</v>
      </c>
      <c r="G333" s="13">
        <f t="shared" si="78"/>
        <v>157290</v>
      </c>
      <c r="H333" s="18">
        <v>85</v>
      </c>
      <c r="I333" s="13">
        <f t="shared" si="79"/>
        <v>751290</v>
      </c>
      <c r="J333" s="39">
        <v>0.5</v>
      </c>
      <c r="K333" s="13">
        <f t="shared" si="80"/>
        <v>754290</v>
      </c>
      <c r="L333" s="39">
        <v>0.5</v>
      </c>
      <c r="M333" s="13">
        <f t="shared" si="81"/>
        <v>757290</v>
      </c>
      <c r="N333" s="39">
        <v>0.85</v>
      </c>
      <c r="O333" s="7">
        <f t="shared" si="82"/>
        <v>851290</v>
      </c>
      <c r="P333" s="15">
        <f>IF(AND(ISNUMBER(D333),ISNUMBER(J333)), D333*J333, "")</f>
        <v>13.5</v>
      </c>
      <c r="Q333" s="7">
        <f t="shared" si="83"/>
        <v>854290</v>
      </c>
      <c r="R333" s="15">
        <f>IF(AND(ISNUMBER(F333),ISNUMBER(L333)), F333*L333, "")</f>
        <v>29.5</v>
      </c>
      <c r="S333" s="7">
        <f t="shared" si="84"/>
        <v>857290</v>
      </c>
      <c r="T333" s="15">
        <f>IF(AND(ISNUMBER(H333),ISNUMBER(N333)),H333*N333,"")</f>
        <v>72.25</v>
      </c>
      <c r="U333" s="7">
        <f t="shared" si="85"/>
        <v>950290</v>
      </c>
      <c r="V333" s="15">
        <f>P333+R333+T333</f>
        <v>115.25</v>
      </c>
    </row>
    <row r="334" spans="2:22" x14ac:dyDescent="0.3">
      <c r="B334" s="20" t="s">
        <v>196</v>
      </c>
      <c r="C334" s="13">
        <v>151300</v>
      </c>
      <c r="D334" s="18">
        <v>28</v>
      </c>
      <c r="E334" s="13">
        <f t="shared" si="77"/>
        <v>154300</v>
      </c>
      <c r="F334" s="18">
        <v>60</v>
      </c>
      <c r="G334" s="13">
        <f t="shared" si="78"/>
        <v>157300</v>
      </c>
      <c r="H334" s="18">
        <v>86</v>
      </c>
      <c r="I334" s="13">
        <f t="shared" si="79"/>
        <v>751300</v>
      </c>
      <c r="J334" s="39">
        <v>1</v>
      </c>
      <c r="K334" s="13">
        <f t="shared" si="80"/>
        <v>754300</v>
      </c>
      <c r="L334" s="39">
        <v>1</v>
      </c>
      <c r="M334" s="13">
        <f t="shared" si="81"/>
        <v>757300</v>
      </c>
      <c r="N334" s="39">
        <v>1</v>
      </c>
      <c r="O334" s="7">
        <f t="shared" si="82"/>
        <v>851300</v>
      </c>
      <c r="P334" s="15">
        <f>IF(AND(ISNUMBER(D334),ISNUMBER(J334)), D334*J334, "")</f>
        <v>28</v>
      </c>
      <c r="Q334" s="7">
        <f t="shared" si="83"/>
        <v>854300</v>
      </c>
      <c r="R334" s="15">
        <f>IF(AND(ISNUMBER(F334),ISNUMBER(L334)), F334*L334, "")</f>
        <v>60</v>
      </c>
      <c r="S334" s="7">
        <f t="shared" si="84"/>
        <v>857300</v>
      </c>
      <c r="T334" s="15">
        <f>IF(AND(ISNUMBER(H334),ISNUMBER(N334)),H334*N334,"")</f>
        <v>86</v>
      </c>
      <c r="U334" s="7">
        <f t="shared" si="85"/>
        <v>950300</v>
      </c>
      <c r="V334" s="15">
        <f>P334+R334+T334</f>
        <v>174</v>
      </c>
    </row>
    <row r="335" spans="2:22" x14ac:dyDescent="0.3">
      <c r="B335" s="3" t="s">
        <v>214</v>
      </c>
      <c r="C335" s="11"/>
      <c r="D335" s="16"/>
      <c r="E335" s="11" t="str">
        <f t="shared" si="77"/>
        <v/>
      </c>
      <c r="F335" s="16"/>
      <c r="G335" s="11" t="str">
        <f t="shared" si="78"/>
        <v/>
      </c>
      <c r="H335" s="16"/>
      <c r="I335" s="11" t="str">
        <f t="shared" si="79"/>
        <v/>
      </c>
      <c r="J335" s="12"/>
      <c r="K335" s="11" t="str">
        <f t="shared" si="80"/>
        <v/>
      </c>
      <c r="L335" s="12"/>
      <c r="M335" s="11" t="str">
        <f t="shared" si="81"/>
        <v/>
      </c>
      <c r="N335" s="12"/>
      <c r="O335" s="11" t="str">
        <f t="shared" si="82"/>
        <v/>
      </c>
      <c r="P335" s="16"/>
      <c r="Q335" s="11" t="str">
        <f t="shared" si="83"/>
        <v/>
      </c>
      <c r="R335" s="16"/>
      <c r="S335" s="11" t="str">
        <f t="shared" si="84"/>
        <v/>
      </c>
      <c r="T335" s="16"/>
      <c r="U335" s="11" t="str">
        <f t="shared" si="85"/>
        <v/>
      </c>
      <c r="V335" s="16"/>
    </row>
    <row r="336" spans="2:22" ht="26.4" x14ac:dyDescent="0.3">
      <c r="B336" s="19" t="s">
        <v>266</v>
      </c>
      <c r="C336" s="11"/>
      <c r="D336" s="16"/>
      <c r="E336" s="11" t="str">
        <f t="shared" si="77"/>
        <v/>
      </c>
      <c r="F336" s="16"/>
      <c r="G336" s="11" t="str">
        <f t="shared" si="78"/>
        <v/>
      </c>
      <c r="H336" s="16"/>
      <c r="I336" s="11" t="str">
        <f t="shared" si="79"/>
        <v/>
      </c>
      <c r="J336" s="12"/>
      <c r="K336" s="11" t="str">
        <f t="shared" si="80"/>
        <v/>
      </c>
      <c r="L336" s="12"/>
      <c r="M336" s="11" t="str">
        <f t="shared" si="81"/>
        <v/>
      </c>
      <c r="N336" s="12"/>
      <c r="O336" s="11" t="str">
        <f t="shared" si="82"/>
        <v/>
      </c>
      <c r="P336" s="16"/>
      <c r="Q336" s="11" t="str">
        <f t="shared" si="83"/>
        <v/>
      </c>
      <c r="R336" s="16"/>
      <c r="S336" s="11" t="str">
        <f t="shared" si="84"/>
        <v/>
      </c>
      <c r="T336" s="16"/>
      <c r="U336" s="11" t="str">
        <f t="shared" si="85"/>
        <v/>
      </c>
      <c r="V336" s="16"/>
    </row>
    <row r="337" spans="2:22" x14ac:dyDescent="0.3">
      <c r="B337" s="20" t="s">
        <v>195</v>
      </c>
      <c r="C337" s="11">
        <v>151310</v>
      </c>
      <c r="D337" s="16" t="s">
        <v>135</v>
      </c>
      <c r="E337" s="11">
        <f t="shared" si="77"/>
        <v>154310</v>
      </c>
      <c r="F337" s="16" t="s">
        <v>135</v>
      </c>
      <c r="G337" s="13">
        <f t="shared" si="78"/>
        <v>157310</v>
      </c>
      <c r="H337" s="18">
        <v>87</v>
      </c>
      <c r="I337" s="11">
        <f t="shared" si="79"/>
        <v>751310</v>
      </c>
      <c r="J337" s="12" t="s">
        <v>135</v>
      </c>
      <c r="K337" s="11">
        <f t="shared" si="80"/>
        <v>754310</v>
      </c>
      <c r="L337" s="12" t="s">
        <v>135</v>
      </c>
      <c r="M337" s="13">
        <f t="shared" si="81"/>
        <v>757310</v>
      </c>
      <c r="N337" s="39">
        <v>0.85</v>
      </c>
      <c r="O337" s="11">
        <f t="shared" si="82"/>
        <v>851310</v>
      </c>
      <c r="P337" s="16" t="s">
        <v>135</v>
      </c>
      <c r="Q337" s="11">
        <f t="shared" si="83"/>
        <v>854310</v>
      </c>
      <c r="R337" s="16" t="s">
        <v>135</v>
      </c>
      <c r="S337" s="7">
        <f t="shared" si="84"/>
        <v>857310</v>
      </c>
      <c r="T337" s="15">
        <f>IF(AND(ISNUMBER(H337),ISNUMBER(N337)),H337*N337,"")</f>
        <v>73.95</v>
      </c>
      <c r="U337" s="7">
        <f t="shared" si="85"/>
        <v>950310</v>
      </c>
      <c r="V337" s="15">
        <f>T337</f>
        <v>73.95</v>
      </c>
    </row>
    <row r="338" spans="2:22" x14ac:dyDescent="0.3">
      <c r="B338" s="20" t="s">
        <v>196</v>
      </c>
      <c r="C338" s="11">
        <v>151320</v>
      </c>
      <c r="D338" s="16" t="s">
        <v>135</v>
      </c>
      <c r="E338" s="11">
        <f t="shared" si="77"/>
        <v>154320</v>
      </c>
      <c r="F338" s="16" t="s">
        <v>135</v>
      </c>
      <c r="G338" s="13">
        <f t="shared" si="78"/>
        <v>157320</v>
      </c>
      <c r="H338" s="18">
        <v>88</v>
      </c>
      <c r="I338" s="11">
        <f t="shared" si="79"/>
        <v>751320</v>
      </c>
      <c r="J338" s="12" t="s">
        <v>135</v>
      </c>
      <c r="K338" s="11">
        <f t="shared" si="80"/>
        <v>754320</v>
      </c>
      <c r="L338" s="12" t="s">
        <v>135</v>
      </c>
      <c r="M338" s="13">
        <f t="shared" si="81"/>
        <v>757320</v>
      </c>
      <c r="N338" s="39">
        <v>1</v>
      </c>
      <c r="O338" s="11">
        <f t="shared" si="82"/>
        <v>851320</v>
      </c>
      <c r="P338" s="16" t="s">
        <v>135</v>
      </c>
      <c r="Q338" s="11">
        <f t="shared" si="83"/>
        <v>854320</v>
      </c>
      <c r="R338" s="16" t="s">
        <v>135</v>
      </c>
      <c r="S338" s="7">
        <f t="shared" si="84"/>
        <v>857320</v>
      </c>
      <c r="T338" s="15">
        <f>IF(AND(ISNUMBER(H338),ISNUMBER(N338)),H338*N338,"")</f>
        <v>88</v>
      </c>
      <c r="U338" s="7">
        <f t="shared" si="85"/>
        <v>950320</v>
      </c>
      <c r="V338" s="15">
        <f>T338</f>
        <v>88</v>
      </c>
    </row>
    <row r="339" spans="2:22" x14ac:dyDescent="0.3">
      <c r="B339" s="3" t="s">
        <v>215</v>
      </c>
      <c r="C339" s="11"/>
      <c r="D339" s="16"/>
      <c r="E339" s="11" t="str">
        <f t="shared" si="77"/>
        <v/>
      </c>
      <c r="F339" s="16"/>
      <c r="G339" s="11" t="str">
        <f t="shared" si="78"/>
        <v/>
      </c>
      <c r="H339" s="16"/>
      <c r="I339" s="11" t="str">
        <f t="shared" si="79"/>
        <v/>
      </c>
      <c r="J339" s="12"/>
      <c r="K339" s="11" t="str">
        <f t="shared" si="80"/>
        <v/>
      </c>
      <c r="L339" s="12"/>
      <c r="M339" s="11" t="str">
        <f t="shared" si="81"/>
        <v/>
      </c>
      <c r="N339" s="12"/>
      <c r="O339" s="11" t="str">
        <f t="shared" si="82"/>
        <v/>
      </c>
      <c r="P339" s="16"/>
      <c r="Q339" s="11" t="str">
        <f t="shared" si="83"/>
        <v/>
      </c>
      <c r="R339" s="16"/>
      <c r="S339" s="11" t="str">
        <f t="shared" si="84"/>
        <v/>
      </c>
      <c r="T339" s="16"/>
      <c r="U339" s="11" t="str">
        <f t="shared" si="85"/>
        <v/>
      </c>
      <c r="V339" s="16"/>
    </row>
    <row r="340" spans="2:22" ht="26.4" x14ac:dyDescent="0.3">
      <c r="B340" s="19" t="s">
        <v>266</v>
      </c>
      <c r="C340" s="11"/>
      <c r="D340" s="16"/>
      <c r="E340" s="11" t="str">
        <f t="shared" si="77"/>
        <v/>
      </c>
      <c r="F340" s="16"/>
      <c r="G340" s="11" t="str">
        <f t="shared" si="78"/>
        <v/>
      </c>
      <c r="H340" s="16"/>
      <c r="I340" s="11" t="str">
        <f t="shared" si="79"/>
        <v/>
      </c>
      <c r="J340" s="12"/>
      <c r="K340" s="11" t="str">
        <f t="shared" si="80"/>
        <v/>
      </c>
      <c r="L340" s="12"/>
      <c r="M340" s="11" t="str">
        <f t="shared" si="81"/>
        <v/>
      </c>
      <c r="N340" s="12"/>
      <c r="O340" s="11" t="str">
        <f t="shared" si="82"/>
        <v/>
      </c>
      <c r="P340" s="16"/>
      <c r="Q340" s="11" t="str">
        <f t="shared" si="83"/>
        <v/>
      </c>
      <c r="R340" s="16"/>
      <c r="S340" s="11" t="str">
        <f t="shared" si="84"/>
        <v/>
      </c>
      <c r="T340" s="16"/>
      <c r="U340" s="11" t="str">
        <f t="shared" si="85"/>
        <v/>
      </c>
      <c r="V340" s="16"/>
    </row>
    <row r="341" spans="2:22" x14ac:dyDescent="0.3">
      <c r="B341" s="20" t="s">
        <v>195</v>
      </c>
      <c r="C341" s="13">
        <v>151330</v>
      </c>
      <c r="D341" s="18">
        <v>29</v>
      </c>
      <c r="E341" s="13">
        <f t="shared" ref="E341:E350" si="86">IF(C341&gt;0, C341+3000, "")</f>
        <v>154330</v>
      </c>
      <c r="F341" s="18">
        <v>61</v>
      </c>
      <c r="G341" s="13">
        <f t="shared" ref="G341:G350" si="87">IF(C341&gt;0, C341+6000, "")</f>
        <v>157330</v>
      </c>
      <c r="H341" s="18">
        <v>89</v>
      </c>
      <c r="I341" s="13">
        <f t="shared" ref="I341:I350" si="88">IF(C341&gt;0, C341+600000, "")</f>
        <v>751330</v>
      </c>
      <c r="J341" s="39">
        <v>0.5</v>
      </c>
      <c r="K341" s="13">
        <f t="shared" ref="K341:K350" si="89">IF(C341&gt;0, E341+600000, "")</f>
        <v>754330</v>
      </c>
      <c r="L341" s="39">
        <v>0.5</v>
      </c>
      <c r="M341" s="13">
        <f t="shared" ref="M341:M350" si="90">IF(C341, G341+600000, "")</f>
        <v>757330</v>
      </c>
      <c r="N341" s="39">
        <v>0.85</v>
      </c>
      <c r="O341" s="7">
        <f t="shared" ref="O341:O350" si="91">IF(C341&gt;0, C341+700000, "")</f>
        <v>851330</v>
      </c>
      <c r="P341" s="15">
        <f>IF(AND(ISNUMBER(D341),ISNUMBER(J341)), D341*J341, "")</f>
        <v>14.5</v>
      </c>
      <c r="Q341" s="7">
        <f t="shared" ref="Q341:Q350" si="92">IF(C341&gt;0, E341+700000, "")</f>
        <v>854330</v>
      </c>
      <c r="R341" s="15">
        <f>IF(AND(ISNUMBER(F341),ISNUMBER(L341)), F341*L341, "")</f>
        <v>30.5</v>
      </c>
      <c r="S341" s="7">
        <f t="shared" ref="S341:S350" si="93">IF(C341, G341+700000, "")</f>
        <v>857330</v>
      </c>
      <c r="T341" s="15">
        <f>IF(AND(ISNUMBER(H341),ISNUMBER(N341)),H341*N341,"")</f>
        <v>75.649999999999991</v>
      </c>
      <c r="U341" s="7">
        <f t="shared" ref="U341:U350" si="94">IF(C341&gt;0, C341+799000, "")</f>
        <v>950330</v>
      </c>
      <c r="V341" s="15">
        <f>P341+R341+T341</f>
        <v>120.64999999999999</v>
      </c>
    </row>
    <row r="342" spans="2:22" x14ac:dyDescent="0.3">
      <c r="B342" s="20" t="s">
        <v>196</v>
      </c>
      <c r="C342" s="13">
        <v>151340</v>
      </c>
      <c r="D342" s="18">
        <v>30</v>
      </c>
      <c r="E342" s="13">
        <f t="shared" si="86"/>
        <v>154340</v>
      </c>
      <c r="F342" s="18">
        <v>62</v>
      </c>
      <c r="G342" s="13">
        <f t="shared" si="87"/>
        <v>157340</v>
      </c>
      <c r="H342" s="18">
        <v>90</v>
      </c>
      <c r="I342" s="13">
        <f t="shared" si="88"/>
        <v>751340</v>
      </c>
      <c r="J342" s="39">
        <v>1</v>
      </c>
      <c r="K342" s="13">
        <f t="shared" si="89"/>
        <v>754340</v>
      </c>
      <c r="L342" s="39">
        <v>1</v>
      </c>
      <c r="M342" s="13">
        <f t="shared" si="90"/>
        <v>757340</v>
      </c>
      <c r="N342" s="39">
        <v>1</v>
      </c>
      <c r="O342" s="7">
        <f t="shared" si="91"/>
        <v>851340</v>
      </c>
      <c r="P342" s="15">
        <f>IF(AND(ISNUMBER(D342),ISNUMBER(J342)), D342*J342, "")</f>
        <v>30</v>
      </c>
      <c r="Q342" s="7">
        <f t="shared" si="92"/>
        <v>854340</v>
      </c>
      <c r="R342" s="15">
        <f>IF(AND(ISNUMBER(F342),ISNUMBER(L342)), F342*L342, "")</f>
        <v>62</v>
      </c>
      <c r="S342" s="7">
        <f t="shared" si="93"/>
        <v>857340</v>
      </c>
      <c r="T342" s="15">
        <f>IF(AND(ISNUMBER(H342),ISNUMBER(N342)),H342*N342,"")</f>
        <v>90</v>
      </c>
      <c r="U342" s="7">
        <f t="shared" si="94"/>
        <v>950340</v>
      </c>
      <c r="V342" s="15">
        <f>P342+R342+T342</f>
        <v>182</v>
      </c>
    </row>
    <row r="343" spans="2:22" x14ac:dyDescent="0.3">
      <c r="B343" s="3" t="s">
        <v>216</v>
      </c>
      <c r="C343" s="11"/>
      <c r="D343" s="16"/>
      <c r="E343" s="11" t="str">
        <f t="shared" si="86"/>
        <v/>
      </c>
      <c r="F343" s="16"/>
      <c r="G343" s="11" t="str">
        <f t="shared" si="87"/>
        <v/>
      </c>
      <c r="H343" s="16"/>
      <c r="I343" s="11" t="str">
        <f t="shared" si="88"/>
        <v/>
      </c>
      <c r="J343" s="12"/>
      <c r="K343" s="11" t="str">
        <f t="shared" si="89"/>
        <v/>
      </c>
      <c r="L343" s="12"/>
      <c r="M343" s="11" t="str">
        <f t="shared" si="90"/>
        <v/>
      </c>
      <c r="N343" s="12"/>
      <c r="O343" s="11" t="str">
        <f t="shared" si="91"/>
        <v/>
      </c>
      <c r="P343" s="16"/>
      <c r="Q343" s="11" t="str">
        <f t="shared" si="92"/>
        <v/>
      </c>
      <c r="R343" s="16"/>
      <c r="S343" s="11" t="str">
        <f t="shared" si="93"/>
        <v/>
      </c>
      <c r="T343" s="16"/>
      <c r="U343" s="11" t="str">
        <f t="shared" si="94"/>
        <v/>
      </c>
      <c r="V343" s="16"/>
    </row>
    <row r="344" spans="2:22" ht="26.4" x14ac:dyDescent="0.3">
      <c r="B344" s="19" t="s">
        <v>266</v>
      </c>
      <c r="C344" s="11"/>
      <c r="D344" s="16"/>
      <c r="E344" s="11" t="str">
        <f t="shared" si="86"/>
        <v/>
      </c>
      <c r="F344" s="16"/>
      <c r="G344" s="11" t="str">
        <f t="shared" si="87"/>
        <v/>
      </c>
      <c r="H344" s="16"/>
      <c r="I344" s="11" t="str">
        <f t="shared" si="88"/>
        <v/>
      </c>
      <c r="J344" s="12"/>
      <c r="K344" s="11" t="str">
        <f t="shared" si="89"/>
        <v/>
      </c>
      <c r="L344" s="12"/>
      <c r="M344" s="11" t="str">
        <f t="shared" si="90"/>
        <v/>
      </c>
      <c r="N344" s="12"/>
      <c r="O344" s="11" t="str">
        <f t="shared" si="91"/>
        <v/>
      </c>
      <c r="P344" s="16"/>
      <c r="Q344" s="11" t="str">
        <f t="shared" si="92"/>
        <v/>
      </c>
      <c r="R344" s="16"/>
      <c r="S344" s="11" t="str">
        <f t="shared" si="93"/>
        <v/>
      </c>
      <c r="T344" s="16"/>
      <c r="U344" s="11" t="str">
        <f t="shared" si="94"/>
        <v/>
      </c>
      <c r="V344" s="16"/>
    </row>
    <row r="345" spans="2:22" x14ac:dyDescent="0.3">
      <c r="B345" s="20" t="s">
        <v>195</v>
      </c>
      <c r="C345" s="11">
        <v>151350</v>
      </c>
      <c r="D345" s="16" t="s">
        <v>135</v>
      </c>
      <c r="E345" s="11">
        <f t="shared" si="86"/>
        <v>154350</v>
      </c>
      <c r="F345" s="16" t="s">
        <v>135</v>
      </c>
      <c r="G345" s="13">
        <f t="shared" si="87"/>
        <v>157350</v>
      </c>
      <c r="H345" s="18">
        <v>91</v>
      </c>
      <c r="I345" s="11">
        <f t="shared" si="88"/>
        <v>751350</v>
      </c>
      <c r="J345" s="12" t="s">
        <v>135</v>
      </c>
      <c r="K345" s="11">
        <f t="shared" si="89"/>
        <v>754350</v>
      </c>
      <c r="L345" s="12" t="s">
        <v>135</v>
      </c>
      <c r="M345" s="13">
        <f t="shared" si="90"/>
        <v>757350</v>
      </c>
      <c r="N345" s="39">
        <v>0.85</v>
      </c>
      <c r="O345" s="11">
        <f t="shared" si="91"/>
        <v>851350</v>
      </c>
      <c r="P345" s="16" t="s">
        <v>135</v>
      </c>
      <c r="Q345" s="11">
        <f t="shared" si="92"/>
        <v>854350</v>
      </c>
      <c r="R345" s="16" t="s">
        <v>135</v>
      </c>
      <c r="S345" s="7">
        <f t="shared" si="93"/>
        <v>857350</v>
      </c>
      <c r="T345" s="15">
        <f>IF(AND(ISNUMBER(H345),ISNUMBER(N345)),H345*N345,"")</f>
        <v>77.349999999999994</v>
      </c>
      <c r="U345" s="7">
        <f t="shared" si="94"/>
        <v>950350</v>
      </c>
      <c r="V345" s="15">
        <f>T345</f>
        <v>77.349999999999994</v>
      </c>
    </row>
    <row r="346" spans="2:22" x14ac:dyDescent="0.3">
      <c r="B346" s="20" t="s">
        <v>196</v>
      </c>
      <c r="C346" s="11">
        <v>151360</v>
      </c>
      <c r="D346" s="16" t="s">
        <v>135</v>
      </c>
      <c r="E346" s="11">
        <f t="shared" si="86"/>
        <v>154360</v>
      </c>
      <c r="F346" s="16" t="s">
        <v>135</v>
      </c>
      <c r="G346" s="13">
        <f t="shared" si="87"/>
        <v>157360</v>
      </c>
      <c r="H346" s="18">
        <v>92</v>
      </c>
      <c r="I346" s="11">
        <f t="shared" si="88"/>
        <v>751360</v>
      </c>
      <c r="J346" s="12" t="s">
        <v>135</v>
      </c>
      <c r="K346" s="11">
        <f t="shared" si="89"/>
        <v>754360</v>
      </c>
      <c r="L346" s="12" t="s">
        <v>135</v>
      </c>
      <c r="M346" s="13">
        <f t="shared" si="90"/>
        <v>757360</v>
      </c>
      <c r="N346" s="39">
        <v>1</v>
      </c>
      <c r="O346" s="11">
        <f t="shared" si="91"/>
        <v>851360</v>
      </c>
      <c r="P346" s="16" t="s">
        <v>135</v>
      </c>
      <c r="Q346" s="11">
        <f t="shared" si="92"/>
        <v>854360</v>
      </c>
      <c r="R346" s="16" t="s">
        <v>135</v>
      </c>
      <c r="S346" s="7">
        <f t="shared" si="93"/>
        <v>857360</v>
      </c>
      <c r="T346" s="15">
        <f>IF(AND(ISNUMBER(H346),ISNUMBER(N346)),H346*N346,"")</f>
        <v>92</v>
      </c>
      <c r="U346" s="7">
        <f t="shared" si="94"/>
        <v>950360</v>
      </c>
      <c r="V346" s="15">
        <f>T346</f>
        <v>92</v>
      </c>
    </row>
    <row r="347" spans="2:22" ht="26.4" x14ac:dyDescent="0.3">
      <c r="B347" s="3" t="s">
        <v>217</v>
      </c>
      <c r="C347" s="11"/>
      <c r="D347" s="16"/>
      <c r="E347" s="11" t="str">
        <f t="shared" si="86"/>
        <v/>
      </c>
      <c r="F347" s="16"/>
      <c r="G347" s="11" t="str">
        <f t="shared" si="87"/>
        <v/>
      </c>
      <c r="H347" s="16"/>
      <c r="I347" s="11" t="str">
        <f t="shared" si="88"/>
        <v/>
      </c>
      <c r="J347" s="12"/>
      <c r="K347" s="11" t="str">
        <f t="shared" si="89"/>
        <v/>
      </c>
      <c r="L347" s="12"/>
      <c r="M347" s="11" t="str">
        <f t="shared" si="90"/>
        <v/>
      </c>
      <c r="N347" s="12"/>
      <c r="O347" s="11" t="str">
        <f t="shared" si="91"/>
        <v/>
      </c>
      <c r="P347" s="16"/>
      <c r="Q347" s="11" t="str">
        <f t="shared" si="92"/>
        <v/>
      </c>
      <c r="R347" s="16"/>
      <c r="S347" s="11" t="str">
        <f t="shared" si="93"/>
        <v/>
      </c>
      <c r="T347" s="16"/>
      <c r="U347" s="11" t="str">
        <f t="shared" si="94"/>
        <v/>
      </c>
      <c r="V347" s="16"/>
    </row>
    <row r="348" spans="2:22" ht="26.4" x14ac:dyDescent="0.3">
      <c r="B348" s="19" t="s">
        <v>266</v>
      </c>
      <c r="C348" s="11"/>
      <c r="D348" s="16"/>
      <c r="E348" s="11" t="str">
        <f t="shared" si="86"/>
        <v/>
      </c>
      <c r="F348" s="16"/>
      <c r="G348" s="11" t="str">
        <f t="shared" si="87"/>
        <v/>
      </c>
      <c r="H348" s="16"/>
      <c r="I348" s="11" t="str">
        <f t="shared" si="88"/>
        <v/>
      </c>
      <c r="J348" s="12"/>
      <c r="K348" s="11" t="str">
        <f t="shared" si="89"/>
        <v/>
      </c>
      <c r="L348" s="12"/>
      <c r="M348" s="11" t="str">
        <f t="shared" si="90"/>
        <v/>
      </c>
      <c r="N348" s="12"/>
      <c r="O348" s="11" t="str">
        <f t="shared" si="91"/>
        <v/>
      </c>
      <c r="P348" s="16"/>
      <c r="Q348" s="11" t="str">
        <f t="shared" si="92"/>
        <v/>
      </c>
      <c r="R348" s="16"/>
      <c r="S348" s="11" t="str">
        <f t="shared" si="93"/>
        <v/>
      </c>
      <c r="T348" s="16"/>
      <c r="U348" s="11" t="str">
        <f t="shared" si="94"/>
        <v/>
      </c>
      <c r="V348" s="16"/>
    </row>
    <row r="349" spans="2:22" x14ac:dyDescent="0.3">
      <c r="B349" s="20" t="s">
        <v>195</v>
      </c>
      <c r="C349" s="13">
        <v>151370</v>
      </c>
      <c r="D349" s="18">
        <v>31</v>
      </c>
      <c r="E349" s="13">
        <f t="shared" si="86"/>
        <v>154370</v>
      </c>
      <c r="F349" s="18">
        <v>63</v>
      </c>
      <c r="G349" s="11">
        <f t="shared" si="87"/>
        <v>157370</v>
      </c>
      <c r="H349" s="16" t="s">
        <v>135</v>
      </c>
      <c r="I349" s="13">
        <f t="shared" si="88"/>
        <v>751370</v>
      </c>
      <c r="J349" s="39">
        <v>0.5</v>
      </c>
      <c r="K349" s="13">
        <f t="shared" si="89"/>
        <v>754370</v>
      </c>
      <c r="L349" s="39">
        <v>0.5</v>
      </c>
      <c r="M349" s="11">
        <f t="shared" si="90"/>
        <v>757370</v>
      </c>
      <c r="N349" s="12" t="s">
        <v>135</v>
      </c>
      <c r="O349" s="7">
        <f t="shared" si="91"/>
        <v>851370</v>
      </c>
      <c r="P349" s="15">
        <f>IF(AND(ISNUMBER(D349),ISNUMBER(J349)), D349*J349, "")</f>
        <v>15.5</v>
      </c>
      <c r="Q349" s="7">
        <f t="shared" si="92"/>
        <v>854370</v>
      </c>
      <c r="R349" s="15">
        <f>IF(AND(ISNUMBER(F349),ISNUMBER(L349)), F349*L349, "")</f>
        <v>31.5</v>
      </c>
      <c r="S349" s="11">
        <f t="shared" si="93"/>
        <v>857370</v>
      </c>
      <c r="T349" s="16" t="s">
        <v>135</v>
      </c>
      <c r="U349" s="7">
        <f t="shared" si="94"/>
        <v>950370</v>
      </c>
      <c r="V349" s="15">
        <f>P349+R349</f>
        <v>47</v>
      </c>
    </row>
    <row r="350" spans="2:22" x14ac:dyDescent="0.3">
      <c r="B350" s="20" t="s">
        <v>196</v>
      </c>
      <c r="C350" s="13">
        <v>151380</v>
      </c>
      <c r="D350" s="18">
        <v>32</v>
      </c>
      <c r="E350" s="13">
        <f t="shared" si="86"/>
        <v>154380</v>
      </c>
      <c r="F350" s="18">
        <v>64</v>
      </c>
      <c r="G350" s="11">
        <f t="shared" si="87"/>
        <v>157380</v>
      </c>
      <c r="H350" s="16" t="s">
        <v>135</v>
      </c>
      <c r="I350" s="13">
        <f t="shared" si="88"/>
        <v>751380</v>
      </c>
      <c r="J350" s="39">
        <v>1</v>
      </c>
      <c r="K350" s="13">
        <f t="shared" si="89"/>
        <v>754380</v>
      </c>
      <c r="L350" s="39">
        <v>1</v>
      </c>
      <c r="M350" s="11">
        <f t="shared" si="90"/>
        <v>757380</v>
      </c>
      <c r="N350" s="12" t="s">
        <v>135</v>
      </c>
      <c r="O350" s="7">
        <f t="shared" si="91"/>
        <v>851380</v>
      </c>
      <c r="P350" s="15">
        <f>IF(AND(ISNUMBER(D350),ISNUMBER(J350)), D350*J350, "")</f>
        <v>32</v>
      </c>
      <c r="Q350" s="7">
        <f t="shared" si="92"/>
        <v>854380</v>
      </c>
      <c r="R350" s="15">
        <f>IF(AND(ISNUMBER(F350),ISNUMBER(L350)), F350*L350, "")</f>
        <v>64</v>
      </c>
      <c r="S350" s="11">
        <f t="shared" si="93"/>
        <v>857380</v>
      </c>
      <c r="T350" s="16" t="s">
        <v>135</v>
      </c>
      <c r="U350" s="7">
        <f t="shared" si="94"/>
        <v>950380</v>
      </c>
      <c r="V350" s="15">
        <f>P350+R350</f>
        <v>96</v>
      </c>
    </row>
  </sheetData>
  <mergeCells count="63">
    <mergeCell ref="O273:P273"/>
    <mergeCell ref="Q273:R273"/>
    <mergeCell ref="S273:T273"/>
    <mergeCell ref="U273:V273"/>
    <mergeCell ref="C273:D273"/>
    <mergeCell ref="E273:F273"/>
    <mergeCell ref="G273:H273"/>
    <mergeCell ref="I273:J273"/>
    <mergeCell ref="K273:L273"/>
    <mergeCell ref="M273:N273"/>
    <mergeCell ref="B247:V247"/>
    <mergeCell ref="C272:H272"/>
    <mergeCell ref="I272:N272"/>
    <mergeCell ref="O272:V272"/>
    <mergeCell ref="C249:D249"/>
    <mergeCell ref="E249:F249"/>
    <mergeCell ref="G249:H249"/>
    <mergeCell ref="I249:J249"/>
    <mergeCell ref="K249:L249"/>
    <mergeCell ref="M249:N249"/>
    <mergeCell ref="O249:P249"/>
    <mergeCell ref="Q249:R249"/>
    <mergeCell ref="S249:T249"/>
    <mergeCell ref="U249:V249"/>
    <mergeCell ref="B271:V271"/>
    <mergeCell ref="K65:L65"/>
    <mergeCell ref="M65:N65"/>
    <mergeCell ref="B239:O239"/>
    <mergeCell ref="P239:T239"/>
    <mergeCell ref="B243:O243"/>
    <mergeCell ref="P243:T243"/>
    <mergeCell ref="B58:O58"/>
    <mergeCell ref="P58:T58"/>
    <mergeCell ref="C248:H248"/>
    <mergeCell ref="I248:N248"/>
    <mergeCell ref="O248:V248"/>
    <mergeCell ref="O65:P65"/>
    <mergeCell ref="Q65:R65"/>
    <mergeCell ref="S65:T65"/>
    <mergeCell ref="U65:V65"/>
    <mergeCell ref="C226:D226"/>
    <mergeCell ref="I226:J226"/>
    <mergeCell ref="U226:V226"/>
    <mergeCell ref="C65:D65"/>
    <mergeCell ref="E65:F65"/>
    <mergeCell ref="G65:H65"/>
    <mergeCell ref="I65:J65"/>
    <mergeCell ref="C64:H64"/>
    <mergeCell ref="I64:N64"/>
    <mergeCell ref="O64:V64"/>
    <mergeCell ref="C4:H4"/>
    <mergeCell ref="I4:N4"/>
    <mergeCell ref="O4:V4"/>
    <mergeCell ref="C5:D5"/>
    <mergeCell ref="E5:F5"/>
    <mergeCell ref="G5:H5"/>
    <mergeCell ref="I5:J5"/>
    <mergeCell ref="K5:L5"/>
    <mergeCell ref="M5:N5"/>
    <mergeCell ref="O5:P5"/>
    <mergeCell ref="Q5:R5"/>
    <mergeCell ref="S5:T5"/>
    <mergeCell ref="U5:V5"/>
  </mergeCells>
  <pageMargins left="0.25" right="0.25" top="0.75" bottom="0.75" header="0.3" footer="0.3"/>
  <pageSetup scale="69" fitToHeight="0" orientation="landscape" r:id="rId1"/>
  <headerFooter>
    <oddHeader>&amp;R&amp;"Calibri"&amp;10&amp;K000000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B1:V350"/>
  <sheetViews>
    <sheetView topLeftCell="A325" workbookViewId="0"/>
  </sheetViews>
  <sheetFormatPr defaultColWidth="9.109375" defaultRowHeight="13.2" x14ac:dyDescent="0.3"/>
  <cols>
    <col min="1" max="1" width="4.6640625" style="1" customWidth="1"/>
    <col min="2" max="2" width="70.6640625" style="2" customWidth="1"/>
    <col min="3" max="3" width="5.6640625" style="6" customWidth="1"/>
    <col min="4" max="4" width="9.109375" style="14"/>
    <col min="5" max="5" width="5.6640625" style="6" customWidth="1"/>
    <col min="6" max="6" width="9.109375" style="14"/>
    <col min="7" max="7" width="5.6640625" style="6" customWidth="1"/>
    <col min="8" max="8" width="9.109375" style="14"/>
    <col min="9" max="9" width="5.6640625" style="6" customWidth="1"/>
    <col min="10" max="10" width="9.109375" style="9"/>
    <col min="11" max="11" width="5.6640625" style="6" customWidth="1"/>
    <col min="12" max="12" width="9.109375" style="9"/>
    <col min="13" max="13" width="5.6640625" style="6" customWidth="1"/>
    <col min="14" max="14" width="9.109375" style="9"/>
    <col min="15" max="15" width="5.6640625" style="6" customWidth="1"/>
    <col min="16" max="16" width="9.109375" style="14"/>
    <col min="17" max="17" width="5.6640625" style="6" customWidth="1"/>
    <col min="18" max="18" width="9.109375" style="14"/>
    <col min="19" max="19" width="5.6640625" style="6" customWidth="1"/>
    <col min="20" max="20" width="9.109375" style="14"/>
    <col min="21" max="21" width="5.6640625" style="6" customWidth="1"/>
    <col min="22" max="22" width="9.109375" style="14"/>
    <col min="23" max="16384" width="9.109375" style="1"/>
  </cols>
  <sheetData>
    <row r="1" spans="2:22" s="28" customFormat="1" ht="17.399999999999999" x14ac:dyDescent="0.3">
      <c r="B1" s="28" t="s">
        <v>0</v>
      </c>
      <c r="C1" s="29"/>
      <c r="D1" s="30"/>
      <c r="E1" s="29"/>
      <c r="F1" s="30"/>
      <c r="G1" s="29"/>
      <c r="H1" s="30"/>
      <c r="I1" s="29"/>
      <c r="J1" s="31"/>
      <c r="K1" s="29"/>
      <c r="L1" s="31"/>
      <c r="M1" s="29"/>
      <c r="N1" s="31"/>
      <c r="O1" s="29"/>
      <c r="P1" s="30"/>
      <c r="Q1" s="29"/>
      <c r="R1" s="30"/>
      <c r="S1" s="29"/>
      <c r="T1" s="30"/>
      <c r="U1" s="29"/>
      <c r="V1" s="30"/>
    </row>
    <row r="2" spans="2:22" x14ac:dyDescent="0.3">
      <c r="B2" s="1"/>
    </row>
    <row r="3" spans="2:22" s="24" customFormat="1" ht="15.6" x14ac:dyDescent="0.3">
      <c r="B3" s="24" t="s">
        <v>101</v>
      </c>
      <c r="C3" s="25"/>
      <c r="D3" s="26"/>
      <c r="E3" s="25"/>
      <c r="F3" s="26"/>
      <c r="G3" s="25"/>
      <c r="H3" s="26"/>
      <c r="I3" s="25"/>
      <c r="J3" s="27"/>
      <c r="K3" s="25"/>
      <c r="L3" s="27"/>
      <c r="M3" s="25"/>
      <c r="N3" s="27"/>
      <c r="O3" s="25"/>
      <c r="P3" s="26"/>
      <c r="Q3" s="25"/>
      <c r="R3" s="26"/>
      <c r="S3" s="25"/>
      <c r="T3" s="26"/>
      <c r="U3" s="25"/>
      <c r="V3" s="26"/>
    </row>
    <row r="4" spans="2:22" ht="25.5" customHeight="1" x14ac:dyDescent="0.3">
      <c r="B4" s="3"/>
      <c r="C4" s="233" t="s">
        <v>1</v>
      </c>
      <c r="D4" s="235"/>
      <c r="E4" s="235"/>
      <c r="F4" s="235"/>
      <c r="G4" s="235"/>
      <c r="H4" s="234"/>
      <c r="I4" s="233" t="s">
        <v>2</v>
      </c>
      <c r="J4" s="235"/>
      <c r="K4" s="235"/>
      <c r="L4" s="235"/>
      <c r="M4" s="235"/>
      <c r="N4" s="234"/>
      <c r="O4" s="233" t="s">
        <v>3</v>
      </c>
      <c r="P4" s="235"/>
      <c r="Q4" s="235"/>
      <c r="R4" s="235"/>
      <c r="S4" s="235"/>
      <c r="T4" s="235"/>
      <c r="U4" s="235"/>
      <c r="V4" s="234"/>
    </row>
    <row r="5" spans="2:22" s="2" customFormat="1" ht="25.5" customHeight="1" x14ac:dyDescent="0.3">
      <c r="B5" s="3"/>
      <c r="C5" s="233" t="s">
        <v>4</v>
      </c>
      <c r="D5" s="234"/>
      <c r="E5" s="233" t="s">
        <v>109</v>
      </c>
      <c r="F5" s="234"/>
      <c r="G5" s="233" t="s">
        <v>110</v>
      </c>
      <c r="H5" s="234"/>
      <c r="I5" s="233" t="s">
        <v>4</v>
      </c>
      <c r="J5" s="234"/>
      <c r="K5" s="233" t="s">
        <v>109</v>
      </c>
      <c r="L5" s="234"/>
      <c r="M5" s="233" t="s">
        <v>110</v>
      </c>
      <c r="N5" s="234"/>
      <c r="O5" s="233" t="s">
        <v>4</v>
      </c>
      <c r="P5" s="234"/>
      <c r="Q5" s="233" t="s">
        <v>109</v>
      </c>
      <c r="R5" s="234"/>
      <c r="S5" s="233" t="s">
        <v>110</v>
      </c>
      <c r="T5" s="234"/>
      <c r="U5" s="233" t="s">
        <v>5</v>
      </c>
      <c r="V5" s="234"/>
    </row>
    <row r="6" spans="2:22" ht="39.6" x14ac:dyDescent="0.3">
      <c r="B6" s="3" t="s">
        <v>6</v>
      </c>
      <c r="C6" s="11">
        <v>111010</v>
      </c>
      <c r="D6" s="16" t="s">
        <v>135</v>
      </c>
      <c r="E6" s="11">
        <f>IF(C6&gt;0, C6+3000, "")</f>
        <v>114010</v>
      </c>
      <c r="F6" s="16" t="s">
        <v>135</v>
      </c>
      <c r="G6" s="13">
        <f>IF(C6&gt;0, C6+6000, "")</f>
        <v>117010</v>
      </c>
      <c r="H6" s="18">
        <v>62</v>
      </c>
      <c r="I6" s="11">
        <f>IF(C6&gt;0, C6+600000, "")</f>
        <v>711010</v>
      </c>
      <c r="J6" s="12" t="s">
        <v>135</v>
      </c>
      <c r="K6" s="11">
        <f>IF(C6&gt;0, E6+600000, "")</f>
        <v>714010</v>
      </c>
      <c r="L6" s="12" t="s">
        <v>135</v>
      </c>
      <c r="M6" s="13">
        <f>IF(C6, G6+600000, "")</f>
        <v>717010</v>
      </c>
      <c r="N6" s="39">
        <v>1</v>
      </c>
      <c r="O6" s="11">
        <f>IF(C6&gt;0, C6+700000, "")</f>
        <v>811010</v>
      </c>
      <c r="P6" s="16" t="s">
        <v>135</v>
      </c>
      <c r="Q6" s="11">
        <f>IF(C6&gt;0, E6+700000, "")</f>
        <v>814010</v>
      </c>
      <c r="R6" s="16" t="s">
        <v>135</v>
      </c>
      <c r="S6" s="7">
        <f>IF(C6, G6+700000, "")</f>
        <v>817010</v>
      </c>
      <c r="T6" s="15">
        <f>H6*N6</f>
        <v>62</v>
      </c>
      <c r="U6" s="7">
        <f>IF(C6&gt;0, C6+799000, "")</f>
        <v>910010</v>
      </c>
      <c r="V6" s="15">
        <f>T6</f>
        <v>62</v>
      </c>
    </row>
    <row r="7" spans="2:22" ht="26.4" x14ac:dyDescent="0.3">
      <c r="B7" s="3" t="s">
        <v>7</v>
      </c>
      <c r="C7" s="11">
        <v>111020</v>
      </c>
      <c r="D7" s="16" t="s">
        <v>135</v>
      </c>
      <c r="E7" s="11">
        <f>IF(C7&gt;0, C7+3000, "")</f>
        <v>114020</v>
      </c>
      <c r="F7" s="16" t="s">
        <v>135</v>
      </c>
      <c r="G7" s="13">
        <f t="shared" ref="G7:G57" si="0">IF(C7&gt;0, C7+6000, "")</f>
        <v>117020</v>
      </c>
      <c r="H7" s="18">
        <v>63</v>
      </c>
      <c r="I7" s="11">
        <f t="shared" ref="I7:I57" si="1">IF(C7&gt;0, C7+600000, "")</f>
        <v>711020</v>
      </c>
      <c r="J7" s="12" t="s">
        <v>135</v>
      </c>
      <c r="K7" s="11">
        <f t="shared" ref="K7:K57" si="2">IF(C7&gt;0, E7+600000, "")</f>
        <v>714020</v>
      </c>
      <c r="L7" s="12" t="s">
        <v>135</v>
      </c>
      <c r="M7" s="13">
        <f t="shared" ref="M7:M57" si="3">IF(C7, G7+600000, "")</f>
        <v>717020</v>
      </c>
      <c r="N7" s="39">
        <v>1</v>
      </c>
      <c r="O7" s="11">
        <f t="shared" ref="O7:O57" si="4">IF(C7&gt;0, C7+700000, "")</f>
        <v>811020</v>
      </c>
      <c r="P7" s="16" t="s">
        <v>135</v>
      </c>
      <c r="Q7" s="11">
        <f t="shared" ref="Q7:Q57" si="5">IF(C7&gt;0, E7+700000, "")</f>
        <v>814020</v>
      </c>
      <c r="R7" s="16" t="s">
        <v>135</v>
      </c>
      <c r="S7" s="7">
        <f t="shared" ref="S7:S57" si="6">IF(C7, G7+700000, "")</f>
        <v>817020</v>
      </c>
      <c r="T7" s="15">
        <f>H7*N7</f>
        <v>63</v>
      </c>
      <c r="U7" s="7">
        <f t="shared" ref="U7:U57" si="7">IF(C7&gt;0, C7+799000, "")</f>
        <v>910020</v>
      </c>
      <c r="V7" s="15">
        <f>T7</f>
        <v>63</v>
      </c>
    </row>
    <row r="8" spans="2:22" ht="26.4" x14ac:dyDescent="0.3">
      <c r="B8" s="3" t="s">
        <v>8</v>
      </c>
      <c r="C8" s="13">
        <v>111030</v>
      </c>
      <c r="D8" s="18">
        <v>1</v>
      </c>
      <c r="E8" s="13">
        <f t="shared" ref="E8:E57" si="8">IF(C8&gt;0, C8+3000, "")</f>
        <v>114030</v>
      </c>
      <c r="F8" s="18">
        <v>32</v>
      </c>
      <c r="G8" s="13">
        <f t="shared" si="0"/>
        <v>117030</v>
      </c>
      <c r="H8" s="18">
        <v>64</v>
      </c>
      <c r="I8" s="13">
        <f t="shared" si="1"/>
        <v>711030</v>
      </c>
      <c r="J8" s="39">
        <v>0.95</v>
      </c>
      <c r="K8" s="13">
        <f t="shared" si="2"/>
        <v>714030</v>
      </c>
      <c r="L8" s="39">
        <v>0.95</v>
      </c>
      <c r="M8" s="13">
        <f t="shared" si="3"/>
        <v>717030</v>
      </c>
      <c r="N8" s="39">
        <v>1</v>
      </c>
      <c r="O8" s="7">
        <f t="shared" si="4"/>
        <v>811030</v>
      </c>
      <c r="P8" s="18">
        <f>D8*J8</f>
        <v>0.95</v>
      </c>
      <c r="Q8" s="7">
        <f t="shared" si="5"/>
        <v>814030</v>
      </c>
      <c r="R8" s="15">
        <f>F8*L8</f>
        <v>30.4</v>
      </c>
      <c r="S8" s="7">
        <f t="shared" si="6"/>
        <v>817030</v>
      </c>
      <c r="T8" s="15">
        <f t="shared" ref="T8:T9" si="9">H8*N8</f>
        <v>64</v>
      </c>
      <c r="U8" s="7">
        <f t="shared" si="7"/>
        <v>910030</v>
      </c>
      <c r="V8" s="15">
        <f>P8+R8+T8</f>
        <v>95.35</v>
      </c>
    </row>
    <row r="9" spans="2:22" ht="26.4" x14ac:dyDescent="0.3">
      <c r="B9" s="3" t="s">
        <v>9</v>
      </c>
      <c r="C9" s="13">
        <v>111040</v>
      </c>
      <c r="D9" s="18">
        <v>2</v>
      </c>
      <c r="E9" s="13">
        <f t="shared" si="8"/>
        <v>114040</v>
      </c>
      <c r="F9" s="18">
        <v>33</v>
      </c>
      <c r="G9" s="13">
        <f t="shared" si="0"/>
        <v>117040</v>
      </c>
      <c r="H9" s="18">
        <v>65</v>
      </c>
      <c r="I9" s="13">
        <f t="shared" si="1"/>
        <v>711040</v>
      </c>
      <c r="J9" s="39">
        <v>0.9</v>
      </c>
      <c r="K9" s="13">
        <f t="shared" si="2"/>
        <v>714040</v>
      </c>
      <c r="L9" s="39">
        <v>0.9</v>
      </c>
      <c r="M9" s="13">
        <f t="shared" si="3"/>
        <v>717040</v>
      </c>
      <c r="N9" s="39">
        <v>1</v>
      </c>
      <c r="O9" s="7">
        <f t="shared" si="4"/>
        <v>811040</v>
      </c>
      <c r="P9" s="18">
        <f>D9*J9</f>
        <v>1.8</v>
      </c>
      <c r="Q9" s="7">
        <f t="shared" si="5"/>
        <v>814040</v>
      </c>
      <c r="R9" s="15">
        <f>F9*L9</f>
        <v>29.7</v>
      </c>
      <c r="S9" s="7">
        <f t="shared" si="6"/>
        <v>817040</v>
      </c>
      <c r="T9" s="15">
        <f t="shared" si="9"/>
        <v>65</v>
      </c>
      <c r="U9" s="7">
        <f t="shared" si="7"/>
        <v>910040</v>
      </c>
      <c r="V9" s="15">
        <f>P9+R9+T9</f>
        <v>96.5</v>
      </c>
    </row>
    <row r="10" spans="2:22" x14ac:dyDescent="0.3">
      <c r="B10" s="3" t="s">
        <v>10</v>
      </c>
      <c r="C10" s="13">
        <v>111050</v>
      </c>
      <c r="D10" s="18">
        <v>3</v>
      </c>
      <c r="E10" s="13">
        <f t="shared" si="8"/>
        <v>114050</v>
      </c>
      <c r="F10" s="18">
        <v>34</v>
      </c>
      <c r="G10" s="13">
        <f t="shared" si="0"/>
        <v>117050</v>
      </c>
      <c r="H10" s="18">
        <v>66</v>
      </c>
      <c r="I10" s="11">
        <f t="shared" si="1"/>
        <v>711050</v>
      </c>
      <c r="J10" s="12" t="s">
        <v>135</v>
      </c>
      <c r="K10" s="11">
        <f t="shared" si="2"/>
        <v>714050</v>
      </c>
      <c r="L10" s="12" t="s">
        <v>135</v>
      </c>
      <c r="M10" s="11">
        <f t="shared" si="3"/>
        <v>717050</v>
      </c>
      <c r="N10" s="12" t="s">
        <v>135</v>
      </c>
      <c r="O10" s="11">
        <f t="shared" si="4"/>
        <v>811050</v>
      </c>
      <c r="P10" s="16" t="s">
        <v>135</v>
      </c>
      <c r="Q10" s="11">
        <f t="shared" si="5"/>
        <v>814050</v>
      </c>
      <c r="R10" s="16" t="s">
        <v>135</v>
      </c>
      <c r="S10" s="11">
        <f t="shared" si="6"/>
        <v>817050</v>
      </c>
      <c r="T10" s="16" t="s">
        <v>135</v>
      </c>
      <c r="U10" s="11">
        <f t="shared" si="7"/>
        <v>910050</v>
      </c>
      <c r="V10" s="16" t="s">
        <v>135</v>
      </c>
    </row>
    <row r="11" spans="2:22" x14ac:dyDescent="0.3">
      <c r="B11" s="19" t="s">
        <v>11</v>
      </c>
      <c r="C11" s="13">
        <v>111060</v>
      </c>
      <c r="D11" s="18">
        <v>4</v>
      </c>
      <c r="E11" s="13">
        <f t="shared" si="8"/>
        <v>114060</v>
      </c>
      <c r="F11" s="18">
        <v>35</v>
      </c>
      <c r="G11" s="13">
        <f t="shared" si="0"/>
        <v>117060</v>
      </c>
      <c r="H11" s="18">
        <v>67</v>
      </c>
      <c r="I11" s="13">
        <f t="shared" si="1"/>
        <v>711060</v>
      </c>
      <c r="J11" s="39">
        <v>0.5</v>
      </c>
      <c r="K11" s="13">
        <f t="shared" si="2"/>
        <v>714060</v>
      </c>
      <c r="L11" s="39">
        <v>0.5</v>
      </c>
      <c r="M11" s="13">
        <f t="shared" si="3"/>
        <v>717060</v>
      </c>
      <c r="N11" s="39">
        <v>1</v>
      </c>
      <c r="O11" s="7">
        <f t="shared" si="4"/>
        <v>811060</v>
      </c>
      <c r="P11" s="15">
        <f>D11*J11</f>
        <v>2</v>
      </c>
      <c r="Q11" s="7">
        <f t="shared" si="5"/>
        <v>814060</v>
      </c>
      <c r="R11" s="15">
        <f>F11*L11</f>
        <v>17.5</v>
      </c>
      <c r="S11" s="7">
        <f t="shared" si="6"/>
        <v>817060</v>
      </c>
      <c r="T11" s="15">
        <f>H11*N11</f>
        <v>67</v>
      </c>
      <c r="U11" s="7">
        <f t="shared" si="7"/>
        <v>910060</v>
      </c>
      <c r="V11" s="15">
        <f>P11+R11+T11</f>
        <v>86.5</v>
      </c>
    </row>
    <row r="12" spans="2:22" x14ac:dyDescent="0.3">
      <c r="B12" s="19" t="s">
        <v>12</v>
      </c>
      <c r="C12" s="13">
        <v>111070</v>
      </c>
      <c r="D12" s="18">
        <v>5</v>
      </c>
      <c r="E12" s="13">
        <f t="shared" si="8"/>
        <v>114070</v>
      </c>
      <c r="F12" s="18">
        <v>36</v>
      </c>
      <c r="G12" s="13">
        <f t="shared" si="0"/>
        <v>117070</v>
      </c>
      <c r="H12" s="18">
        <v>68</v>
      </c>
      <c r="I12" s="13">
        <f t="shared" si="1"/>
        <v>711070</v>
      </c>
      <c r="J12" s="39">
        <v>0.5</v>
      </c>
      <c r="K12" s="13">
        <f t="shared" si="2"/>
        <v>714070</v>
      </c>
      <c r="L12" s="39">
        <v>0.5</v>
      </c>
      <c r="M12" s="13">
        <f t="shared" si="3"/>
        <v>717070</v>
      </c>
      <c r="N12" s="39">
        <v>1</v>
      </c>
      <c r="O12" s="7">
        <f t="shared" si="4"/>
        <v>811070</v>
      </c>
      <c r="P12" s="15">
        <f>D12*J12</f>
        <v>2.5</v>
      </c>
      <c r="Q12" s="7">
        <f t="shared" si="5"/>
        <v>814070</v>
      </c>
      <c r="R12" s="15">
        <f>F12*L12</f>
        <v>18</v>
      </c>
      <c r="S12" s="7">
        <f t="shared" si="6"/>
        <v>817070</v>
      </c>
      <c r="T12" s="15">
        <f t="shared" ref="T12:T13" si="10">H12*N12</f>
        <v>68</v>
      </c>
      <c r="U12" s="7">
        <f t="shared" si="7"/>
        <v>910070</v>
      </c>
      <c r="V12" s="15">
        <f t="shared" ref="V12:V13" si="11">P12+R12+T12</f>
        <v>88.5</v>
      </c>
    </row>
    <row r="13" spans="2:22" x14ac:dyDescent="0.3">
      <c r="B13" s="19" t="s">
        <v>13</v>
      </c>
      <c r="C13" s="13">
        <v>111080</v>
      </c>
      <c r="D13" s="18">
        <v>6</v>
      </c>
      <c r="E13" s="13">
        <f t="shared" si="8"/>
        <v>114080</v>
      </c>
      <c r="F13" s="18">
        <v>37</v>
      </c>
      <c r="G13" s="13">
        <f t="shared" si="0"/>
        <v>117080</v>
      </c>
      <c r="H13" s="18">
        <v>69</v>
      </c>
      <c r="I13" s="13">
        <f t="shared" si="1"/>
        <v>711080</v>
      </c>
      <c r="J13" s="39">
        <v>0.5</v>
      </c>
      <c r="K13" s="13">
        <f t="shared" si="2"/>
        <v>714080</v>
      </c>
      <c r="L13" s="39">
        <v>0.5</v>
      </c>
      <c r="M13" s="13">
        <f t="shared" si="3"/>
        <v>717080</v>
      </c>
      <c r="N13" s="39">
        <v>1</v>
      </c>
      <c r="O13" s="7">
        <f t="shared" si="4"/>
        <v>811080</v>
      </c>
      <c r="P13" s="15">
        <f>D13*J13</f>
        <v>3</v>
      </c>
      <c r="Q13" s="7">
        <f t="shared" si="5"/>
        <v>814080</v>
      </c>
      <c r="R13" s="15">
        <f>F13*L13</f>
        <v>18.5</v>
      </c>
      <c r="S13" s="7">
        <f t="shared" si="6"/>
        <v>817080</v>
      </c>
      <c r="T13" s="15">
        <f t="shared" si="10"/>
        <v>69</v>
      </c>
      <c r="U13" s="7">
        <f t="shared" si="7"/>
        <v>910080</v>
      </c>
      <c r="V13" s="15">
        <f t="shared" si="11"/>
        <v>90.5</v>
      </c>
    </row>
    <row r="14" spans="2:22" x14ac:dyDescent="0.3">
      <c r="B14" s="3" t="s">
        <v>14</v>
      </c>
      <c r="C14" s="13">
        <v>111090</v>
      </c>
      <c r="D14" s="18">
        <v>7</v>
      </c>
      <c r="E14" s="13">
        <f t="shared" si="8"/>
        <v>114090</v>
      </c>
      <c r="F14" s="18">
        <v>38</v>
      </c>
      <c r="G14" s="13">
        <f t="shared" si="0"/>
        <v>117090</v>
      </c>
      <c r="H14" s="18">
        <v>70</v>
      </c>
      <c r="I14" s="11">
        <f t="shared" si="1"/>
        <v>711090</v>
      </c>
      <c r="J14" s="12" t="s">
        <v>135</v>
      </c>
      <c r="K14" s="11">
        <f t="shared" si="2"/>
        <v>714090</v>
      </c>
      <c r="L14" s="12" t="s">
        <v>135</v>
      </c>
      <c r="M14" s="11">
        <f t="shared" si="3"/>
        <v>717090</v>
      </c>
      <c r="N14" s="12" t="s">
        <v>135</v>
      </c>
      <c r="O14" s="11">
        <f t="shared" si="4"/>
        <v>811090</v>
      </c>
      <c r="P14" s="16" t="s">
        <v>135</v>
      </c>
      <c r="Q14" s="11">
        <f t="shared" si="5"/>
        <v>814090</v>
      </c>
      <c r="R14" s="16" t="s">
        <v>135</v>
      </c>
      <c r="S14" s="11">
        <f t="shared" si="6"/>
        <v>817090</v>
      </c>
      <c r="T14" s="16" t="s">
        <v>135</v>
      </c>
      <c r="U14" s="11">
        <f t="shared" si="7"/>
        <v>910090</v>
      </c>
      <c r="V14" s="16" t="s">
        <v>135</v>
      </c>
    </row>
    <row r="15" spans="2:22" x14ac:dyDescent="0.3">
      <c r="B15" s="19" t="s">
        <v>11</v>
      </c>
      <c r="C15" s="13">
        <v>111100</v>
      </c>
      <c r="D15" s="18">
        <v>8</v>
      </c>
      <c r="E15" s="13">
        <f t="shared" si="8"/>
        <v>114100</v>
      </c>
      <c r="F15" s="18">
        <v>39</v>
      </c>
      <c r="G15" s="13">
        <f t="shared" si="0"/>
        <v>117100</v>
      </c>
      <c r="H15" s="18">
        <v>71</v>
      </c>
      <c r="I15" s="13">
        <f t="shared" si="1"/>
        <v>711100</v>
      </c>
      <c r="J15" s="39">
        <v>0.5</v>
      </c>
      <c r="K15" s="13">
        <f t="shared" si="2"/>
        <v>714100</v>
      </c>
      <c r="L15" s="39">
        <v>0.5</v>
      </c>
      <c r="M15" s="13">
        <f t="shared" si="3"/>
        <v>717100</v>
      </c>
      <c r="N15" s="39">
        <v>1</v>
      </c>
      <c r="O15" s="7">
        <f t="shared" si="4"/>
        <v>811100</v>
      </c>
      <c r="P15" s="15">
        <f>D15*J15</f>
        <v>4</v>
      </c>
      <c r="Q15" s="7">
        <f t="shared" si="5"/>
        <v>814100</v>
      </c>
      <c r="R15" s="15">
        <f>F15*L15</f>
        <v>19.5</v>
      </c>
      <c r="S15" s="7">
        <f t="shared" si="6"/>
        <v>817100</v>
      </c>
      <c r="T15" s="15">
        <f>H15*N15</f>
        <v>71</v>
      </c>
      <c r="U15" s="7">
        <f t="shared" si="7"/>
        <v>910100</v>
      </c>
      <c r="V15" s="15">
        <f>P15+R15+T15</f>
        <v>94.5</v>
      </c>
    </row>
    <row r="16" spans="2:22" x14ac:dyDescent="0.3">
      <c r="B16" s="19" t="s">
        <v>12</v>
      </c>
      <c r="C16" s="13">
        <v>111110</v>
      </c>
      <c r="D16" s="18">
        <v>9</v>
      </c>
      <c r="E16" s="13">
        <f t="shared" si="8"/>
        <v>114110</v>
      </c>
      <c r="F16" s="18">
        <v>40</v>
      </c>
      <c r="G16" s="13">
        <f t="shared" si="0"/>
        <v>117110</v>
      </c>
      <c r="H16" s="18">
        <v>72</v>
      </c>
      <c r="I16" s="13">
        <f t="shared" si="1"/>
        <v>711110</v>
      </c>
      <c r="J16" s="39">
        <v>0</v>
      </c>
      <c r="K16" s="13">
        <f t="shared" si="2"/>
        <v>714110</v>
      </c>
      <c r="L16" s="39">
        <v>0.5</v>
      </c>
      <c r="M16" s="13">
        <f t="shared" si="3"/>
        <v>717110</v>
      </c>
      <c r="N16" s="39">
        <v>1</v>
      </c>
      <c r="O16" s="7">
        <f t="shared" si="4"/>
        <v>811110</v>
      </c>
      <c r="P16" s="15">
        <f>D16*J16</f>
        <v>0</v>
      </c>
      <c r="Q16" s="7">
        <f t="shared" si="5"/>
        <v>814110</v>
      </c>
      <c r="R16" s="15">
        <f>F16*L16</f>
        <v>20</v>
      </c>
      <c r="S16" s="7">
        <f t="shared" si="6"/>
        <v>817110</v>
      </c>
      <c r="T16" s="15">
        <f t="shared" ref="T16:T17" si="12">H16*N16</f>
        <v>72</v>
      </c>
      <c r="U16" s="7">
        <f t="shared" si="7"/>
        <v>910110</v>
      </c>
      <c r="V16" s="15">
        <f t="shared" ref="V16:V17" si="13">P16+R16+T16</f>
        <v>92</v>
      </c>
    </row>
    <row r="17" spans="2:22" x14ac:dyDescent="0.3">
      <c r="B17" s="19" t="s">
        <v>13</v>
      </c>
      <c r="C17" s="13">
        <v>111120</v>
      </c>
      <c r="D17" s="18">
        <v>10</v>
      </c>
      <c r="E17" s="13">
        <f t="shared" si="8"/>
        <v>114120</v>
      </c>
      <c r="F17" s="18">
        <v>41</v>
      </c>
      <c r="G17" s="13">
        <f t="shared" si="0"/>
        <v>117120</v>
      </c>
      <c r="H17" s="18">
        <v>73</v>
      </c>
      <c r="I17" s="13">
        <f t="shared" si="1"/>
        <v>711120</v>
      </c>
      <c r="J17" s="39">
        <v>0</v>
      </c>
      <c r="K17" s="13">
        <f t="shared" si="2"/>
        <v>714120</v>
      </c>
      <c r="L17" s="39">
        <v>0.5</v>
      </c>
      <c r="M17" s="13">
        <f t="shared" si="3"/>
        <v>717120</v>
      </c>
      <c r="N17" s="39">
        <v>1</v>
      </c>
      <c r="O17" s="7">
        <f t="shared" si="4"/>
        <v>811120</v>
      </c>
      <c r="P17" s="15">
        <f>D17*J17</f>
        <v>0</v>
      </c>
      <c r="Q17" s="7">
        <f t="shared" si="5"/>
        <v>814120</v>
      </c>
      <c r="R17" s="15">
        <f>F17*L17</f>
        <v>20.5</v>
      </c>
      <c r="S17" s="7">
        <f t="shared" si="6"/>
        <v>817120</v>
      </c>
      <c r="T17" s="15">
        <f t="shared" si="12"/>
        <v>73</v>
      </c>
      <c r="U17" s="7">
        <f t="shared" si="7"/>
        <v>910120</v>
      </c>
      <c r="V17" s="15">
        <f t="shared" si="13"/>
        <v>93.5</v>
      </c>
    </row>
    <row r="18" spans="2:22" x14ac:dyDescent="0.3">
      <c r="B18" s="3" t="s">
        <v>15</v>
      </c>
      <c r="C18" s="13">
        <v>111130</v>
      </c>
      <c r="D18" s="18">
        <v>11</v>
      </c>
      <c r="E18" s="13">
        <f t="shared" si="8"/>
        <v>114130</v>
      </c>
      <c r="F18" s="18">
        <v>42</v>
      </c>
      <c r="G18" s="13">
        <f t="shared" si="0"/>
        <v>117130</v>
      </c>
      <c r="H18" s="18">
        <v>74</v>
      </c>
      <c r="I18" s="11">
        <f t="shared" si="1"/>
        <v>711130</v>
      </c>
      <c r="J18" s="12" t="s">
        <v>135</v>
      </c>
      <c r="K18" s="11">
        <f t="shared" si="2"/>
        <v>714130</v>
      </c>
      <c r="L18" s="12" t="s">
        <v>135</v>
      </c>
      <c r="M18" s="11">
        <f t="shared" si="3"/>
        <v>717130</v>
      </c>
      <c r="N18" s="12" t="s">
        <v>135</v>
      </c>
      <c r="O18" s="11">
        <f t="shared" si="4"/>
        <v>811130</v>
      </c>
      <c r="P18" s="16" t="s">
        <v>135</v>
      </c>
      <c r="Q18" s="11">
        <f t="shared" si="5"/>
        <v>814130</v>
      </c>
      <c r="R18" s="16" t="s">
        <v>135</v>
      </c>
      <c r="S18" s="11">
        <f t="shared" si="6"/>
        <v>817130</v>
      </c>
      <c r="T18" s="16" t="s">
        <v>135</v>
      </c>
      <c r="U18" s="11">
        <f t="shared" si="7"/>
        <v>910130</v>
      </c>
      <c r="V18" s="16" t="s">
        <v>135</v>
      </c>
    </row>
    <row r="19" spans="2:22" x14ac:dyDescent="0.3">
      <c r="B19" s="19" t="s">
        <v>11</v>
      </c>
      <c r="C19" s="13">
        <v>111140</v>
      </c>
      <c r="D19" s="18">
        <v>12</v>
      </c>
      <c r="E19" s="13">
        <f t="shared" si="8"/>
        <v>114140</v>
      </c>
      <c r="F19" s="18">
        <v>43</v>
      </c>
      <c r="G19" s="13">
        <f t="shared" si="0"/>
        <v>117140</v>
      </c>
      <c r="H19" s="18">
        <v>75</v>
      </c>
      <c r="I19" s="13">
        <f t="shared" si="1"/>
        <v>711140</v>
      </c>
      <c r="J19" s="39">
        <v>0.5</v>
      </c>
      <c r="K19" s="13">
        <f t="shared" si="2"/>
        <v>714140</v>
      </c>
      <c r="L19" s="39">
        <v>0.5</v>
      </c>
      <c r="M19" s="13">
        <f t="shared" si="3"/>
        <v>717140</v>
      </c>
      <c r="N19" s="39">
        <v>1</v>
      </c>
      <c r="O19" s="7">
        <f t="shared" si="4"/>
        <v>811140</v>
      </c>
      <c r="P19" s="15">
        <f>D19*J19</f>
        <v>6</v>
      </c>
      <c r="Q19" s="7">
        <f t="shared" si="5"/>
        <v>814140</v>
      </c>
      <c r="R19" s="15">
        <f>F19*L19</f>
        <v>21.5</v>
      </c>
      <c r="S19" s="7">
        <f t="shared" si="6"/>
        <v>817140</v>
      </c>
      <c r="T19" s="15">
        <f>H19*N19</f>
        <v>75</v>
      </c>
      <c r="U19" s="7">
        <f t="shared" si="7"/>
        <v>910140</v>
      </c>
      <c r="V19" s="15">
        <f>P19+R19+T19</f>
        <v>102.5</v>
      </c>
    </row>
    <row r="20" spans="2:22" x14ac:dyDescent="0.3">
      <c r="B20" s="19" t="s">
        <v>12</v>
      </c>
      <c r="C20" s="13">
        <v>111150</v>
      </c>
      <c r="D20" s="18">
        <v>13</v>
      </c>
      <c r="E20" s="13">
        <f t="shared" si="8"/>
        <v>114150</v>
      </c>
      <c r="F20" s="18">
        <v>44</v>
      </c>
      <c r="G20" s="13">
        <f t="shared" si="0"/>
        <v>117150</v>
      </c>
      <c r="H20" s="18">
        <v>76</v>
      </c>
      <c r="I20" s="13">
        <f t="shared" si="1"/>
        <v>711150</v>
      </c>
      <c r="J20" s="39">
        <v>0.5</v>
      </c>
      <c r="K20" s="13">
        <f t="shared" si="2"/>
        <v>714150</v>
      </c>
      <c r="L20" s="39">
        <v>0.5</v>
      </c>
      <c r="M20" s="13">
        <f t="shared" si="3"/>
        <v>717150</v>
      </c>
      <c r="N20" s="39">
        <v>1</v>
      </c>
      <c r="O20" s="7">
        <f t="shared" si="4"/>
        <v>811150</v>
      </c>
      <c r="P20" s="15">
        <f>D20*J20</f>
        <v>6.5</v>
      </c>
      <c r="Q20" s="7">
        <f t="shared" si="5"/>
        <v>814150</v>
      </c>
      <c r="R20" s="15">
        <f>F20*L20</f>
        <v>22</v>
      </c>
      <c r="S20" s="7">
        <f t="shared" si="6"/>
        <v>817150</v>
      </c>
      <c r="T20" s="15">
        <f t="shared" ref="T20:T21" si="14">H20*N20</f>
        <v>76</v>
      </c>
      <c r="U20" s="7">
        <f t="shared" si="7"/>
        <v>910150</v>
      </c>
      <c r="V20" s="15">
        <f t="shared" ref="V20:V21" si="15">P20+R20+T20</f>
        <v>104.5</v>
      </c>
    </row>
    <row r="21" spans="2:22" x14ac:dyDescent="0.3">
      <c r="B21" s="19" t="s">
        <v>13</v>
      </c>
      <c r="C21" s="13">
        <v>111160</v>
      </c>
      <c r="D21" s="18">
        <v>14</v>
      </c>
      <c r="E21" s="13">
        <f t="shared" si="8"/>
        <v>114160</v>
      </c>
      <c r="F21" s="18">
        <v>45</v>
      </c>
      <c r="G21" s="13">
        <f t="shared" si="0"/>
        <v>117160</v>
      </c>
      <c r="H21" s="18">
        <v>77</v>
      </c>
      <c r="I21" s="13">
        <f t="shared" si="1"/>
        <v>711160</v>
      </c>
      <c r="J21" s="39">
        <v>0.5</v>
      </c>
      <c r="K21" s="13">
        <f t="shared" si="2"/>
        <v>714160</v>
      </c>
      <c r="L21" s="39">
        <v>0.5</v>
      </c>
      <c r="M21" s="13">
        <f t="shared" si="3"/>
        <v>717160</v>
      </c>
      <c r="N21" s="39">
        <v>1</v>
      </c>
      <c r="O21" s="7">
        <f t="shared" si="4"/>
        <v>811160</v>
      </c>
      <c r="P21" s="15">
        <f>D21*J21</f>
        <v>7</v>
      </c>
      <c r="Q21" s="7">
        <f t="shared" si="5"/>
        <v>814160</v>
      </c>
      <c r="R21" s="15">
        <f>F21*L21</f>
        <v>22.5</v>
      </c>
      <c r="S21" s="7">
        <f t="shared" si="6"/>
        <v>817160</v>
      </c>
      <c r="T21" s="15">
        <f t="shared" si="14"/>
        <v>77</v>
      </c>
      <c r="U21" s="7">
        <f t="shared" si="7"/>
        <v>910160</v>
      </c>
      <c r="V21" s="15">
        <f t="shared" si="15"/>
        <v>106.5</v>
      </c>
    </row>
    <row r="22" spans="2:22" ht="26.4" x14ac:dyDescent="0.3">
      <c r="B22" s="3" t="s">
        <v>16</v>
      </c>
      <c r="C22" s="13">
        <v>111170</v>
      </c>
      <c r="D22" s="18">
        <v>15</v>
      </c>
      <c r="E22" s="13">
        <f t="shared" si="8"/>
        <v>114170</v>
      </c>
      <c r="F22" s="18">
        <v>46</v>
      </c>
      <c r="G22" s="13">
        <f t="shared" si="0"/>
        <v>117170</v>
      </c>
      <c r="H22" s="18">
        <v>78</v>
      </c>
      <c r="I22" s="11">
        <f t="shared" si="1"/>
        <v>711170</v>
      </c>
      <c r="J22" s="12" t="s">
        <v>135</v>
      </c>
      <c r="K22" s="11">
        <f t="shared" si="2"/>
        <v>714170</v>
      </c>
      <c r="L22" s="12" t="s">
        <v>135</v>
      </c>
      <c r="M22" s="11">
        <f t="shared" si="3"/>
        <v>717170</v>
      </c>
      <c r="N22" s="12" t="s">
        <v>135</v>
      </c>
      <c r="O22" s="11">
        <f t="shared" si="4"/>
        <v>811170</v>
      </c>
      <c r="P22" s="16" t="s">
        <v>135</v>
      </c>
      <c r="Q22" s="11">
        <f t="shared" si="5"/>
        <v>814170</v>
      </c>
      <c r="R22" s="16" t="s">
        <v>135</v>
      </c>
      <c r="S22" s="11">
        <f t="shared" si="6"/>
        <v>817170</v>
      </c>
      <c r="T22" s="16" t="s">
        <v>135</v>
      </c>
      <c r="U22" s="11">
        <f t="shared" si="7"/>
        <v>910170</v>
      </c>
      <c r="V22" s="16" t="s">
        <v>135</v>
      </c>
    </row>
    <row r="23" spans="2:22" x14ac:dyDescent="0.3">
      <c r="B23" s="19" t="s">
        <v>11</v>
      </c>
      <c r="C23" s="13">
        <v>111180</v>
      </c>
      <c r="D23" s="18">
        <v>16</v>
      </c>
      <c r="E23" s="13">
        <f t="shared" si="8"/>
        <v>114180</v>
      </c>
      <c r="F23" s="18">
        <v>47</v>
      </c>
      <c r="G23" s="13">
        <f t="shared" si="0"/>
        <v>117180</v>
      </c>
      <c r="H23" s="18">
        <v>79</v>
      </c>
      <c r="I23" s="13">
        <f t="shared" si="1"/>
        <v>711180</v>
      </c>
      <c r="J23" s="39">
        <v>0.5</v>
      </c>
      <c r="K23" s="13">
        <f t="shared" si="2"/>
        <v>714180</v>
      </c>
      <c r="L23" s="39">
        <v>0.5</v>
      </c>
      <c r="M23" s="13">
        <f t="shared" si="3"/>
        <v>717180</v>
      </c>
      <c r="N23" s="39">
        <v>1</v>
      </c>
      <c r="O23" s="7">
        <f t="shared" si="4"/>
        <v>811180</v>
      </c>
      <c r="P23" s="15">
        <f>D23*J23</f>
        <v>8</v>
      </c>
      <c r="Q23" s="7">
        <f t="shared" si="5"/>
        <v>814180</v>
      </c>
      <c r="R23" s="15">
        <f>F23*L23</f>
        <v>23.5</v>
      </c>
      <c r="S23" s="7">
        <f t="shared" si="6"/>
        <v>817180</v>
      </c>
      <c r="T23" s="15">
        <f>H23*N23</f>
        <v>79</v>
      </c>
      <c r="U23" s="7">
        <f t="shared" si="7"/>
        <v>910180</v>
      </c>
      <c r="V23" s="15">
        <f>P23+R23+T23</f>
        <v>110.5</v>
      </c>
    </row>
    <row r="24" spans="2:22" x14ac:dyDescent="0.3">
      <c r="B24" s="19" t="s">
        <v>12</v>
      </c>
      <c r="C24" s="13">
        <v>111190</v>
      </c>
      <c r="D24" s="18">
        <v>17</v>
      </c>
      <c r="E24" s="13">
        <f t="shared" si="8"/>
        <v>114190</v>
      </c>
      <c r="F24" s="18">
        <v>48</v>
      </c>
      <c r="G24" s="13">
        <f t="shared" si="0"/>
        <v>117190</v>
      </c>
      <c r="H24" s="18">
        <v>80</v>
      </c>
      <c r="I24" s="13">
        <f t="shared" si="1"/>
        <v>711190</v>
      </c>
      <c r="J24" s="39">
        <v>0</v>
      </c>
      <c r="K24" s="13">
        <f t="shared" si="2"/>
        <v>714190</v>
      </c>
      <c r="L24" s="39">
        <v>0.5</v>
      </c>
      <c r="M24" s="13">
        <f t="shared" si="3"/>
        <v>717190</v>
      </c>
      <c r="N24" s="39">
        <v>1</v>
      </c>
      <c r="O24" s="7">
        <f t="shared" si="4"/>
        <v>811190</v>
      </c>
      <c r="P24" s="15">
        <f>D24*J24</f>
        <v>0</v>
      </c>
      <c r="Q24" s="7">
        <f t="shared" si="5"/>
        <v>814190</v>
      </c>
      <c r="R24" s="15">
        <f>F24*L24</f>
        <v>24</v>
      </c>
      <c r="S24" s="7">
        <f t="shared" si="6"/>
        <v>817190</v>
      </c>
      <c r="T24" s="15">
        <f t="shared" ref="T24:T27" si="16">H24*N24</f>
        <v>80</v>
      </c>
      <c r="U24" s="7">
        <f t="shared" si="7"/>
        <v>910190</v>
      </c>
      <c r="V24" s="15">
        <f t="shared" ref="V24:V25" si="17">P24+R24+T24</f>
        <v>104</v>
      </c>
    </row>
    <row r="25" spans="2:22" x14ac:dyDescent="0.3">
      <c r="B25" s="19" t="s">
        <v>13</v>
      </c>
      <c r="C25" s="13">
        <v>111200</v>
      </c>
      <c r="D25" s="18">
        <v>18</v>
      </c>
      <c r="E25" s="13">
        <f t="shared" si="8"/>
        <v>114200</v>
      </c>
      <c r="F25" s="18">
        <v>49</v>
      </c>
      <c r="G25" s="13">
        <f t="shared" si="0"/>
        <v>117200</v>
      </c>
      <c r="H25" s="18">
        <v>81</v>
      </c>
      <c r="I25" s="13">
        <f t="shared" si="1"/>
        <v>711200</v>
      </c>
      <c r="J25" s="39">
        <v>0</v>
      </c>
      <c r="K25" s="13">
        <f t="shared" si="2"/>
        <v>714200</v>
      </c>
      <c r="L25" s="39">
        <v>0.5</v>
      </c>
      <c r="M25" s="13">
        <f t="shared" si="3"/>
        <v>717200</v>
      </c>
      <c r="N25" s="39">
        <v>1</v>
      </c>
      <c r="O25" s="7">
        <f t="shared" si="4"/>
        <v>811200</v>
      </c>
      <c r="P25" s="15">
        <f>D25*J25</f>
        <v>0</v>
      </c>
      <c r="Q25" s="7">
        <f t="shared" si="5"/>
        <v>814200</v>
      </c>
      <c r="R25" s="15">
        <f>F25*L25</f>
        <v>24.5</v>
      </c>
      <c r="S25" s="7">
        <f t="shared" si="6"/>
        <v>817200</v>
      </c>
      <c r="T25" s="15">
        <f t="shared" si="16"/>
        <v>81</v>
      </c>
      <c r="U25" s="7">
        <f t="shared" si="7"/>
        <v>910200</v>
      </c>
      <c r="V25" s="15">
        <f t="shared" si="17"/>
        <v>105.5</v>
      </c>
    </row>
    <row r="26" spans="2:22" ht="26.4" x14ac:dyDescent="0.3">
      <c r="B26" s="3" t="s">
        <v>17</v>
      </c>
      <c r="C26" s="13">
        <v>111210</v>
      </c>
      <c r="D26" s="18">
        <v>19</v>
      </c>
      <c r="E26" s="13">
        <f t="shared" si="8"/>
        <v>114210</v>
      </c>
      <c r="F26" s="18">
        <v>50</v>
      </c>
      <c r="G26" s="13">
        <f t="shared" si="0"/>
        <v>117210</v>
      </c>
      <c r="H26" s="18">
        <v>82</v>
      </c>
      <c r="I26" s="13">
        <f t="shared" si="1"/>
        <v>711210</v>
      </c>
      <c r="J26" s="39" t="s">
        <v>18</v>
      </c>
      <c r="K26" s="13">
        <f t="shared" si="2"/>
        <v>714210</v>
      </c>
      <c r="L26" s="39" t="s">
        <v>18</v>
      </c>
      <c r="M26" s="13">
        <f t="shared" si="3"/>
        <v>717210</v>
      </c>
      <c r="N26" s="39">
        <v>1</v>
      </c>
      <c r="O26" s="11">
        <f t="shared" si="4"/>
        <v>811210</v>
      </c>
      <c r="P26" s="16" t="s">
        <v>135</v>
      </c>
      <c r="Q26" s="11">
        <f t="shared" si="5"/>
        <v>814210</v>
      </c>
      <c r="R26" s="16" t="s">
        <v>135</v>
      </c>
      <c r="S26" s="7">
        <f t="shared" si="6"/>
        <v>817210</v>
      </c>
      <c r="T26" s="15">
        <f t="shared" si="16"/>
        <v>82</v>
      </c>
      <c r="U26" s="7">
        <f t="shared" si="7"/>
        <v>910210</v>
      </c>
      <c r="V26" s="15">
        <f>T26</f>
        <v>82</v>
      </c>
    </row>
    <row r="27" spans="2:22" x14ac:dyDescent="0.3">
      <c r="B27" s="3" t="s">
        <v>19</v>
      </c>
      <c r="C27" s="13">
        <v>111220</v>
      </c>
      <c r="D27" s="18">
        <v>20</v>
      </c>
      <c r="E27" s="13">
        <f t="shared" si="8"/>
        <v>114220</v>
      </c>
      <c r="F27" s="18">
        <v>51</v>
      </c>
      <c r="G27" s="13">
        <f t="shared" si="0"/>
        <v>117220</v>
      </c>
      <c r="H27" s="18">
        <v>83</v>
      </c>
      <c r="I27" s="13">
        <f t="shared" si="1"/>
        <v>711220</v>
      </c>
      <c r="J27" s="39">
        <v>0</v>
      </c>
      <c r="K27" s="13">
        <f t="shared" si="2"/>
        <v>714220</v>
      </c>
      <c r="L27" s="39">
        <v>0.5</v>
      </c>
      <c r="M27" s="13">
        <f t="shared" si="3"/>
        <v>717220</v>
      </c>
      <c r="N27" s="39">
        <v>1</v>
      </c>
      <c r="O27" s="7">
        <f t="shared" si="4"/>
        <v>811220</v>
      </c>
      <c r="P27" s="15">
        <f>D27*J27</f>
        <v>0</v>
      </c>
      <c r="Q27" s="7">
        <f t="shared" si="5"/>
        <v>814220</v>
      </c>
      <c r="R27" s="15">
        <f>F27*L27</f>
        <v>25.5</v>
      </c>
      <c r="S27" s="7">
        <f t="shared" si="6"/>
        <v>817220</v>
      </c>
      <c r="T27" s="15">
        <f t="shared" si="16"/>
        <v>83</v>
      </c>
      <c r="U27" s="7">
        <f t="shared" si="7"/>
        <v>910220</v>
      </c>
      <c r="V27" s="15">
        <f>P27+R27+T27</f>
        <v>108.5</v>
      </c>
    </row>
    <row r="28" spans="2:22" ht="26.4" x14ac:dyDescent="0.3">
      <c r="B28" s="3" t="s">
        <v>111</v>
      </c>
      <c r="C28" s="11"/>
      <c r="D28" s="16"/>
      <c r="E28" s="11" t="str">
        <f t="shared" si="8"/>
        <v/>
      </c>
      <c r="F28" s="16"/>
      <c r="G28" s="11" t="str">
        <f t="shared" si="0"/>
        <v/>
      </c>
      <c r="H28" s="16"/>
      <c r="I28" s="11" t="str">
        <f t="shared" si="1"/>
        <v/>
      </c>
      <c r="J28" s="12"/>
      <c r="K28" s="11" t="str">
        <f t="shared" si="2"/>
        <v/>
      </c>
      <c r="L28" s="12"/>
      <c r="M28" s="11" t="str">
        <f t="shared" si="3"/>
        <v/>
      </c>
      <c r="N28" s="12"/>
      <c r="O28" s="11" t="str">
        <f t="shared" si="4"/>
        <v/>
      </c>
      <c r="P28" s="16"/>
      <c r="Q28" s="11" t="str">
        <f t="shared" si="5"/>
        <v/>
      </c>
      <c r="R28" s="16"/>
      <c r="S28" s="11" t="str">
        <f t="shared" si="6"/>
        <v/>
      </c>
      <c r="T28" s="16"/>
      <c r="U28" s="11" t="str">
        <f t="shared" si="7"/>
        <v/>
      </c>
      <c r="V28" s="16"/>
    </row>
    <row r="29" spans="2:22" x14ac:dyDescent="0.3">
      <c r="B29" s="19" t="s">
        <v>20</v>
      </c>
      <c r="C29" s="13">
        <v>111230</v>
      </c>
      <c r="D29" s="18">
        <v>21</v>
      </c>
      <c r="E29" s="13">
        <f t="shared" si="8"/>
        <v>114230</v>
      </c>
      <c r="F29" s="18">
        <v>52</v>
      </c>
      <c r="G29" s="13">
        <f t="shared" si="0"/>
        <v>117230</v>
      </c>
      <c r="H29" s="18">
        <v>84</v>
      </c>
      <c r="I29" s="13">
        <f t="shared" si="1"/>
        <v>711230</v>
      </c>
      <c r="J29" s="39">
        <v>0</v>
      </c>
      <c r="K29" s="13">
        <f t="shared" si="2"/>
        <v>714230</v>
      </c>
      <c r="L29" s="39">
        <v>0.5</v>
      </c>
      <c r="M29" s="13">
        <f t="shared" si="3"/>
        <v>717230</v>
      </c>
      <c r="N29" s="39">
        <v>1</v>
      </c>
      <c r="O29" s="7">
        <f t="shared" si="4"/>
        <v>811230</v>
      </c>
      <c r="P29" s="15">
        <f>D29*J29</f>
        <v>0</v>
      </c>
      <c r="Q29" s="7">
        <f t="shared" si="5"/>
        <v>814230</v>
      </c>
      <c r="R29" s="15">
        <f>F29*L29</f>
        <v>26</v>
      </c>
      <c r="S29" s="7">
        <f t="shared" si="6"/>
        <v>817230</v>
      </c>
      <c r="T29" s="15">
        <f>H29*N29</f>
        <v>84</v>
      </c>
      <c r="U29" s="7">
        <f t="shared" si="7"/>
        <v>910230</v>
      </c>
      <c r="V29" s="15">
        <f>P29+R29+T29</f>
        <v>110</v>
      </c>
    </row>
    <row r="30" spans="2:22" x14ac:dyDescent="0.3">
      <c r="B30" s="19" t="s">
        <v>21</v>
      </c>
      <c r="C30" s="13">
        <v>111240</v>
      </c>
      <c r="D30" s="18">
        <v>22</v>
      </c>
      <c r="E30" s="13">
        <f t="shared" si="8"/>
        <v>114240</v>
      </c>
      <c r="F30" s="18">
        <v>53</v>
      </c>
      <c r="G30" s="13">
        <f t="shared" si="0"/>
        <v>117240</v>
      </c>
      <c r="H30" s="18">
        <v>85</v>
      </c>
      <c r="I30" s="13">
        <f t="shared" si="1"/>
        <v>711240</v>
      </c>
      <c r="J30" s="39">
        <v>0.5</v>
      </c>
      <c r="K30" s="13">
        <f t="shared" si="2"/>
        <v>714240</v>
      </c>
      <c r="L30" s="39">
        <v>0.5</v>
      </c>
      <c r="M30" s="13">
        <f t="shared" si="3"/>
        <v>717240</v>
      </c>
      <c r="N30" s="39">
        <v>1</v>
      </c>
      <c r="O30" s="7">
        <f t="shared" si="4"/>
        <v>811240</v>
      </c>
      <c r="P30" s="15">
        <f>D30*J30</f>
        <v>11</v>
      </c>
      <c r="Q30" s="7">
        <f t="shared" si="5"/>
        <v>814240</v>
      </c>
      <c r="R30" s="15">
        <f>F30*L30</f>
        <v>26.5</v>
      </c>
      <c r="S30" s="7">
        <f t="shared" si="6"/>
        <v>817240</v>
      </c>
      <c r="T30" s="15">
        <f t="shared" ref="T30:T33" si="18">H30*N30</f>
        <v>85</v>
      </c>
      <c r="U30" s="7">
        <f t="shared" si="7"/>
        <v>910240</v>
      </c>
      <c r="V30" s="15">
        <f t="shared" ref="V30:V33" si="19">P30+R30+T30</f>
        <v>122.5</v>
      </c>
    </row>
    <row r="31" spans="2:22" x14ac:dyDescent="0.3">
      <c r="B31" s="19" t="s">
        <v>22</v>
      </c>
      <c r="C31" s="13">
        <v>111250</v>
      </c>
      <c r="D31" s="18">
        <v>23</v>
      </c>
      <c r="E31" s="13">
        <f t="shared" si="8"/>
        <v>114250</v>
      </c>
      <c r="F31" s="18">
        <v>54</v>
      </c>
      <c r="G31" s="13">
        <f t="shared" si="0"/>
        <v>117250</v>
      </c>
      <c r="H31" s="18">
        <v>86</v>
      </c>
      <c r="I31" s="13">
        <f t="shared" si="1"/>
        <v>711250</v>
      </c>
      <c r="J31" s="39">
        <v>0</v>
      </c>
      <c r="K31" s="13">
        <f t="shared" si="2"/>
        <v>714250</v>
      </c>
      <c r="L31" s="39">
        <v>0.5</v>
      </c>
      <c r="M31" s="13">
        <f t="shared" si="3"/>
        <v>717250</v>
      </c>
      <c r="N31" s="39">
        <v>1</v>
      </c>
      <c r="O31" s="7">
        <f t="shared" si="4"/>
        <v>811250</v>
      </c>
      <c r="P31" s="15">
        <f>D31*J31</f>
        <v>0</v>
      </c>
      <c r="Q31" s="7">
        <f t="shared" si="5"/>
        <v>814250</v>
      </c>
      <c r="R31" s="15">
        <f>F31*L31</f>
        <v>27</v>
      </c>
      <c r="S31" s="7">
        <f t="shared" si="6"/>
        <v>817250</v>
      </c>
      <c r="T31" s="15">
        <f t="shared" si="18"/>
        <v>86</v>
      </c>
      <c r="U31" s="7">
        <f t="shared" si="7"/>
        <v>910250</v>
      </c>
      <c r="V31" s="15">
        <f t="shared" si="19"/>
        <v>113</v>
      </c>
    </row>
    <row r="32" spans="2:22" x14ac:dyDescent="0.3">
      <c r="B32" s="19" t="s">
        <v>23</v>
      </c>
      <c r="C32" s="13">
        <v>111260</v>
      </c>
      <c r="D32" s="18">
        <v>24</v>
      </c>
      <c r="E32" s="13">
        <f t="shared" si="8"/>
        <v>114260</v>
      </c>
      <c r="F32" s="18">
        <v>55</v>
      </c>
      <c r="G32" s="13">
        <f t="shared" si="0"/>
        <v>117260</v>
      </c>
      <c r="H32" s="18">
        <v>87</v>
      </c>
      <c r="I32" s="13">
        <f t="shared" si="1"/>
        <v>711260</v>
      </c>
      <c r="J32" s="39">
        <v>0.5</v>
      </c>
      <c r="K32" s="13">
        <f t="shared" si="2"/>
        <v>714260</v>
      </c>
      <c r="L32" s="39">
        <v>0.5</v>
      </c>
      <c r="M32" s="13">
        <f t="shared" si="3"/>
        <v>717260</v>
      </c>
      <c r="N32" s="39">
        <v>1</v>
      </c>
      <c r="O32" s="7">
        <f t="shared" si="4"/>
        <v>811260</v>
      </c>
      <c r="P32" s="15">
        <f>D32*J32</f>
        <v>12</v>
      </c>
      <c r="Q32" s="7">
        <f t="shared" si="5"/>
        <v>814260</v>
      </c>
      <c r="R32" s="15">
        <f>F32*L32</f>
        <v>27.5</v>
      </c>
      <c r="S32" s="7">
        <f t="shared" si="6"/>
        <v>817260</v>
      </c>
      <c r="T32" s="15">
        <f t="shared" si="18"/>
        <v>87</v>
      </c>
      <c r="U32" s="7">
        <f t="shared" si="7"/>
        <v>910260</v>
      </c>
      <c r="V32" s="15">
        <f t="shared" si="19"/>
        <v>126.5</v>
      </c>
    </row>
    <row r="33" spans="2:22" x14ac:dyDescent="0.3">
      <c r="B33" s="19" t="s">
        <v>24</v>
      </c>
      <c r="C33" s="13">
        <v>111270</v>
      </c>
      <c r="D33" s="18">
        <v>25</v>
      </c>
      <c r="E33" s="13">
        <f t="shared" si="8"/>
        <v>114270</v>
      </c>
      <c r="F33" s="18">
        <v>56</v>
      </c>
      <c r="G33" s="13">
        <f t="shared" si="0"/>
        <v>117270</v>
      </c>
      <c r="H33" s="18">
        <v>88</v>
      </c>
      <c r="I33" s="13">
        <f t="shared" si="1"/>
        <v>711270</v>
      </c>
      <c r="J33" s="39">
        <v>0</v>
      </c>
      <c r="K33" s="13">
        <f t="shared" si="2"/>
        <v>714270</v>
      </c>
      <c r="L33" s="39">
        <v>0.5</v>
      </c>
      <c r="M33" s="13">
        <f t="shared" si="3"/>
        <v>717270</v>
      </c>
      <c r="N33" s="39">
        <v>1</v>
      </c>
      <c r="O33" s="7">
        <f t="shared" si="4"/>
        <v>811270</v>
      </c>
      <c r="P33" s="15">
        <f>D33*J33</f>
        <v>0</v>
      </c>
      <c r="Q33" s="7">
        <f t="shared" si="5"/>
        <v>814270</v>
      </c>
      <c r="R33" s="15">
        <f>F33*L33</f>
        <v>28</v>
      </c>
      <c r="S33" s="7">
        <f t="shared" si="6"/>
        <v>817270</v>
      </c>
      <c r="T33" s="15">
        <f t="shared" si="18"/>
        <v>88</v>
      </c>
      <c r="U33" s="7">
        <f t="shared" si="7"/>
        <v>910270</v>
      </c>
      <c r="V33" s="15">
        <f t="shared" si="19"/>
        <v>116</v>
      </c>
    </row>
    <row r="34" spans="2:22" x14ac:dyDescent="0.3">
      <c r="B34" s="3" t="s">
        <v>25</v>
      </c>
      <c r="C34" s="11"/>
      <c r="D34" s="16"/>
      <c r="E34" s="11" t="str">
        <f t="shared" si="8"/>
        <v/>
      </c>
      <c r="F34" s="16"/>
      <c r="G34" s="11" t="str">
        <f t="shared" si="0"/>
        <v/>
      </c>
      <c r="H34" s="16"/>
      <c r="I34" s="11" t="str">
        <f t="shared" si="1"/>
        <v/>
      </c>
      <c r="J34" s="12"/>
      <c r="K34" s="11" t="str">
        <f t="shared" si="2"/>
        <v/>
      </c>
      <c r="L34" s="12"/>
      <c r="M34" s="11" t="str">
        <f t="shared" si="3"/>
        <v/>
      </c>
      <c r="N34" s="12"/>
      <c r="O34" s="11" t="str">
        <f t="shared" si="4"/>
        <v/>
      </c>
      <c r="P34" s="16"/>
      <c r="Q34" s="11" t="str">
        <f t="shared" si="5"/>
        <v/>
      </c>
      <c r="R34" s="16"/>
      <c r="S34" s="11" t="str">
        <f t="shared" si="6"/>
        <v/>
      </c>
      <c r="T34" s="16"/>
      <c r="U34" s="11" t="str">
        <f t="shared" si="7"/>
        <v/>
      </c>
      <c r="V34" s="16"/>
    </row>
    <row r="35" spans="2:22" x14ac:dyDescent="0.3">
      <c r="B35" s="19" t="s">
        <v>26</v>
      </c>
      <c r="C35" s="11">
        <v>111280</v>
      </c>
      <c r="D35" s="16" t="s">
        <v>135</v>
      </c>
      <c r="E35" s="11">
        <f t="shared" si="8"/>
        <v>114280</v>
      </c>
      <c r="F35" s="16" t="s">
        <v>135</v>
      </c>
      <c r="G35" s="13">
        <f t="shared" si="0"/>
        <v>117280</v>
      </c>
      <c r="H35" s="18">
        <v>89</v>
      </c>
      <c r="I35" s="11">
        <f t="shared" si="1"/>
        <v>711280</v>
      </c>
      <c r="J35" s="12" t="s">
        <v>135</v>
      </c>
      <c r="K35" s="11">
        <f t="shared" si="2"/>
        <v>714280</v>
      </c>
      <c r="L35" s="12" t="s">
        <v>135</v>
      </c>
      <c r="M35" s="11">
        <f t="shared" si="3"/>
        <v>717280</v>
      </c>
      <c r="N35" s="12" t="s">
        <v>135</v>
      </c>
      <c r="O35" s="11">
        <f t="shared" si="4"/>
        <v>811280</v>
      </c>
      <c r="P35" s="16" t="s">
        <v>135</v>
      </c>
      <c r="Q35" s="11">
        <f t="shared" si="5"/>
        <v>814280</v>
      </c>
      <c r="R35" s="16" t="s">
        <v>135</v>
      </c>
      <c r="S35" s="11">
        <f t="shared" si="6"/>
        <v>817280</v>
      </c>
      <c r="T35" s="16" t="s">
        <v>135</v>
      </c>
      <c r="U35" s="11">
        <f t="shared" si="7"/>
        <v>910280</v>
      </c>
      <c r="V35" s="16" t="s">
        <v>135</v>
      </c>
    </row>
    <row r="36" spans="2:22" ht="26.4" x14ac:dyDescent="0.3">
      <c r="B36" s="20" t="s">
        <v>112</v>
      </c>
      <c r="C36" s="11"/>
      <c r="D36" s="16"/>
      <c r="E36" s="11" t="str">
        <f t="shared" si="8"/>
        <v/>
      </c>
      <c r="F36" s="16"/>
      <c r="G36" s="11" t="str">
        <f t="shared" si="0"/>
        <v/>
      </c>
      <c r="H36" s="16"/>
      <c r="I36" s="11" t="str">
        <f t="shared" si="1"/>
        <v/>
      </c>
      <c r="J36" s="12"/>
      <c r="K36" s="11" t="str">
        <f t="shared" si="2"/>
        <v/>
      </c>
      <c r="L36" s="12"/>
      <c r="M36" s="11" t="str">
        <f t="shared" si="3"/>
        <v/>
      </c>
      <c r="N36" s="12"/>
      <c r="O36" s="11" t="str">
        <f t="shared" si="4"/>
        <v/>
      </c>
      <c r="P36" s="16"/>
      <c r="Q36" s="11" t="str">
        <f t="shared" si="5"/>
        <v/>
      </c>
      <c r="R36" s="16"/>
      <c r="S36" s="11" t="str">
        <f t="shared" si="6"/>
        <v/>
      </c>
      <c r="T36" s="16"/>
      <c r="U36" s="11" t="str">
        <f t="shared" si="7"/>
        <v/>
      </c>
      <c r="V36" s="16"/>
    </row>
    <row r="37" spans="2:22" x14ac:dyDescent="0.3">
      <c r="B37" s="21" t="s">
        <v>27</v>
      </c>
      <c r="C37" s="11">
        <v>111290</v>
      </c>
      <c r="D37" s="16" t="s">
        <v>135</v>
      </c>
      <c r="E37" s="11">
        <f t="shared" si="8"/>
        <v>114290</v>
      </c>
      <c r="F37" s="16" t="s">
        <v>135</v>
      </c>
      <c r="G37" s="13">
        <f t="shared" si="0"/>
        <v>117290</v>
      </c>
      <c r="H37" s="18">
        <v>90</v>
      </c>
      <c r="I37" s="11">
        <f t="shared" si="1"/>
        <v>711290</v>
      </c>
      <c r="J37" s="12" t="s">
        <v>135</v>
      </c>
      <c r="K37" s="11">
        <f t="shared" si="2"/>
        <v>714290</v>
      </c>
      <c r="L37" s="12" t="s">
        <v>135</v>
      </c>
      <c r="M37" s="11">
        <f t="shared" si="3"/>
        <v>717290</v>
      </c>
      <c r="N37" s="12" t="s">
        <v>135</v>
      </c>
      <c r="O37" s="11">
        <f t="shared" si="4"/>
        <v>811290</v>
      </c>
      <c r="P37" s="16" t="s">
        <v>135</v>
      </c>
      <c r="Q37" s="11">
        <f t="shared" si="5"/>
        <v>814290</v>
      </c>
      <c r="R37" s="16" t="s">
        <v>135</v>
      </c>
      <c r="S37" s="11">
        <f t="shared" si="6"/>
        <v>817290</v>
      </c>
      <c r="T37" s="16" t="s">
        <v>135</v>
      </c>
      <c r="U37" s="11">
        <f t="shared" si="7"/>
        <v>910290</v>
      </c>
      <c r="V37" s="16" t="s">
        <v>135</v>
      </c>
    </row>
    <row r="38" spans="2:22" x14ac:dyDescent="0.3">
      <c r="B38" s="21" t="s">
        <v>28</v>
      </c>
      <c r="C38" s="11">
        <v>111300</v>
      </c>
      <c r="D38" s="16" t="s">
        <v>135</v>
      </c>
      <c r="E38" s="11">
        <f t="shared" si="8"/>
        <v>114300</v>
      </c>
      <c r="F38" s="16" t="s">
        <v>135</v>
      </c>
      <c r="G38" s="13">
        <f t="shared" si="0"/>
        <v>117300</v>
      </c>
      <c r="H38" s="18">
        <v>91</v>
      </c>
      <c r="I38" s="11">
        <f t="shared" si="1"/>
        <v>711300</v>
      </c>
      <c r="J38" s="12" t="s">
        <v>135</v>
      </c>
      <c r="K38" s="11">
        <f t="shared" si="2"/>
        <v>714300</v>
      </c>
      <c r="L38" s="12" t="s">
        <v>135</v>
      </c>
      <c r="M38" s="11">
        <f t="shared" si="3"/>
        <v>717300</v>
      </c>
      <c r="N38" s="12" t="s">
        <v>135</v>
      </c>
      <c r="O38" s="11">
        <f t="shared" si="4"/>
        <v>811300</v>
      </c>
      <c r="P38" s="16" t="s">
        <v>135</v>
      </c>
      <c r="Q38" s="11">
        <f t="shared" si="5"/>
        <v>814300</v>
      </c>
      <c r="R38" s="16" t="s">
        <v>135</v>
      </c>
      <c r="S38" s="11">
        <f t="shared" si="6"/>
        <v>817300</v>
      </c>
      <c r="T38" s="16" t="s">
        <v>135</v>
      </c>
      <c r="U38" s="11">
        <f t="shared" si="7"/>
        <v>910300</v>
      </c>
      <c r="V38" s="16" t="s">
        <v>135</v>
      </c>
    </row>
    <row r="39" spans="2:22" x14ac:dyDescent="0.3">
      <c r="B39" s="20" t="s">
        <v>100</v>
      </c>
      <c r="C39" s="11">
        <v>111310</v>
      </c>
      <c r="D39" s="16" t="s">
        <v>135</v>
      </c>
      <c r="E39" s="11">
        <f t="shared" si="8"/>
        <v>114310</v>
      </c>
      <c r="F39" s="16" t="s">
        <v>135</v>
      </c>
      <c r="G39" s="13">
        <f t="shared" si="0"/>
        <v>117310</v>
      </c>
      <c r="H39" s="18">
        <v>92</v>
      </c>
      <c r="I39" s="11">
        <f t="shared" si="1"/>
        <v>711310</v>
      </c>
      <c r="J39" s="12" t="s">
        <v>135</v>
      </c>
      <c r="K39" s="11">
        <f t="shared" si="2"/>
        <v>714310</v>
      </c>
      <c r="L39" s="12" t="s">
        <v>135</v>
      </c>
      <c r="M39" s="11">
        <f t="shared" si="3"/>
        <v>717310</v>
      </c>
      <c r="N39" s="12" t="s">
        <v>135</v>
      </c>
      <c r="O39" s="11">
        <f t="shared" si="4"/>
        <v>811310</v>
      </c>
      <c r="P39" s="16" t="s">
        <v>135</v>
      </c>
      <c r="Q39" s="11">
        <f t="shared" si="5"/>
        <v>814310</v>
      </c>
      <c r="R39" s="16" t="s">
        <v>135</v>
      </c>
      <c r="S39" s="11">
        <f t="shared" si="6"/>
        <v>817310</v>
      </c>
      <c r="T39" s="16" t="s">
        <v>135</v>
      </c>
      <c r="U39" s="11">
        <f t="shared" si="7"/>
        <v>910310</v>
      </c>
      <c r="V39" s="16" t="s">
        <v>135</v>
      </c>
    </row>
    <row r="40" spans="2:22" ht="26.4" x14ac:dyDescent="0.3">
      <c r="B40" s="21" t="s">
        <v>113</v>
      </c>
      <c r="C40" s="11"/>
      <c r="D40" s="16"/>
      <c r="E40" s="11" t="str">
        <f t="shared" si="8"/>
        <v/>
      </c>
      <c r="F40" s="16"/>
      <c r="G40" s="11" t="str">
        <f t="shared" si="0"/>
        <v/>
      </c>
      <c r="H40" s="16"/>
      <c r="I40" s="11" t="str">
        <f t="shared" si="1"/>
        <v/>
      </c>
      <c r="J40" s="12"/>
      <c r="K40" s="11" t="str">
        <f t="shared" si="2"/>
        <v/>
      </c>
      <c r="L40" s="12"/>
      <c r="M40" s="11" t="str">
        <f t="shared" si="3"/>
        <v/>
      </c>
      <c r="N40" s="12"/>
      <c r="O40" s="11" t="str">
        <f t="shared" si="4"/>
        <v/>
      </c>
      <c r="P40" s="16"/>
      <c r="Q40" s="11" t="str">
        <f t="shared" si="5"/>
        <v/>
      </c>
      <c r="R40" s="16"/>
      <c r="S40" s="11" t="str">
        <f t="shared" si="6"/>
        <v/>
      </c>
      <c r="T40" s="16"/>
      <c r="U40" s="11" t="str">
        <f t="shared" si="7"/>
        <v/>
      </c>
      <c r="V40" s="16"/>
    </row>
    <row r="41" spans="2:22" x14ac:dyDescent="0.3">
      <c r="B41" s="23" t="s">
        <v>27</v>
      </c>
      <c r="C41" s="11">
        <v>111320</v>
      </c>
      <c r="D41" s="16" t="s">
        <v>135</v>
      </c>
      <c r="E41" s="11">
        <f t="shared" si="8"/>
        <v>114320</v>
      </c>
      <c r="F41" s="16" t="s">
        <v>135</v>
      </c>
      <c r="G41" s="13">
        <f t="shared" si="0"/>
        <v>117320</v>
      </c>
      <c r="H41" s="18">
        <v>93</v>
      </c>
      <c r="I41" s="11">
        <f t="shared" si="1"/>
        <v>711320</v>
      </c>
      <c r="J41" s="12" t="s">
        <v>135</v>
      </c>
      <c r="K41" s="11">
        <f t="shared" si="2"/>
        <v>714320</v>
      </c>
      <c r="L41" s="12" t="s">
        <v>135</v>
      </c>
      <c r="M41" s="11">
        <f t="shared" si="3"/>
        <v>717320</v>
      </c>
      <c r="N41" s="12" t="s">
        <v>135</v>
      </c>
      <c r="O41" s="11">
        <f t="shared" si="4"/>
        <v>811320</v>
      </c>
      <c r="P41" s="16" t="s">
        <v>135</v>
      </c>
      <c r="Q41" s="11">
        <f t="shared" si="5"/>
        <v>814320</v>
      </c>
      <c r="R41" s="16" t="s">
        <v>135</v>
      </c>
      <c r="S41" s="11">
        <f t="shared" si="6"/>
        <v>817320</v>
      </c>
      <c r="T41" s="16" t="s">
        <v>135</v>
      </c>
      <c r="U41" s="11">
        <f t="shared" si="7"/>
        <v>910320</v>
      </c>
      <c r="V41" s="16" t="s">
        <v>135</v>
      </c>
    </row>
    <row r="42" spans="2:22" x14ac:dyDescent="0.3">
      <c r="B42" s="23" t="s">
        <v>28</v>
      </c>
      <c r="C42" s="11">
        <v>111330</v>
      </c>
      <c r="D42" s="16" t="s">
        <v>135</v>
      </c>
      <c r="E42" s="11">
        <f t="shared" si="8"/>
        <v>114330</v>
      </c>
      <c r="F42" s="16" t="s">
        <v>135</v>
      </c>
      <c r="G42" s="13">
        <f t="shared" si="0"/>
        <v>117330</v>
      </c>
      <c r="H42" s="18">
        <v>94</v>
      </c>
      <c r="I42" s="11">
        <f t="shared" si="1"/>
        <v>711330</v>
      </c>
      <c r="J42" s="12" t="s">
        <v>135</v>
      </c>
      <c r="K42" s="11">
        <f t="shared" si="2"/>
        <v>714330</v>
      </c>
      <c r="L42" s="12" t="s">
        <v>135</v>
      </c>
      <c r="M42" s="11">
        <f t="shared" si="3"/>
        <v>717330</v>
      </c>
      <c r="N42" s="12" t="s">
        <v>135</v>
      </c>
      <c r="O42" s="11">
        <f t="shared" si="4"/>
        <v>811330</v>
      </c>
      <c r="P42" s="16" t="s">
        <v>135</v>
      </c>
      <c r="Q42" s="11">
        <f t="shared" si="5"/>
        <v>814330</v>
      </c>
      <c r="R42" s="16" t="s">
        <v>135</v>
      </c>
      <c r="S42" s="11">
        <f t="shared" si="6"/>
        <v>817330</v>
      </c>
      <c r="T42" s="16" t="s">
        <v>135</v>
      </c>
      <c r="U42" s="11">
        <f t="shared" si="7"/>
        <v>910330</v>
      </c>
      <c r="V42" s="16" t="s">
        <v>135</v>
      </c>
    </row>
    <row r="43" spans="2:22" ht="26.4" x14ac:dyDescent="0.3">
      <c r="B43" s="19" t="s">
        <v>29</v>
      </c>
      <c r="C43" s="11">
        <v>111340</v>
      </c>
      <c r="D43" s="16" t="s">
        <v>135</v>
      </c>
      <c r="E43" s="11">
        <f t="shared" si="8"/>
        <v>114340</v>
      </c>
      <c r="F43" s="16" t="s">
        <v>135</v>
      </c>
      <c r="G43" s="13">
        <f t="shared" si="0"/>
        <v>117340</v>
      </c>
      <c r="H43" s="18">
        <f>H35-H39</f>
        <v>-3</v>
      </c>
      <c r="I43" s="11">
        <f t="shared" si="1"/>
        <v>711340</v>
      </c>
      <c r="J43" s="12" t="s">
        <v>135</v>
      </c>
      <c r="K43" s="11">
        <f t="shared" si="2"/>
        <v>714340</v>
      </c>
      <c r="L43" s="12" t="s">
        <v>135</v>
      </c>
      <c r="M43" s="13">
        <f t="shared" si="3"/>
        <v>717340</v>
      </c>
      <c r="N43" s="39">
        <v>0</v>
      </c>
      <c r="O43" s="11">
        <f t="shared" si="4"/>
        <v>811340</v>
      </c>
      <c r="P43" s="16" t="s">
        <v>135</v>
      </c>
      <c r="Q43" s="11">
        <f t="shared" si="5"/>
        <v>814340</v>
      </c>
      <c r="R43" s="16" t="s">
        <v>135</v>
      </c>
      <c r="S43" s="7">
        <f t="shared" si="6"/>
        <v>817340</v>
      </c>
      <c r="T43" s="15">
        <f>MAX((H43-H206),0)*N43</f>
        <v>0</v>
      </c>
      <c r="U43" s="7">
        <f t="shared" si="7"/>
        <v>910340</v>
      </c>
      <c r="V43" s="15">
        <f>T43</f>
        <v>0</v>
      </c>
    </row>
    <row r="44" spans="2:22" x14ac:dyDescent="0.3">
      <c r="B44" s="19" t="s">
        <v>30</v>
      </c>
      <c r="C44" s="11">
        <v>111350</v>
      </c>
      <c r="D44" s="16" t="s">
        <v>135</v>
      </c>
      <c r="E44" s="11">
        <f t="shared" si="8"/>
        <v>114350</v>
      </c>
      <c r="F44" s="16" t="s">
        <v>135</v>
      </c>
      <c r="G44" s="13">
        <f t="shared" si="0"/>
        <v>117350</v>
      </c>
      <c r="H44" s="18">
        <v>96</v>
      </c>
      <c r="I44" s="11">
        <f t="shared" si="1"/>
        <v>711350</v>
      </c>
      <c r="J44" s="12" t="s">
        <v>135</v>
      </c>
      <c r="K44" s="11">
        <f t="shared" si="2"/>
        <v>714350</v>
      </c>
      <c r="L44" s="12" t="s">
        <v>135</v>
      </c>
      <c r="M44" s="11">
        <f t="shared" si="3"/>
        <v>717350</v>
      </c>
      <c r="N44" s="12" t="s">
        <v>135</v>
      </c>
      <c r="O44" s="11">
        <f t="shared" si="4"/>
        <v>811350</v>
      </c>
      <c r="P44" s="16" t="s">
        <v>135</v>
      </c>
      <c r="Q44" s="11">
        <f t="shared" si="5"/>
        <v>814350</v>
      </c>
      <c r="R44" s="16" t="s">
        <v>135</v>
      </c>
      <c r="S44" s="11">
        <f t="shared" si="6"/>
        <v>817350</v>
      </c>
      <c r="T44" s="16" t="s">
        <v>135</v>
      </c>
      <c r="U44" s="11">
        <f t="shared" si="7"/>
        <v>910350</v>
      </c>
      <c r="V44" s="16" t="s">
        <v>135</v>
      </c>
    </row>
    <row r="45" spans="2:22" x14ac:dyDescent="0.3">
      <c r="B45" s="20" t="s">
        <v>31</v>
      </c>
      <c r="C45" s="11">
        <v>111360</v>
      </c>
      <c r="D45" s="16" t="s">
        <v>135</v>
      </c>
      <c r="E45" s="11">
        <f t="shared" si="8"/>
        <v>114360</v>
      </c>
      <c r="F45" s="16" t="s">
        <v>135</v>
      </c>
      <c r="G45" s="13">
        <f t="shared" si="0"/>
        <v>117360</v>
      </c>
      <c r="H45" s="18">
        <v>97</v>
      </c>
      <c r="I45" s="11">
        <f t="shared" si="1"/>
        <v>711360</v>
      </c>
      <c r="J45" s="12" t="s">
        <v>135</v>
      </c>
      <c r="K45" s="11">
        <f t="shared" si="2"/>
        <v>714360</v>
      </c>
      <c r="L45" s="12" t="s">
        <v>135</v>
      </c>
      <c r="M45" s="11">
        <f t="shared" si="3"/>
        <v>717360</v>
      </c>
      <c r="N45" s="12" t="s">
        <v>135</v>
      </c>
      <c r="O45" s="11">
        <f t="shared" si="4"/>
        <v>811360</v>
      </c>
      <c r="P45" s="16" t="s">
        <v>135</v>
      </c>
      <c r="Q45" s="11">
        <f t="shared" si="5"/>
        <v>814360</v>
      </c>
      <c r="R45" s="16" t="s">
        <v>135</v>
      </c>
      <c r="S45" s="11">
        <f t="shared" si="6"/>
        <v>817360</v>
      </c>
      <c r="T45" s="16" t="s">
        <v>135</v>
      </c>
      <c r="U45" s="11">
        <f t="shared" si="7"/>
        <v>910360</v>
      </c>
      <c r="V45" s="16" t="s">
        <v>135</v>
      </c>
    </row>
    <row r="46" spans="2:22" x14ac:dyDescent="0.3">
      <c r="B46" s="20" t="s">
        <v>32</v>
      </c>
      <c r="C46" s="11">
        <v>111370</v>
      </c>
      <c r="D46" s="16" t="s">
        <v>135</v>
      </c>
      <c r="E46" s="11">
        <f t="shared" si="8"/>
        <v>114370</v>
      </c>
      <c r="F46" s="16" t="s">
        <v>135</v>
      </c>
      <c r="G46" s="13">
        <f t="shared" si="0"/>
        <v>117370</v>
      </c>
      <c r="H46" s="18">
        <v>98</v>
      </c>
      <c r="I46" s="11">
        <f t="shared" si="1"/>
        <v>711370</v>
      </c>
      <c r="J46" s="12" t="s">
        <v>135</v>
      </c>
      <c r="K46" s="11">
        <f t="shared" si="2"/>
        <v>714370</v>
      </c>
      <c r="L46" s="12" t="s">
        <v>135</v>
      </c>
      <c r="M46" s="11">
        <f t="shared" si="3"/>
        <v>717370</v>
      </c>
      <c r="N46" s="12" t="s">
        <v>135</v>
      </c>
      <c r="O46" s="11">
        <f t="shared" si="4"/>
        <v>811370</v>
      </c>
      <c r="P46" s="16" t="s">
        <v>135</v>
      </c>
      <c r="Q46" s="11">
        <f t="shared" si="5"/>
        <v>814370</v>
      </c>
      <c r="R46" s="16" t="s">
        <v>135</v>
      </c>
      <c r="S46" s="11">
        <f t="shared" si="6"/>
        <v>817370</v>
      </c>
      <c r="T46" s="16" t="s">
        <v>135</v>
      </c>
      <c r="U46" s="11">
        <f t="shared" si="7"/>
        <v>910370</v>
      </c>
      <c r="V46" s="16" t="s">
        <v>135</v>
      </c>
    </row>
    <row r="47" spans="2:22" x14ac:dyDescent="0.3">
      <c r="B47" s="20" t="s">
        <v>33</v>
      </c>
      <c r="C47" s="11">
        <v>111380</v>
      </c>
      <c r="D47" s="16" t="s">
        <v>135</v>
      </c>
      <c r="E47" s="11">
        <f t="shared" si="8"/>
        <v>114380</v>
      </c>
      <c r="F47" s="16" t="s">
        <v>135</v>
      </c>
      <c r="G47" s="13">
        <f t="shared" si="0"/>
        <v>117380</v>
      </c>
      <c r="H47" s="18">
        <v>99</v>
      </c>
      <c r="I47" s="11">
        <f t="shared" si="1"/>
        <v>711380</v>
      </c>
      <c r="J47" s="12" t="s">
        <v>135</v>
      </c>
      <c r="K47" s="11">
        <f t="shared" si="2"/>
        <v>714380</v>
      </c>
      <c r="L47" s="12" t="s">
        <v>135</v>
      </c>
      <c r="M47" s="11">
        <f t="shared" si="3"/>
        <v>717380</v>
      </c>
      <c r="N47" s="12" t="s">
        <v>135</v>
      </c>
      <c r="O47" s="11">
        <f t="shared" si="4"/>
        <v>811380</v>
      </c>
      <c r="P47" s="16" t="s">
        <v>135</v>
      </c>
      <c r="Q47" s="11">
        <f t="shared" si="5"/>
        <v>814380</v>
      </c>
      <c r="R47" s="16" t="s">
        <v>135</v>
      </c>
      <c r="S47" s="11">
        <f t="shared" si="6"/>
        <v>817380</v>
      </c>
      <c r="T47" s="16" t="s">
        <v>135</v>
      </c>
      <c r="U47" s="11">
        <f t="shared" si="7"/>
        <v>910380</v>
      </c>
      <c r="V47" s="16" t="s">
        <v>135</v>
      </c>
    </row>
    <row r="48" spans="2:22" ht="26.4" x14ac:dyDescent="0.3">
      <c r="B48" s="19" t="s">
        <v>34</v>
      </c>
      <c r="C48" s="13">
        <v>111390</v>
      </c>
      <c r="D48" s="18">
        <v>26</v>
      </c>
      <c r="E48" s="13">
        <f t="shared" si="8"/>
        <v>114390</v>
      </c>
      <c r="F48" s="18">
        <v>57</v>
      </c>
      <c r="G48" s="13">
        <f t="shared" si="0"/>
        <v>117390</v>
      </c>
      <c r="H48" s="18">
        <v>100</v>
      </c>
      <c r="I48" s="11">
        <f t="shared" si="1"/>
        <v>711390</v>
      </c>
      <c r="J48" s="12" t="s">
        <v>135</v>
      </c>
      <c r="K48" s="11">
        <f t="shared" si="2"/>
        <v>714390</v>
      </c>
      <c r="L48" s="12" t="s">
        <v>135</v>
      </c>
      <c r="M48" s="11">
        <f t="shared" si="3"/>
        <v>717390</v>
      </c>
      <c r="N48" s="12" t="s">
        <v>135</v>
      </c>
      <c r="O48" s="11">
        <f t="shared" si="4"/>
        <v>811390</v>
      </c>
      <c r="P48" s="16" t="s">
        <v>135</v>
      </c>
      <c r="Q48" s="11">
        <f t="shared" si="5"/>
        <v>814390</v>
      </c>
      <c r="R48" s="16" t="s">
        <v>135</v>
      </c>
      <c r="S48" s="11">
        <f t="shared" si="6"/>
        <v>817390</v>
      </c>
      <c r="T48" s="16" t="s">
        <v>135</v>
      </c>
      <c r="U48" s="11">
        <f t="shared" si="7"/>
        <v>910390</v>
      </c>
      <c r="V48" s="16" t="s">
        <v>135</v>
      </c>
    </row>
    <row r="49" spans="2:22" ht="26.4" x14ac:dyDescent="0.3">
      <c r="B49" s="19" t="s">
        <v>114</v>
      </c>
      <c r="C49" s="11"/>
      <c r="D49" s="16"/>
      <c r="E49" s="11" t="str">
        <f t="shared" si="8"/>
        <v/>
      </c>
      <c r="F49" s="16"/>
      <c r="G49" s="11" t="str">
        <f t="shared" si="0"/>
        <v/>
      </c>
      <c r="H49" s="16"/>
      <c r="I49" s="11" t="str">
        <f t="shared" si="1"/>
        <v/>
      </c>
      <c r="J49" s="12"/>
      <c r="K49" s="11" t="str">
        <f t="shared" si="2"/>
        <v/>
      </c>
      <c r="L49" s="12"/>
      <c r="M49" s="11" t="str">
        <f t="shared" si="3"/>
        <v/>
      </c>
      <c r="N49" s="12"/>
      <c r="O49" s="11" t="str">
        <f t="shared" si="4"/>
        <v/>
      </c>
      <c r="P49" s="16"/>
      <c r="Q49" s="11" t="str">
        <f t="shared" si="5"/>
        <v/>
      </c>
      <c r="R49" s="16"/>
      <c r="S49" s="11" t="str">
        <f t="shared" si="6"/>
        <v/>
      </c>
      <c r="T49" s="16"/>
      <c r="U49" s="11" t="str">
        <f t="shared" si="7"/>
        <v/>
      </c>
      <c r="V49" s="16"/>
    </row>
    <row r="50" spans="2:22" x14ac:dyDescent="0.3">
      <c r="B50" s="20" t="s">
        <v>27</v>
      </c>
      <c r="C50" s="11">
        <v>111400</v>
      </c>
      <c r="D50" s="16" t="s">
        <v>135</v>
      </c>
      <c r="E50" s="11">
        <f t="shared" si="8"/>
        <v>114400</v>
      </c>
      <c r="F50" s="16" t="s">
        <v>135</v>
      </c>
      <c r="G50" s="13">
        <f t="shared" si="0"/>
        <v>117400</v>
      </c>
      <c r="H50" s="18">
        <v>101</v>
      </c>
      <c r="I50" s="11">
        <f t="shared" si="1"/>
        <v>711400</v>
      </c>
      <c r="J50" s="12" t="s">
        <v>135</v>
      </c>
      <c r="K50" s="11">
        <f t="shared" si="2"/>
        <v>714400</v>
      </c>
      <c r="L50" s="12" t="s">
        <v>135</v>
      </c>
      <c r="M50" s="11">
        <f t="shared" si="3"/>
        <v>717400</v>
      </c>
      <c r="N50" s="12" t="s">
        <v>135</v>
      </c>
      <c r="O50" s="11">
        <f t="shared" si="4"/>
        <v>811400</v>
      </c>
      <c r="P50" s="16" t="s">
        <v>135</v>
      </c>
      <c r="Q50" s="11">
        <f t="shared" si="5"/>
        <v>814400</v>
      </c>
      <c r="R50" s="16" t="s">
        <v>135</v>
      </c>
      <c r="S50" s="11">
        <f t="shared" si="6"/>
        <v>817400</v>
      </c>
      <c r="T50" s="16" t="s">
        <v>135</v>
      </c>
      <c r="U50" s="11">
        <f t="shared" si="7"/>
        <v>910400</v>
      </c>
      <c r="V50" s="16" t="s">
        <v>135</v>
      </c>
    </row>
    <row r="51" spans="2:22" x14ac:dyDescent="0.3">
      <c r="B51" s="20" t="s">
        <v>28</v>
      </c>
      <c r="C51" s="11">
        <v>111410</v>
      </c>
      <c r="D51" s="16" t="s">
        <v>135</v>
      </c>
      <c r="E51" s="11">
        <f t="shared" si="8"/>
        <v>114410</v>
      </c>
      <c r="F51" s="16" t="s">
        <v>135</v>
      </c>
      <c r="G51" s="13">
        <f t="shared" si="0"/>
        <v>117410</v>
      </c>
      <c r="H51" s="18">
        <v>102</v>
      </c>
      <c r="I51" s="11">
        <f t="shared" si="1"/>
        <v>711410</v>
      </c>
      <c r="J51" s="12" t="s">
        <v>135</v>
      </c>
      <c r="K51" s="11">
        <f t="shared" si="2"/>
        <v>714410</v>
      </c>
      <c r="L51" s="12" t="s">
        <v>135</v>
      </c>
      <c r="M51" s="11">
        <f t="shared" si="3"/>
        <v>717410</v>
      </c>
      <c r="N51" s="12" t="s">
        <v>135</v>
      </c>
      <c r="O51" s="11">
        <f t="shared" si="4"/>
        <v>811410</v>
      </c>
      <c r="P51" s="16" t="s">
        <v>135</v>
      </c>
      <c r="Q51" s="11">
        <f t="shared" si="5"/>
        <v>814410</v>
      </c>
      <c r="R51" s="16" t="s">
        <v>135</v>
      </c>
      <c r="S51" s="11">
        <f t="shared" si="6"/>
        <v>817410</v>
      </c>
      <c r="T51" s="16" t="s">
        <v>135</v>
      </c>
      <c r="U51" s="11">
        <f t="shared" si="7"/>
        <v>910410</v>
      </c>
      <c r="V51" s="16" t="s">
        <v>135</v>
      </c>
    </row>
    <row r="52" spans="2:22" x14ac:dyDescent="0.3">
      <c r="B52" s="3" t="s">
        <v>35</v>
      </c>
      <c r="C52" s="11"/>
      <c r="D52" s="16"/>
      <c r="E52" s="11" t="str">
        <f t="shared" si="8"/>
        <v/>
      </c>
      <c r="F52" s="16"/>
      <c r="G52" s="11" t="str">
        <f t="shared" si="0"/>
        <v/>
      </c>
      <c r="H52" s="16"/>
      <c r="I52" s="11" t="str">
        <f t="shared" si="1"/>
        <v/>
      </c>
      <c r="J52" s="12"/>
      <c r="K52" s="11" t="str">
        <f t="shared" si="2"/>
        <v/>
      </c>
      <c r="L52" s="12"/>
      <c r="M52" s="11" t="str">
        <f t="shared" si="3"/>
        <v/>
      </c>
      <c r="N52" s="12"/>
      <c r="O52" s="11" t="str">
        <f t="shared" si="4"/>
        <v/>
      </c>
      <c r="P52" s="16"/>
      <c r="Q52" s="11" t="str">
        <f t="shared" si="5"/>
        <v/>
      </c>
      <c r="R52" s="16"/>
      <c r="S52" s="11" t="str">
        <f t="shared" si="6"/>
        <v/>
      </c>
      <c r="T52" s="16"/>
      <c r="U52" s="11" t="str">
        <f t="shared" si="7"/>
        <v/>
      </c>
      <c r="V52" s="16"/>
    </row>
    <row r="53" spans="2:22" x14ac:dyDescent="0.3">
      <c r="B53" s="19" t="s">
        <v>36</v>
      </c>
      <c r="C53" s="13">
        <v>111420</v>
      </c>
      <c r="D53" s="18">
        <v>27</v>
      </c>
      <c r="E53" s="13">
        <f t="shared" si="8"/>
        <v>114420</v>
      </c>
      <c r="F53" s="18">
        <v>58</v>
      </c>
      <c r="G53" s="13">
        <f t="shared" si="0"/>
        <v>117420</v>
      </c>
      <c r="H53" s="18">
        <v>103</v>
      </c>
      <c r="I53" s="13">
        <f t="shared" si="1"/>
        <v>711420</v>
      </c>
      <c r="J53" s="39">
        <v>0</v>
      </c>
      <c r="K53" s="13">
        <f t="shared" si="2"/>
        <v>714420</v>
      </c>
      <c r="L53" s="39">
        <v>0.5</v>
      </c>
      <c r="M53" s="13">
        <f t="shared" si="3"/>
        <v>717420</v>
      </c>
      <c r="N53" s="39">
        <v>1</v>
      </c>
      <c r="O53" s="13">
        <f t="shared" si="4"/>
        <v>811420</v>
      </c>
      <c r="P53" s="18">
        <f>D53*J53</f>
        <v>0</v>
      </c>
      <c r="Q53" s="13">
        <f t="shared" si="5"/>
        <v>814420</v>
      </c>
      <c r="R53" s="18">
        <f>F53*L53</f>
        <v>29</v>
      </c>
      <c r="S53" s="13">
        <f t="shared" si="6"/>
        <v>817420</v>
      </c>
      <c r="T53" s="18">
        <f>H53*N53</f>
        <v>103</v>
      </c>
      <c r="U53" s="13">
        <f t="shared" si="7"/>
        <v>910420</v>
      </c>
      <c r="V53" s="18">
        <f>P53+R53+T53</f>
        <v>132</v>
      </c>
    </row>
    <row r="54" spans="2:22" x14ac:dyDescent="0.3">
      <c r="B54" s="19" t="s">
        <v>37</v>
      </c>
      <c r="C54" s="13">
        <v>111430</v>
      </c>
      <c r="D54" s="18">
        <v>28</v>
      </c>
      <c r="E54" s="13">
        <f t="shared" si="8"/>
        <v>114430</v>
      </c>
      <c r="F54" s="18">
        <v>59</v>
      </c>
      <c r="G54" s="13">
        <f t="shared" si="0"/>
        <v>117430</v>
      </c>
      <c r="H54" s="18">
        <v>104</v>
      </c>
      <c r="I54" s="13">
        <f t="shared" si="1"/>
        <v>711430</v>
      </c>
      <c r="J54" s="39">
        <v>0</v>
      </c>
      <c r="K54" s="13">
        <f t="shared" si="2"/>
        <v>714430</v>
      </c>
      <c r="L54" s="39">
        <v>0.5</v>
      </c>
      <c r="M54" s="13">
        <f t="shared" si="3"/>
        <v>717430</v>
      </c>
      <c r="N54" s="39">
        <v>1</v>
      </c>
      <c r="O54" s="13">
        <f t="shared" si="4"/>
        <v>811430</v>
      </c>
      <c r="P54" s="18">
        <f>D54*J54</f>
        <v>0</v>
      </c>
      <c r="Q54" s="13">
        <f t="shared" si="5"/>
        <v>814430</v>
      </c>
      <c r="R54" s="18">
        <f>F54*L54</f>
        <v>29.5</v>
      </c>
      <c r="S54" s="13">
        <f t="shared" si="6"/>
        <v>817430</v>
      </c>
      <c r="T54" s="18">
        <f>H54*N54</f>
        <v>104</v>
      </c>
      <c r="U54" s="13">
        <f t="shared" si="7"/>
        <v>910430</v>
      </c>
      <c r="V54" s="18">
        <f>P54+R54+T54</f>
        <v>133.5</v>
      </c>
    </row>
    <row r="55" spans="2:22" x14ac:dyDescent="0.3">
      <c r="B55" s="19" t="s">
        <v>38</v>
      </c>
      <c r="C55" s="13">
        <v>111440</v>
      </c>
      <c r="D55" s="18">
        <v>29</v>
      </c>
      <c r="E55" s="11">
        <f t="shared" si="8"/>
        <v>114440</v>
      </c>
      <c r="F55" s="16" t="s">
        <v>135</v>
      </c>
      <c r="G55" s="11">
        <f t="shared" si="0"/>
        <v>117440</v>
      </c>
      <c r="H55" s="16" t="s">
        <v>135</v>
      </c>
      <c r="I55" s="13">
        <f t="shared" si="1"/>
        <v>711440</v>
      </c>
      <c r="J55" s="39">
        <v>0</v>
      </c>
      <c r="K55" s="11">
        <f t="shared" si="2"/>
        <v>714440</v>
      </c>
      <c r="L55" s="12" t="s">
        <v>135</v>
      </c>
      <c r="M55" s="11">
        <f t="shared" si="3"/>
        <v>717440</v>
      </c>
      <c r="N55" s="12" t="s">
        <v>135</v>
      </c>
      <c r="O55" s="7">
        <f t="shared" si="4"/>
        <v>811440</v>
      </c>
      <c r="P55" s="15">
        <f>D55*J55</f>
        <v>0</v>
      </c>
      <c r="Q55" s="11">
        <f t="shared" si="5"/>
        <v>814440</v>
      </c>
      <c r="R55" s="16" t="s">
        <v>135</v>
      </c>
      <c r="S55" s="11">
        <f t="shared" si="6"/>
        <v>817440</v>
      </c>
      <c r="T55" s="16" t="s">
        <v>135</v>
      </c>
      <c r="U55" s="7">
        <f t="shared" si="7"/>
        <v>910440</v>
      </c>
      <c r="V55" s="15">
        <f>P55</f>
        <v>0</v>
      </c>
    </row>
    <row r="56" spans="2:22" x14ac:dyDescent="0.3">
      <c r="B56" s="19" t="s">
        <v>39</v>
      </c>
      <c r="C56" s="13">
        <v>111450</v>
      </c>
      <c r="D56" s="18">
        <v>30</v>
      </c>
      <c r="E56" s="13">
        <f t="shared" si="8"/>
        <v>114450</v>
      </c>
      <c r="F56" s="18">
        <v>60</v>
      </c>
      <c r="G56" s="13">
        <f t="shared" si="0"/>
        <v>117450</v>
      </c>
      <c r="H56" s="18">
        <v>105</v>
      </c>
      <c r="I56" s="13">
        <f t="shared" si="1"/>
        <v>711450</v>
      </c>
      <c r="J56" s="39">
        <v>0</v>
      </c>
      <c r="K56" s="13">
        <f t="shared" si="2"/>
        <v>714450</v>
      </c>
      <c r="L56" s="39">
        <v>0</v>
      </c>
      <c r="M56" s="13">
        <f t="shared" si="3"/>
        <v>717450</v>
      </c>
      <c r="N56" s="39">
        <v>0</v>
      </c>
      <c r="O56" s="13">
        <f t="shared" si="4"/>
        <v>811450</v>
      </c>
      <c r="P56" s="18">
        <f>D56*J56</f>
        <v>0</v>
      </c>
      <c r="Q56" s="13">
        <f t="shared" si="5"/>
        <v>814450</v>
      </c>
      <c r="R56" s="18">
        <f>F56*L56</f>
        <v>0</v>
      </c>
      <c r="S56" s="13">
        <f t="shared" si="6"/>
        <v>817450</v>
      </c>
      <c r="T56" s="18">
        <f>H56*N56</f>
        <v>0</v>
      </c>
      <c r="U56" s="13">
        <f t="shared" si="7"/>
        <v>910450</v>
      </c>
      <c r="V56" s="18">
        <f>P56+R56+T56</f>
        <v>0</v>
      </c>
    </row>
    <row r="57" spans="2:22" x14ac:dyDescent="0.3">
      <c r="B57" s="19" t="s">
        <v>40</v>
      </c>
      <c r="C57" s="13">
        <v>111460</v>
      </c>
      <c r="D57" s="18">
        <v>31</v>
      </c>
      <c r="E57" s="13">
        <f t="shared" si="8"/>
        <v>114460</v>
      </c>
      <c r="F57" s="18">
        <v>61</v>
      </c>
      <c r="G57" s="13">
        <f t="shared" si="0"/>
        <v>117460</v>
      </c>
      <c r="H57" s="18">
        <v>106</v>
      </c>
      <c r="I57" s="13">
        <f t="shared" si="1"/>
        <v>711460</v>
      </c>
      <c r="J57" s="39">
        <v>0</v>
      </c>
      <c r="K57" s="13">
        <f t="shared" si="2"/>
        <v>714460</v>
      </c>
      <c r="L57" s="39">
        <v>0.5</v>
      </c>
      <c r="M57" s="13">
        <f t="shared" si="3"/>
        <v>717460</v>
      </c>
      <c r="N57" s="39">
        <v>1</v>
      </c>
      <c r="O57" s="13">
        <f t="shared" si="4"/>
        <v>811460</v>
      </c>
      <c r="P57" s="18">
        <f>D57*J57</f>
        <v>0</v>
      </c>
      <c r="Q57" s="13">
        <f t="shared" si="5"/>
        <v>814460</v>
      </c>
      <c r="R57" s="18">
        <f>F57*L57</f>
        <v>30.5</v>
      </c>
      <c r="S57" s="13">
        <f t="shared" si="6"/>
        <v>817460</v>
      </c>
      <c r="T57" s="18">
        <f>H57*N57</f>
        <v>106</v>
      </c>
      <c r="U57" s="13">
        <f t="shared" si="7"/>
        <v>910460</v>
      </c>
      <c r="V57" s="18">
        <f>P57+R57+T57</f>
        <v>136.5</v>
      </c>
    </row>
    <row r="58" spans="2:22" ht="25.5" customHeight="1" x14ac:dyDescent="0.3">
      <c r="B58" s="233"/>
      <c r="C58" s="235"/>
      <c r="D58" s="235"/>
      <c r="E58" s="235"/>
      <c r="F58" s="235"/>
      <c r="G58" s="235"/>
      <c r="H58" s="235"/>
      <c r="I58" s="235"/>
      <c r="J58" s="235"/>
      <c r="K58" s="235"/>
      <c r="L58" s="235"/>
      <c r="M58" s="235"/>
      <c r="N58" s="235"/>
      <c r="O58" s="234"/>
      <c r="P58" s="233" t="s">
        <v>5</v>
      </c>
      <c r="Q58" s="235"/>
      <c r="R58" s="235"/>
      <c r="S58" s="235"/>
      <c r="T58" s="234"/>
      <c r="U58" s="7">
        <v>919990</v>
      </c>
      <c r="V58" s="15">
        <f>SUM(V6:V33,V43,V53:V57,P252:P257,R252:R257,P261:P265,R261:R265,P267,R267)</f>
        <v>2811.85</v>
      </c>
    </row>
    <row r="59" spans="2:22" s="4" customFormat="1" x14ac:dyDescent="0.3">
      <c r="B59" s="5"/>
      <c r="C59" s="8"/>
      <c r="D59" s="17"/>
      <c r="E59" s="8"/>
      <c r="F59" s="17"/>
      <c r="G59" s="8"/>
      <c r="H59" s="17"/>
      <c r="I59" s="8"/>
      <c r="J59" s="10"/>
      <c r="K59" s="8"/>
      <c r="L59" s="10"/>
      <c r="M59" s="8"/>
      <c r="N59" s="10"/>
      <c r="O59" s="8"/>
      <c r="P59" s="17"/>
      <c r="Q59" s="8"/>
      <c r="R59" s="17"/>
      <c r="S59" s="8"/>
      <c r="T59" s="17"/>
      <c r="U59" s="8"/>
      <c r="V59" s="17"/>
    </row>
    <row r="60" spans="2:22" s="4" customFormat="1" x14ac:dyDescent="0.3">
      <c r="B60" s="5"/>
      <c r="C60" s="8"/>
      <c r="D60" s="17"/>
      <c r="E60" s="8"/>
      <c r="F60" s="17"/>
      <c r="G60" s="8"/>
      <c r="H60" s="17"/>
      <c r="I60" s="8"/>
      <c r="J60" s="10"/>
      <c r="K60" s="8"/>
      <c r="L60" s="10"/>
      <c r="M60" s="8"/>
      <c r="N60" s="10"/>
      <c r="O60" s="8"/>
      <c r="P60" s="17"/>
      <c r="Q60" s="8"/>
      <c r="R60" s="17"/>
      <c r="S60" s="8"/>
      <c r="T60" s="17"/>
      <c r="U60" s="8"/>
      <c r="V60" s="17"/>
    </row>
    <row r="61" spans="2:22" s="32" customFormat="1" ht="15.6" x14ac:dyDescent="0.3">
      <c r="B61" s="32" t="s">
        <v>102</v>
      </c>
      <c r="C61" s="33"/>
      <c r="D61" s="34"/>
      <c r="E61" s="33"/>
      <c r="F61" s="34"/>
      <c r="G61" s="33"/>
      <c r="H61" s="34"/>
      <c r="I61" s="33"/>
      <c r="J61" s="35"/>
      <c r="K61" s="33"/>
      <c r="L61" s="35"/>
      <c r="M61" s="33"/>
      <c r="N61" s="35"/>
      <c r="O61" s="33"/>
      <c r="P61" s="34"/>
      <c r="Q61" s="33"/>
      <c r="R61" s="34"/>
      <c r="S61" s="33"/>
      <c r="T61" s="34"/>
      <c r="U61" s="33"/>
      <c r="V61" s="34"/>
    </row>
    <row r="62" spans="2:22" s="4" customFormat="1" x14ac:dyDescent="0.3">
      <c r="C62" s="8"/>
      <c r="D62" s="17"/>
      <c r="E62" s="8"/>
      <c r="F62" s="17"/>
      <c r="G62" s="8"/>
      <c r="H62" s="17"/>
      <c r="I62" s="8"/>
      <c r="J62" s="10"/>
      <c r="K62" s="8"/>
      <c r="L62" s="10"/>
      <c r="M62" s="8"/>
      <c r="N62" s="10"/>
      <c r="O62" s="8"/>
      <c r="P62" s="17"/>
      <c r="Q62" s="8"/>
      <c r="R62" s="17"/>
      <c r="S62" s="8"/>
      <c r="T62" s="17"/>
      <c r="U62" s="8"/>
      <c r="V62" s="17"/>
    </row>
    <row r="63" spans="2:22" s="32" customFormat="1" ht="15.6" x14ac:dyDescent="0.3">
      <c r="B63" s="32" t="s">
        <v>103</v>
      </c>
      <c r="C63" s="33"/>
      <c r="D63" s="34"/>
      <c r="E63" s="33"/>
      <c r="F63" s="34"/>
      <c r="G63" s="33"/>
      <c r="H63" s="34"/>
      <c r="I63" s="33"/>
      <c r="J63" s="35"/>
      <c r="K63" s="33"/>
      <c r="L63" s="35"/>
      <c r="M63" s="33"/>
      <c r="N63" s="35"/>
      <c r="O63" s="33"/>
      <c r="P63" s="34"/>
      <c r="Q63" s="33"/>
      <c r="R63" s="34"/>
      <c r="S63" s="33"/>
      <c r="T63" s="34"/>
      <c r="U63" s="33"/>
      <c r="V63" s="34"/>
    </row>
    <row r="64" spans="2:22" ht="25.5" customHeight="1" x14ac:dyDescent="0.3">
      <c r="B64" s="3"/>
      <c r="C64" s="257" t="s">
        <v>1</v>
      </c>
      <c r="D64" s="257"/>
      <c r="E64" s="257"/>
      <c r="F64" s="257"/>
      <c r="G64" s="257"/>
      <c r="H64" s="257"/>
      <c r="I64" s="257" t="s">
        <v>41</v>
      </c>
      <c r="J64" s="257"/>
      <c r="K64" s="257"/>
      <c r="L64" s="257"/>
      <c r="M64" s="257"/>
      <c r="N64" s="257"/>
      <c r="O64" s="257" t="s">
        <v>42</v>
      </c>
      <c r="P64" s="257"/>
      <c r="Q64" s="257"/>
      <c r="R64" s="257"/>
      <c r="S64" s="257"/>
      <c r="T64" s="257"/>
      <c r="U64" s="257"/>
      <c r="V64" s="257"/>
    </row>
    <row r="65" spans="2:22" ht="25.5" customHeight="1" x14ac:dyDescent="0.3">
      <c r="B65" s="3"/>
      <c r="C65" s="257" t="s">
        <v>4</v>
      </c>
      <c r="D65" s="257"/>
      <c r="E65" s="257" t="s">
        <v>109</v>
      </c>
      <c r="F65" s="257"/>
      <c r="G65" s="257" t="s">
        <v>110</v>
      </c>
      <c r="H65" s="257"/>
      <c r="I65" s="257" t="s">
        <v>4</v>
      </c>
      <c r="J65" s="257"/>
      <c r="K65" s="257" t="s">
        <v>109</v>
      </c>
      <c r="L65" s="257"/>
      <c r="M65" s="257" t="s">
        <v>110</v>
      </c>
      <c r="N65" s="257"/>
      <c r="O65" s="257" t="s">
        <v>4</v>
      </c>
      <c r="P65" s="257"/>
      <c r="Q65" s="257" t="s">
        <v>109</v>
      </c>
      <c r="R65" s="257"/>
      <c r="S65" s="257" t="s">
        <v>110</v>
      </c>
      <c r="T65" s="257"/>
      <c r="U65" s="257" t="s">
        <v>43</v>
      </c>
      <c r="V65" s="257"/>
    </row>
    <row r="66" spans="2:22" x14ac:dyDescent="0.3">
      <c r="B66" s="3" t="s">
        <v>44</v>
      </c>
      <c r="C66" s="13">
        <v>121010</v>
      </c>
      <c r="D66" s="18">
        <v>1</v>
      </c>
      <c r="E66" s="11">
        <f>IF(C66&gt;0, C66+3000, "")</f>
        <v>124010</v>
      </c>
      <c r="F66" s="16" t="s">
        <v>135</v>
      </c>
      <c r="G66" s="11">
        <f>IF(C66&gt;0, C66+6000, "")</f>
        <v>127010</v>
      </c>
      <c r="H66" s="16" t="s">
        <v>135</v>
      </c>
      <c r="I66" s="13">
        <f>IF(C66&gt;0, C66+600000, "")</f>
        <v>721010</v>
      </c>
      <c r="J66" s="39">
        <v>0</v>
      </c>
      <c r="K66" s="11">
        <f>IF(C66&gt;0, E66+600000, "")</f>
        <v>724010</v>
      </c>
      <c r="L66" s="12" t="s">
        <v>135</v>
      </c>
      <c r="M66" s="11">
        <f>IF(C66, G66+600000, "")</f>
        <v>727010</v>
      </c>
      <c r="N66" s="12" t="s">
        <v>135</v>
      </c>
      <c r="O66" s="7">
        <f>IF(C66&gt;0, C66+700000, "")</f>
        <v>821010</v>
      </c>
      <c r="P66" s="15">
        <f>IF(ISNUMBER(D66), D66*J66, "")</f>
        <v>0</v>
      </c>
      <c r="Q66" s="11">
        <f>IF(C66&gt;0, E66+700000, "")</f>
        <v>824010</v>
      </c>
      <c r="R66" s="16" t="s">
        <v>135</v>
      </c>
      <c r="S66" s="11">
        <f>IF(C66, G66+700000, "")</f>
        <v>827010</v>
      </c>
      <c r="T66" s="16" t="s">
        <v>135</v>
      </c>
      <c r="U66" s="7">
        <f>IF(C66&gt;0, C66+799000, "")</f>
        <v>920010</v>
      </c>
      <c r="V66" s="15">
        <f>P66</f>
        <v>0</v>
      </c>
    </row>
    <row r="67" spans="2:22" x14ac:dyDescent="0.3">
      <c r="B67" s="3" t="s">
        <v>45</v>
      </c>
      <c r="C67" s="13">
        <v>121020</v>
      </c>
      <c r="D67" s="18">
        <v>2</v>
      </c>
      <c r="E67" s="13">
        <f t="shared" ref="E67:E130" si="20">IF(C67&gt;0, C67+3000, "")</f>
        <v>124020</v>
      </c>
      <c r="F67" s="18">
        <v>79</v>
      </c>
      <c r="G67" s="13">
        <f t="shared" ref="G67:G130" si="21">IF(C67&gt;0, C67+6000, "")</f>
        <v>127020</v>
      </c>
      <c r="H67" s="18">
        <v>155</v>
      </c>
      <c r="I67" s="13">
        <f t="shared" ref="I67:I130" si="22">IF(C67&gt;0, C67+600000, "")</f>
        <v>721020</v>
      </c>
      <c r="J67" s="39">
        <v>0</v>
      </c>
      <c r="K67" s="13">
        <f t="shared" ref="K67:K130" si="23">IF(C67&gt;0, E67+600000, "")</f>
        <v>724020</v>
      </c>
      <c r="L67" s="39">
        <v>0</v>
      </c>
      <c r="M67" s="13">
        <f t="shared" ref="M67:M130" si="24">IF(C67, G67+600000, "")</f>
        <v>727020</v>
      </c>
      <c r="N67" s="39">
        <v>0</v>
      </c>
      <c r="O67" s="7">
        <f t="shared" ref="O67:O130" si="25">IF(C67&gt;0, C67+700000, "")</f>
        <v>821020</v>
      </c>
      <c r="P67" s="15">
        <f>IF(AND(ISNUMBER(D67),ISNUMBER(J67)), D67*J67, "")</f>
        <v>0</v>
      </c>
      <c r="Q67" s="7">
        <f t="shared" ref="Q67:Q130" si="26">IF(C67&gt;0, E67+700000, "")</f>
        <v>824020</v>
      </c>
      <c r="R67" s="15">
        <f>IF(AND(ISNUMBER(F67),ISNUMBER(L67)), F67*L67, "")</f>
        <v>0</v>
      </c>
      <c r="S67" s="7">
        <f t="shared" ref="S67:S130" si="27">IF(C67, G67+700000, "")</f>
        <v>827020</v>
      </c>
      <c r="T67" s="15">
        <f>IF(AND(ISNUMBER(H67),ISNUMBER(N67)),H67*N67,"")</f>
        <v>0</v>
      </c>
      <c r="U67" s="7">
        <f t="shared" ref="U67:U130" si="28">IF(C67&gt;0, C67+799000, "")</f>
        <v>920020</v>
      </c>
      <c r="V67" s="15">
        <f>P67+R67+T67</f>
        <v>0</v>
      </c>
    </row>
    <row r="68" spans="2:22" x14ac:dyDescent="0.3">
      <c r="B68" s="19" t="s">
        <v>46</v>
      </c>
      <c r="C68" s="13">
        <v>121030</v>
      </c>
      <c r="D68" s="18">
        <v>3</v>
      </c>
      <c r="E68" s="13">
        <f t="shared" si="20"/>
        <v>124030</v>
      </c>
      <c r="F68" s="18">
        <v>80</v>
      </c>
      <c r="G68" s="13">
        <f t="shared" si="21"/>
        <v>127030</v>
      </c>
      <c r="H68" s="18">
        <v>156</v>
      </c>
      <c r="I68" s="13">
        <f t="shared" si="22"/>
        <v>721030</v>
      </c>
      <c r="J68" s="39">
        <v>0</v>
      </c>
      <c r="K68" s="13">
        <f t="shared" si="23"/>
        <v>724030</v>
      </c>
      <c r="L68" s="39">
        <v>0</v>
      </c>
      <c r="M68" s="13">
        <f t="shared" si="24"/>
        <v>727030</v>
      </c>
      <c r="N68" s="39">
        <v>0</v>
      </c>
      <c r="O68" s="7">
        <f t="shared" si="25"/>
        <v>821030</v>
      </c>
      <c r="P68" s="15">
        <f>IF(AND(ISNUMBER(D68),ISNUMBER(J68)), D68*J68, "")</f>
        <v>0</v>
      </c>
      <c r="Q68" s="7">
        <f t="shared" si="26"/>
        <v>824030</v>
      </c>
      <c r="R68" s="15">
        <f>IF(AND(ISNUMBER(F68),ISNUMBER(L68)), F68*L68, "")</f>
        <v>0</v>
      </c>
      <c r="S68" s="7">
        <f t="shared" si="27"/>
        <v>827030</v>
      </c>
      <c r="T68" s="15">
        <f>IF(AND(ISNUMBER(H68),ISNUMBER(N68)),H68*N68,"")</f>
        <v>0</v>
      </c>
      <c r="U68" s="7">
        <f t="shared" si="28"/>
        <v>920030</v>
      </c>
      <c r="V68" s="15">
        <f>P68+R68+T68</f>
        <v>0</v>
      </c>
    </row>
    <row r="69" spans="2:22" ht="52.8" x14ac:dyDescent="0.3">
      <c r="B69" s="3" t="s">
        <v>278</v>
      </c>
      <c r="C69" s="11"/>
      <c r="D69" s="16"/>
      <c r="E69" s="11" t="str">
        <f t="shared" si="20"/>
        <v/>
      </c>
      <c r="F69" s="16"/>
      <c r="G69" s="11" t="str">
        <f t="shared" si="21"/>
        <v/>
      </c>
      <c r="H69" s="16"/>
      <c r="I69" s="11" t="str">
        <f t="shared" si="22"/>
        <v/>
      </c>
      <c r="J69" s="12"/>
      <c r="K69" s="11" t="str">
        <f t="shared" si="23"/>
        <v/>
      </c>
      <c r="L69" s="12"/>
      <c r="M69" s="11" t="str">
        <f t="shared" si="24"/>
        <v/>
      </c>
      <c r="N69" s="12"/>
      <c r="O69" s="11" t="str">
        <f t="shared" si="25"/>
        <v/>
      </c>
      <c r="P69" s="16"/>
      <c r="Q69" s="11" t="str">
        <f t="shared" si="26"/>
        <v/>
      </c>
      <c r="R69" s="16"/>
      <c r="S69" s="11" t="str">
        <f t="shared" si="27"/>
        <v/>
      </c>
      <c r="T69" s="16"/>
      <c r="U69" s="11" t="str">
        <f t="shared" si="28"/>
        <v/>
      </c>
      <c r="V69" s="16"/>
    </row>
    <row r="70" spans="2:22" x14ac:dyDescent="0.3">
      <c r="B70" s="19" t="s">
        <v>47</v>
      </c>
      <c r="C70" s="13">
        <v>121040</v>
      </c>
      <c r="D70" s="18">
        <v>4</v>
      </c>
      <c r="E70" s="13">
        <f t="shared" si="20"/>
        <v>124040</v>
      </c>
      <c r="F70" s="18">
        <v>81</v>
      </c>
      <c r="G70" s="13">
        <f t="shared" si="21"/>
        <v>127040</v>
      </c>
      <c r="H70" s="18">
        <v>157</v>
      </c>
      <c r="I70" s="13">
        <f t="shared" si="22"/>
        <v>721040</v>
      </c>
      <c r="J70" s="39">
        <v>0</v>
      </c>
      <c r="K70" s="13">
        <f t="shared" si="23"/>
        <v>724040</v>
      </c>
      <c r="L70" s="39">
        <v>0</v>
      </c>
      <c r="M70" s="13">
        <f t="shared" si="24"/>
        <v>727040</v>
      </c>
      <c r="N70" s="39">
        <v>0</v>
      </c>
      <c r="O70" s="7">
        <f t="shared" si="25"/>
        <v>821040</v>
      </c>
      <c r="P70" s="15">
        <f>IF(AND(ISNUMBER(D70),ISNUMBER(J70)), D70*J70, "")</f>
        <v>0</v>
      </c>
      <c r="Q70" s="7">
        <f t="shared" si="26"/>
        <v>824040</v>
      </c>
      <c r="R70" s="15">
        <f>IF(AND(ISNUMBER(F70),ISNUMBER(L70)), F70*L70, "")</f>
        <v>0</v>
      </c>
      <c r="S70" s="7">
        <f t="shared" si="27"/>
        <v>827040</v>
      </c>
      <c r="T70" s="15">
        <f>IF(AND(ISNUMBER(H70),ISNUMBER(N70)),H70*N70,"")</f>
        <v>0</v>
      </c>
      <c r="U70" s="7">
        <f t="shared" si="28"/>
        <v>920040</v>
      </c>
      <c r="V70" s="15">
        <f>P70+R70+T70</f>
        <v>0</v>
      </c>
    </row>
    <row r="71" spans="2:22" x14ac:dyDescent="0.3">
      <c r="B71" s="19" t="s">
        <v>115</v>
      </c>
      <c r="C71" s="11"/>
      <c r="D71" s="16"/>
      <c r="E71" s="11" t="str">
        <f t="shared" si="20"/>
        <v/>
      </c>
      <c r="F71" s="16"/>
      <c r="G71" s="11" t="str">
        <f t="shared" si="21"/>
        <v/>
      </c>
      <c r="H71" s="16"/>
      <c r="I71" s="11" t="str">
        <f t="shared" si="22"/>
        <v/>
      </c>
      <c r="J71" s="12"/>
      <c r="K71" s="11" t="str">
        <f t="shared" si="23"/>
        <v/>
      </c>
      <c r="L71" s="12"/>
      <c r="M71" s="11" t="str">
        <f t="shared" si="24"/>
        <v/>
      </c>
      <c r="N71" s="12"/>
      <c r="O71" s="11" t="str">
        <f t="shared" si="25"/>
        <v/>
      </c>
      <c r="P71" s="16"/>
      <c r="Q71" s="11" t="str">
        <f t="shared" si="26"/>
        <v/>
      </c>
      <c r="R71" s="16"/>
      <c r="S71" s="11" t="str">
        <f t="shared" si="27"/>
        <v/>
      </c>
      <c r="T71" s="16"/>
      <c r="U71" s="11" t="str">
        <f t="shared" si="28"/>
        <v/>
      </c>
      <c r="V71" s="16"/>
    </row>
    <row r="72" spans="2:22" x14ac:dyDescent="0.3">
      <c r="B72" s="20" t="s">
        <v>48</v>
      </c>
      <c r="C72" s="13">
        <v>121050</v>
      </c>
      <c r="D72" s="18">
        <v>5</v>
      </c>
      <c r="E72" s="13">
        <f t="shared" si="20"/>
        <v>124050</v>
      </c>
      <c r="F72" s="18">
        <v>82</v>
      </c>
      <c r="G72" s="13">
        <f t="shared" si="21"/>
        <v>127050</v>
      </c>
      <c r="H72" s="18">
        <v>158</v>
      </c>
      <c r="I72" s="13">
        <f t="shared" si="22"/>
        <v>721050</v>
      </c>
      <c r="J72" s="39">
        <v>0</v>
      </c>
      <c r="K72" s="13">
        <f t="shared" si="23"/>
        <v>724050</v>
      </c>
      <c r="L72" s="39">
        <v>0</v>
      </c>
      <c r="M72" s="13">
        <f t="shared" si="24"/>
        <v>727050</v>
      </c>
      <c r="N72" s="39">
        <v>0</v>
      </c>
      <c r="O72" s="7">
        <f t="shared" si="25"/>
        <v>821050</v>
      </c>
      <c r="P72" s="15">
        <f>IF(AND(ISNUMBER(D72),ISNUMBER(J72)), D72*J72, "")</f>
        <v>0</v>
      </c>
      <c r="Q72" s="7">
        <f t="shared" si="26"/>
        <v>824050</v>
      </c>
      <c r="R72" s="15">
        <f>IF(AND(ISNUMBER(F72),ISNUMBER(L72)), F72*L72, "")</f>
        <v>0</v>
      </c>
      <c r="S72" s="7">
        <f t="shared" si="27"/>
        <v>827050</v>
      </c>
      <c r="T72" s="15">
        <f>IF(AND(ISNUMBER(H72),ISNUMBER(N72)),H72*N72,"")</f>
        <v>0</v>
      </c>
      <c r="U72" s="7">
        <f t="shared" si="28"/>
        <v>920050</v>
      </c>
      <c r="V72" s="15">
        <f>P72+R72+T72</f>
        <v>0</v>
      </c>
    </row>
    <row r="73" spans="2:22" x14ac:dyDescent="0.3">
      <c r="B73" s="20" t="s">
        <v>49</v>
      </c>
      <c r="C73" s="13">
        <v>121060</v>
      </c>
      <c r="D73" s="18">
        <v>6</v>
      </c>
      <c r="E73" s="13">
        <f t="shared" si="20"/>
        <v>124060</v>
      </c>
      <c r="F73" s="18">
        <v>83</v>
      </c>
      <c r="G73" s="13">
        <f t="shared" si="21"/>
        <v>127060</v>
      </c>
      <c r="H73" s="18">
        <v>159</v>
      </c>
      <c r="I73" s="13">
        <f t="shared" si="22"/>
        <v>721060</v>
      </c>
      <c r="J73" s="39">
        <v>0</v>
      </c>
      <c r="K73" s="13">
        <f t="shared" si="23"/>
        <v>724060</v>
      </c>
      <c r="L73" s="39">
        <v>0</v>
      </c>
      <c r="M73" s="13">
        <f t="shared" si="24"/>
        <v>727060</v>
      </c>
      <c r="N73" s="39">
        <v>0</v>
      </c>
      <c r="O73" s="7">
        <f t="shared" si="25"/>
        <v>821060</v>
      </c>
      <c r="P73" s="15">
        <f>IF(AND(ISNUMBER(D73),ISNUMBER(J73)), D73*J73, "")</f>
        <v>0</v>
      </c>
      <c r="Q73" s="7">
        <f t="shared" si="26"/>
        <v>824060</v>
      </c>
      <c r="R73" s="15">
        <f>IF(AND(ISNUMBER(F73),ISNUMBER(L73)), F73*L73, "")</f>
        <v>0</v>
      </c>
      <c r="S73" s="7">
        <f t="shared" si="27"/>
        <v>827060</v>
      </c>
      <c r="T73" s="15">
        <f>IF(AND(ISNUMBER(H73),ISNUMBER(N73)),H73*N73,"")</f>
        <v>0</v>
      </c>
      <c r="U73" s="7">
        <f t="shared" si="28"/>
        <v>920060</v>
      </c>
      <c r="V73" s="15">
        <f>P73+R73+T73</f>
        <v>0</v>
      </c>
    </row>
    <row r="74" spans="2:22" x14ac:dyDescent="0.3">
      <c r="B74" s="20" t="s">
        <v>50</v>
      </c>
      <c r="C74" s="13">
        <v>121070</v>
      </c>
      <c r="D74" s="18">
        <v>7</v>
      </c>
      <c r="E74" s="13">
        <f t="shared" si="20"/>
        <v>124070</v>
      </c>
      <c r="F74" s="18">
        <v>84</v>
      </c>
      <c r="G74" s="13">
        <f t="shared" si="21"/>
        <v>127070</v>
      </c>
      <c r="H74" s="18">
        <v>160</v>
      </c>
      <c r="I74" s="13">
        <f t="shared" si="22"/>
        <v>721070</v>
      </c>
      <c r="J74" s="39">
        <v>0</v>
      </c>
      <c r="K74" s="13">
        <f t="shared" si="23"/>
        <v>724070</v>
      </c>
      <c r="L74" s="39">
        <v>0</v>
      </c>
      <c r="M74" s="13">
        <f t="shared" si="24"/>
        <v>727070</v>
      </c>
      <c r="N74" s="39">
        <v>0</v>
      </c>
      <c r="O74" s="7">
        <f t="shared" si="25"/>
        <v>821070</v>
      </c>
      <c r="P74" s="15">
        <f>IF(AND(ISNUMBER(D74),ISNUMBER(J74)), D74*J74, "")</f>
        <v>0</v>
      </c>
      <c r="Q74" s="7">
        <f t="shared" si="26"/>
        <v>824070</v>
      </c>
      <c r="R74" s="15">
        <f>IF(AND(ISNUMBER(F74),ISNUMBER(L74)), F74*L74, "")</f>
        <v>0</v>
      </c>
      <c r="S74" s="7">
        <f t="shared" si="27"/>
        <v>827070</v>
      </c>
      <c r="T74" s="15">
        <f>IF(AND(ISNUMBER(H74),ISNUMBER(N74)),H74*N74,"")</f>
        <v>0</v>
      </c>
      <c r="U74" s="7">
        <f t="shared" si="28"/>
        <v>920070</v>
      </c>
      <c r="V74" s="15">
        <f>P74+R74+T74</f>
        <v>0</v>
      </c>
    </row>
    <row r="75" spans="2:22" ht="39.6" x14ac:dyDescent="0.3">
      <c r="B75" s="19" t="s">
        <v>51</v>
      </c>
      <c r="C75" s="13">
        <v>121080</v>
      </c>
      <c r="D75" s="18">
        <v>8</v>
      </c>
      <c r="E75" s="13">
        <f t="shared" si="20"/>
        <v>124080</v>
      </c>
      <c r="F75" s="18">
        <v>85</v>
      </c>
      <c r="G75" s="13">
        <f t="shared" si="21"/>
        <v>127080</v>
      </c>
      <c r="H75" s="18">
        <v>161</v>
      </c>
      <c r="I75" s="13">
        <f t="shared" si="22"/>
        <v>721080</v>
      </c>
      <c r="J75" s="39" t="s">
        <v>18</v>
      </c>
      <c r="K75" s="13">
        <f t="shared" si="23"/>
        <v>724080</v>
      </c>
      <c r="L75" s="39" t="s">
        <v>18</v>
      </c>
      <c r="M75" s="13">
        <f t="shared" si="24"/>
        <v>727080</v>
      </c>
      <c r="N75" s="39">
        <v>1</v>
      </c>
      <c r="O75" s="11">
        <f t="shared" si="25"/>
        <v>821080</v>
      </c>
      <c r="P75" s="16" t="s">
        <v>135</v>
      </c>
      <c r="Q75" s="11">
        <f t="shared" si="26"/>
        <v>824080</v>
      </c>
      <c r="R75" s="16" t="s">
        <v>135</v>
      </c>
      <c r="S75" s="7">
        <f t="shared" si="27"/>
        <v>827080</v>
      </c>
      <c r="T75" s="15">
        <f>IF(AND(ISNUMBER(H75),ISNUMBER(N75)),H75*N75,"")</f>
        <v>161</v>
      </c>
      <c r="U75" s="7">
        <f t="shared" si="28"/>
        <v>920080</v>
      </c>
      <c r="V75" s="15">
        <f>T75</f>
        <v>161</v>
      </c>
    </row>
    <row r="76" spans="2:22" ht="26.4" x14ac:dyDescent="0.3">
      <c r="B76" s="19" t="s">
        <v>116</v>
      </c>
      <c r="C76" s="11"/>
      <c r="D76" s="16"/>
      <c r="E76" s="11" t="str">
        <f t="shared" si="20"/>
        <v/>
      </c>
      <c r="F76" s="16"/>
      <c r="G76" s="11" t="str">
        <f t="shared" si="21"/>
        <v/>
      </c>
      <c r="H76" s="16"/>
      <c r="I76" s="11" t="str">
        <f t="shared" si="22"/>
        <v/>
      </c>
      <c r="J76" s="12"/>
      <c r="K76" s="11" t="str">
        <f t="shared" si="23"/>
        <v/>
      </c>
      <c r="L76" s="12"/>
      <c r="M76" s="11" t="str">
        <f t="shared" si="24"/>
        <v/>
      </c>
      <c r="N76" s="12"/>
      <c r="O76" s="11" t="str">
        <f t="shared" si="25"/>
        <v/>
      </c>
      <c r="P76" s="16"/>
      <c r="Q76" s="11" t="str">
        <f t="shared" si="26"/>
        <v/>
      </c>
      <c r="R76" s="16"/>
      <c r="S76" s="11" t="str">
        <f t="shared" si="27"/>
        <v/>
      </c>
      <c r="T76" s="16"/>
      <c r="U76" s="11" t="str">
        <f t="shared" si="28"/>
        <v/>
      </c>
      <c r="V76" s="16"/>
    </row>
    <row r="77" spans="2:22" x14ac:dyDescent="0.3">
      <c r="B77" s="20" t="s">
        <v>47</v>
      </c>
      <c r="C77" s="13">
        <v>121090</v>
      </c>
      <c r="D77" s="18">
        <v>9</v>
      </c>
      <c r="E77" s="13">
        <f t="shared" si="20"/>
        <v>124090</v>
      </c>
      <c r="F77" s="18">
        <v>86</v>
      </c>
      <c r="G77" s="13">
        <f t="shared" si="21"/>
        <v>127090</v>
      </c>
      <c r="H77" s="18">
        <v>162</v>
      </c>
      <c r="I77" s="13">
        <f t="shared" si="22"/>
        <v>721090</v>
      </c>
      <c r="J77" s="39">
        <v>0.15</v>
      </c>
      <c r="K77" s="13">
        <f t="shared" si="23"/>
        <v>724090</v>
      </c>
      <c r="L77" s="39">
        <v>0.5</v>
      </c>
      <c r="M77" s="13">
        <f t="shared" si="24"/>
        <v>727090</v>
      </c>
      <c r="N77" s="39">
        <v>1</v>
      </c>
      <c r="O77" s="7">
        <f t="shared" si="25"/>
        <v>821090</v>
      </c>
      <c r="P77" s="15">
        <f>IF(AND(ISNUMBER(D77),ISNUMBER(J77)), D77*J77, "")</f>
        <v>1.3499999999999999</v>
      </c>
      <c r="Q77" s="7">
        <f t="shared" si="26"/>
        <v>824090</v>
      </c>
      <c r="R77" s="15">
        <f>IF(AND(ISNUMBER(F77),ISNUMBER(L77)), F77*L77, "")</f>
        <v>43</v>
      </c>
      <c r="S77" s="7">
        <f t="shared" si="27"/>
        <v>827090</v>
      </c>
      <c r="T77" s="15">
        <f>IF(AND(ISNUMBER(H77),ISNUMBER(N77)),H77*N77,"")</f>
        <v>162</v>
      </c>
      <c r="U77" s="7">
        <f t="shared" si="28"/>
        <v>920090</v>
      </c>
      <c r="V77" s="15">
        <f>P77+R77+T77</f>
        <v>206.35</v>
      </c>
    </row>
    <row r="78" spans="2:22" x14ac:dyDescent="0.3">
      <c r="B78" s="20" t="s">
        <v>52</v>
      </c>
      <c r="C78" s="11"/>
      <c r="D78" s="16"/>
      <c r="E78" s="11" t="str">
        <f t="shared" si="20"/>
        <v/>
      </c>
      <c r="F78" s="16"/>
      <c r="G78" s="11" t="str">
        <f t="shared" si="21"/>
        <v/>
      </c>
      <c r="H78" s="16"/>
      <c r="I78" s="11" t="str">
        <f t="shared" si="22"/>
        <v/>
      </c>
      <c r="J78" s="12"/>
      <c r="K78" s="11" t="str">
        <f t="shared" si="23"/>
        <v/>
      </c>
      <c r="L78" s="12"/>
      <c r="M78" s="11" t="str">
        <f t="shared" si="24"/>
        <v/>
      </c>
      <c r="N78" s="12"/>
      <c r="O78" s="11" t="str">
        <f t="shared" si="25"/>
        <v/>
      </c>
      <c r="P78" s="16"/>
      <c r="Q78" s="11" t="str">
        <f t="shared" si="26"/>
        <v/>
      </c>
      <c r="R78" s="16"/>
      <c r="S78" s="11" t="str">
        <f t="shared" si="27"/>
        <v/>
      </c>
      <c r="T78" s="16"/>
      <c r="U78" s="11" t="str">
        <f t="shared" si="28"/>
        <v/>
      </c>
      <c r="V78" s="16"/>
    </row>
    <row r="79" spans="2:22" x14ac:dyDescent="0.3">
      <c r="B79" s="21" t="s">
        <v>48</v>
      </c>
      <c r="C79" s="13">
        <v>121100</v>
      </c>
      <c r="D79" s="18">
        <v>10</v>
      </c>
      <c r="E79" s="13">
        <f t="shared" si="20"/>
        <v>124100</v>
      </c>
      <c r="F79" s="18">
        <v>87</v>
      </c>
      <c r="G79" s="13">
        <f t="shared" si="21"/>
        <v>127100</v>
      </c>
      <c r="H79" s="18">
        <v>163</v>
      </c>
      <c r="I79" s="13">
        <f t="shared" si="22"/>
        <v>721100</v>
      </c>
      <c r="J79" s="39">
        <v>0.15</v>
      </c>
      <c r="K79" s="13">
        <f t="shared" si="23"/>
        <v>724100</v>
      </c>
      <c r="L79" s="39">
        <v>0.5</v>
      </c>
      <c r="M79" s="13">
        <f t="shared" si="24"/>
        <v>727100</v>
      </c>
      <c r="N79" s="39">
        <v>1</v>
      </c>
      <c r="O79" s="7">
        <f t="shared" si="25"/>
        <v>821100</v>
      </c>
      <c r="P79" s="15">
        <f>IF(AND(ISNUMBER(D79),ISNUMBER(J79)), D79*J79, "")</f>
        <v>1.5</v>
      </c>
      <c r="Q79" s="7">
        <f t="shared" si="26"/>
        <v>824100</v>
      </c>
      <c r="R79" s="15">
        <f>IF(AND(ISNUMBER(F79),ISNUMBER(L79)), F79*L79, "")</f>
        <v>43.5</v>
      </c>
      <c r="S79" s="7">
        <f t="shared" si="27"/>
        <v>827100</v>
      </c>
      <c r="T79" s="15">
        <f>IF(AND(ISNUMBER(H79),ISNUMBER(N79)),H79*N79,"")</f>
        <v>163</v>
      </c>
      <c r="U79" s="7">
        <f t="shared" si="28"/>
        <v>920100</v>
      </c>
      <c r="V79" s="15">
        <f>P79+R79+T79</f>
        <v>208</v>
      </c>
    </row>
    <row r="80" spans="2:22" x14ac:dyDescent="0.3">
      <c r="B80" s="21" t="s">
        <v>49</v>
      </c>
      <c r="C80" s="13">
        <v>121110</v>
      </c>
      <c r="D80" s="18">
        <v>11</v>
      </c>
      <c r="E80" s="13">
        <f t="shared" si="20"/>
        <v>124110</v>
      </c>
      <c r="F80" s="18">
        <v>88</v>
      </c>
      <c r="G80" s="13">
        <f t="shared" si="21"/>
        <v>127110</v>
      </c>
      <c r="H80" s="18">
        <v>164</v>
      </c>
      <c r="I80" s="13">
        <f t="shared" si="22"/>
        <v>721110</v>
      </c>
      <c r="J80" s="39">
        <v>0.5</v>
      </c>
      <c r="K80" s="13">
        <f t="shared" si="23"/>
        <v>724110</v>
      </c>
      <c r="L80" s="39">
        <v>0.5</v>
      </c>
      <c r="M80" s="13">
        <f t="shared" si="24"/>
        <v>727110</v>
      </c>
      <c r="N80" s="39">
        <v>1</v>
      </c>
      <c r="O80" s="7">
        <f t="shared" si="25"/>
        <v>821110</v>
      </c>
      <c r="P80" s="15">
        <f>IF(AND(ISNUMBER(D80),ISNUMBER(J80)), D80*J80, "")</f>
        <v>5.5</v>
      </c>
      <c r="Q80" s="7">
        <f t="shared" si="26"/>
        <v>824110</v>
      </c>
      <c r="R80" s="15">
        <f>IF(AND(ISNUMBER(F80),ISNUMBER(L80)), F80*L80, "")</f>
        <v>44</v>
      </c>
      <c r="S80" s="7">
        <f t="shared" si="27"/>
        <v>827110</v>
      </c>
      <c r="T80" s="15">
        <f>IF(AND(ISNUMBER(H80),ISNUMBER(N80)),H80*N80,"")</f>
        <v>164</v>
      </c>
      <c r="U80" s="7">
        <f t="shared" si="28"/>
        <v>920110</v>
      </c>
      <c r="V80" s="15">
        <f>P80+R80+T80</f>
        <v>213.5</v>
      </c>
    </row>
    <row r="81" spans="2:22" x14ac:dyDescent="0.3">
      <c r="B81" s="21" t="s">
        <v>50</v>
      </c>
      <c r="C81" s="13">
        <v>121120</v>
      </c>
      <c r="D81" s="18">
        <v>12</v>
      </c>
      <c r="E81" s="13">
        <f t="shared" si="20"/>
        <v>124120</v>
      </c>
      <c r="F81" s="18">
        <v>89</v>
      </c>
      <c r="G81" s="13">
        <f t="shared" si="21"/>
        <v>127120</v>
      </c>
      <c r="H81" s="18">
        <v>165</v>
      </c>
      <c r="I81" s="13">
        <f t="shared" si="22"/>
        <v>721120</v>
      </c>
      <c r="J81" s="39">
        <v>1</v>
      </c>
      <c r="K81" s="13">
        <f t="shared" si="23"/>
        <v>724120</v>
      </c>
      <c r="L81" s="39">
        <v>1</v>
      </c>
      <c r="M81" s="13">
        <f t="shared" si="24"/>
        <v>727120</v>
      </c>
      <c r="N81" s="39">
        <v>1</v>
      </c>
      <c r="O81" s="7">
        <f t="shared" si="25"/>
        <v>821120</v>
      </c>
      <c r="P81" s="15">
        <f>IF(AND(ISNUMBER(D81),ISNUMBER(J81)), D81*J81, "")</f>
        <v>12</v>
      </c>
      <c r="Q81" s="7">
        <f t="shared" si="26"/>
        <v>824120</v>
      </c>
      <c r="R81" s="15">
        <f>IF(AND(ISNUMBER(F81),ISNUMBER(L81)), F81*L81, "")</f>
        <v>89</v>
      </c>
      <c r="S81" s="7">
        <f t="shared" si="27"/>
        <v>827120</v>
      </c>
      <c r="T81" s="15">
        <f>IF(AND(ISNUMBER(H81),ISNUMBER(N81)),H81*N81,"")</f>
        <v>165</v>
      </c>
      <c r="U81" s="7">
        <f t="shared" si="28"/>
        <v>920120</v>
      </c>
      <c r="V81" s="15">
        <f>P81+R81+T81</f>
        <v>266</v>
      </c>
    </row>
    <row r="82" spans="2:22" x14ac:dyDescent="0.3">
      <c r="B82" s="3" t="s">
        <v>53</v>
      </c>
      <c r="C82" s="11"/>
      <c r="D82" s="16"/>
      <c r="E82" s="11" t="str">
        <f t="shared" si="20"/>
        <v/>
      </c>
      <c r="F82" s="16"/>
      <c r="G82" s="11" t="str">
        <f t="shared" si="21"/>
        <v/>
      </c>
      <c r="H82" s="16"/>
      <c r="I82" s="11" t="str">
        <f t="shared" si="22"/>
        <v/>
      </c>
      <c r="J82" s="12"/>
      <c r="K82" s="11" t="str">
        <f t="shared" si="23"/>
        <v/>
      </c>
      <c r="L82" s="12"/>
      <c r="M82" s="11" t="str">
        <f t="shared" si="24"/>
        <v/>
      </c>
      <c r="N82" s="12"/>
      <c r="O82" s="11" t="str">
        <f t="shared" si="25"/>
        <v/>
      </c>
      <c r="P82" s="16"/>
      <c r="Q82" s="11" t="str">
        <f t="shared" si="26"/>
        <v/>
      </c>
      <c r="R82" s="16"/>
      <c r="S82" s="11" t="str">
        <f t="shared" si="27"/>
        <v/>
      </c>
      <c r="T82" s="16"/>
      <c r="U82" s="11" t="str">
        <f t="shared" si="28"/>
        <v/>
      </c>
      <c r="V82" s="16"/>
    </row>
    <row r="83" spans="2:22" ht="39.6" x14ac:dyDescent="0.3">
      <c r="B83" s="19" t="s">
        <v>279</v>
      </c>
      <c r="C83" s="11"/>
      <c r="D83" s="16"/>
      <c r="E83" s="11" t="str">
        <f t="shared" si="20"/>
        <v/>
      </c>
      <c r="F83" s="16"/>
      <c r="G83" s="11" t="str">
        <f t="shared" si="21"/>
        <v/>
      </c>
      <c r="H83" s="16"/>
      <c r="I83" s="11" t="str">
        <f t="shared" si="22"/>
        <v/>
      </c>
      <c r="J83" s="12"/>
      <c r="K83" s="11" t="str">
        <f t="shared" si="23"/>
        <v/>
      </c>
      <c r="L83" s="12"/>
      <c r="M83" s="11" t="str">
        <f t="shared" si="24"/>
        <v/>
      </c>
      <c r="N83" s="12"/>
      <c r="O83" s="11" t="str">
        <f t="shared" si="25"/>
        <v/>
      </c>
      <c r="P83" s="16"/>
      <c r="Q83" s="11" t="str">
        <f t="shared" si="26"/>
        <v/>
      </c>
      <c r="R83" s="16"/>
      <c r="S83" s="11" t="str">
        <f t="shared" si="27"/>
        <v/>
      </c>
      <c r="T83" s="16"/>
      <c r="U83" s="11" t="str">
        <f t="shared" si="28"/>
        <v/>
      </c>
      <c r="V83" s="16"/>
    </row>
    <row r="84" spans="2:22" x14ac:dyDescent="0.3">
      <c r="B84" s="20" t="s">
        <v>47</v>
      </c>
      <c r="C84" s="13">
        <v>121130</v>
      </c>
      <c r="D84" s="18">
        <v>13</v>
      </c>
      <c r="E84" s="13">
        <f t="shared" si="20"/>
        <v>124130</v>
      </c>
      <c r="F84" s="18">
        <v>90</v>
      </c>
      <c r="G84" s="13">
        <f t="shared" si="21"/>
        <v>127130</v>
      </c>
      <c r="H84" s="18">
        <v>166</v>
      </c>
      <c r="I84" s="13">
        <f t="shared" si="22"/>
        <v>721130</v>
      </c>
      <c r="J84" s="39">
        <v>0.1</v>
      </c>
      <c r="K84" s="13">
        <f t="shared" si="23"/>
        <v>724130</v>
      </c>
      <c r="L84" s="39">
        <v>0.5</v>
      </c>
      <c r="M84" s="13">
        <f t="shared" si="24"/>
        <v>727130</v>
      </c>
      <c r="N84" s="39">
        <v>1</v>
      </c>
      <c r="O84" s="7">
        <f t="shared" si="25"/>
        <v>821130</v>
      </c>
      <c r="P84" s="15">
        <f>IF(AND(ISNUMBER(D84),ISNUMBER(J84)), D84*J84, "")</f>
        <v>1.3</v>
      </c>
      <c r="Q84" s="7">
        <f t="shared" si="26"/>
        <v>824130</v>
      </c>
      <c r="R84" s="15">
        <f>IF(AND(ISNUMBER(F84),ISNUMBER(L84)), F84*L84, "")</f>
        <v>45</v>
      </c>
      <c r="S84" s="7">
        <f t="shared" si="27"/>
        <v>827130</v>
      </c>
      <c r="T84" s="15">
        <f>IF(AND(ISNUMBER(H84),ISNUMBER(N84)),H84*N84,"")</f>
        <v>166</v>
      </c>
      <c r="U84" s="7">
        <f t="shared" si="28"/>
        <v>920130</v>
      </c>
      <c r="V84" s="15">
        <f>P84+R84+T84</f>
        <v>212.3</v>
      </c>
    </row>
    <row r="85" spans="2:22" x14ac:dyDescent="0.3">
      <c r="B85" s="20" t="s">
        <v>115</v>
      </c>
      <c r="C85" s="11"/>
      <c r="D85" s="16"/>
      <c r="E85" s="11" t="str">
        <f t="shared" si="20"/>
        <v/>
      </c>
      <c r="F85" s="16"/>
      <c r="G85" s="11" t="str">
        <f t="shared" si="21"/>
        <v/>
      </c>
      <c r="H85" s="16"/>
      <c r="I85" s="11" t="str">
        <f t="shared" si="22"/>
        <v/>
      </c>
      <c r="J85" s="12"/>
      <c r="K85" s="11" t="str">
        <f t="shared" si="23"/>
        <v/>
      </c>
      <c r="L85" s="12"/>
      <c r="M85" s="11" t="str">
        <f t="shared" si="24"/>
        <v/>
      </c>
      <c r="N85" s="12"/>
      <c r="O85" s="11" t="str">
        <f t="shared" si="25"/>
        <v/>
      </c>
      <c r="P85" s="16"/>
      <c r="Q85" s="11" t="str">
        <f t="shared" si="26"/>
        <v/>
      </c>
      <c r="R85" s="16"/>
      <c r="S85" s="11" t="str">
        <f t="shared" si="27"/>
        <v/>
      </c>
      <c r="T85" s="16"/>
      <c r="U85" s="11" t="str">
        <f t="shared" si="28"/>
        <v/>
      </c>
      <c r="V85" s="16"/>
    </row>
    <row r="86" spans="2:22" x14ac:dyDescent="0.3">
      <c r="B86" s="21" t="s">
        <v>48</v>
      </c>
      <c r="C86" s="13">
        <v>121140</v>
      </c>
      <c r="D86" s="18">
        <v>14</v>
      </c>
      <c r="E86" s="13">
        <f t="shared" si="20"/>
        <v>124140</v>
      </c>
      <c r="F86" s="18">
        <v>91</v>
      </c>
      <c r="G86" s="13">
        <f t="shared" si="21"/>
        <v>127140</v>
      </c>
      <c r="H86" s="18">
        <v>167</v>
      </c>
      <c r="I86" s="13">
        <f t="shared" si="22"/>
        <v>721140</v>
      </c>
      <c r="J86" s="39">
        <v>0.1</v>
      </c>
      <c r="K86" s="13">
        <f t="shared" si="23"/>
        <v>724140</v>
      </c>
      <c r="L86" s="39">
        <v>0.5</v>
      </c>
      <c r="M86" s="13">
        <f t="shared" si="24"/>
        <v>727140</v>
      </c>
      <c r="N86" s="39">
        <v>1</v>
      </c>
      <c r="O86" s="7">
        <f t="shared" si="25"/>
        <v>821140</v>
      </c>
      <c r="P86" s="15">
        <f>IF(AND(ISNUMBER(D86),ISNUMBER(J86)), D86*J86, "")</f>
        <v>1.4000000000000001</v>
      </c>
      <c r="Q86" s="7">
        <f t="shared" si="26"/>
        <v>824140</v>
      </c>
      <c r="R86" s="15">
        <f>IF(AND(ISNUMBER(F86),ISNUMBER(L86)), F86*L86, "")</f>
        <v>45.5</v>
      </c>
      <c r="S86" s="7">
        <f t="shared" si="27"/>
        <v>827140</v>
      </c>
      <c r="T86" s="15">
        <f>IF(AND(ISNUMBER(H86),ISNUMBER(N86)),H86*N86,"")</f>
        <v>167</v>
      </c>
      <c r="U86" s="7">
        <f t="shared" si="28"/>
        <v>920140</v>
      </c>
      <c r="V86" s="15">
        <f>P86+R86+T86</f>
        <v>213.9</v>
      </c>
    </row>
    <row r="87" spans="2:22" x14ac:dyDescent="0.3">
      <c r="B87" s="21" t="s">
        <v>49</v>
      </c>
      <c r="C87" s="13">
        <v>121150</v>
      </c>
      <c r="D87" s="18">
        <v>15</v>
      </c>
      <c r="E87" s="13">
        <f t="shared" si="20"/>
        <v>124150</v>
      </c>
      <c r="F87" s="18">
        <v>92</v>
      </c>
      <c r="G87" s="13">
        <f t="shared" si="21"/>
        <v>127150</v>
      </c>
      <c r="H87" s="18">
        <v>168</v>
      </c>
      <c r="I87" s="13">
        <f t="shared" si="22"/>
        <v>721150</v>
      </c>
      <c r="J87" s="39">
        <v>0.5</v>
      </c>
      <c r="K87" s="13">
        <f t="shared" si="23"/>
        <v>724150</v>
      </c>
      <c r="L87" s="39">
        <v>0.5</v>
      </c>
      <c r="M87" s="13">
        <f t="shared" si="24"/>
        <v>727150</v>
      </c>
      <c r="N87" s="39">
        <v>1</v>
      </c>
      <c r="O87" s="7">
        <f t="shared" si="25"/>
        <v>821150</v>
      </c>
      <c r="P87" s="15">
        <f>IF(AND(ISNUMBER(D87),ISNUMBER(J87)), D87*J87, "")</f>
        <v>7.5</v>
      </c>
      <c r="Q87" s="7">
        <f t="shared" si="26"/>
        <v>824150</v>
      </c>
      <c r="R87" s="15">
        <f>IF(AND(ISNUMBER(F87),ISNUMBER(L87)), F87*L87, "")</f>
        <v>46</v>
      </c>
      <c r="S87" s="7">
        <f t="shared" si="27"/>
        <v>827150</v>
      </c>
      <c r="T87" s="15">
        <f>IF(AND(ISNUMBER(H87),ISNUMBER(N87)),H87*N87,"")</f>
        <v>168</v>
      </c>
      <c r="U87" s="7">
        <f t="shared" si="28"/>
        <v>920150</v>
      </c>
      <c r="V87" s="15">
        <f>P87+R87+T87</f>
        <v>221.5</v>
      </c>
    </row>
    <row r="88" spans="2:22" x14ac:dyDescent="0.3">
      <c r="B88" s="21" t="s">
        <v>50</v>
      </c>
      <c r="C88" s="13">
        <v>121160</v>
      </c>
      <c r="D88" s="18">
        <v>16</v>
      </c>
      <c r="E88" s="13">
        <f t="shared" si="20"/>
        <v>124160</v>
      </c>
      <c r="F88" s="18">
        <v>93</v>
      </c>
      <c r="G88" s="13">
        <f t="shared" si="21"/>
        <v>127160</v>
      </c>
      <c r="H88" s="18">
        <v>169</v>
      </c>
      <c r="I88" s="13">
        <f t="shared" si="22"/>
        <v>721160</v>
      </c>
      <c r="J88" s="39">
        <v>1</v>
      </c>
      <c r="K88" s="13">
        <f t="shared" si="23"/>
        <v>724160</v>
      </c>
      <c r="L88" s="39">
        <v>1</v>
      </c>
      <c r="M88" s="13">
        <f t="shared" si="24"/>
        <v>727160</v>
      </c>
      <c r="N88" s="39">
        <v>1</v>
      </c>
      <c r="O88" s="7">
        <f t="shared" si="25"/>
        <v>821160</v>
      </c>
      <c r="P88" s="15">
        <f>IF(AND(ISNUMBER(D88),ISNUMBER(J88)), D88*J88, "")</f>
        <v>16</v>
      </c>
      <c r="Q88" s="7">
        <f t="shared" si="26"/>
        <v>824160</v>
      </c>
      <c r="R88" s="15">
        <f>IF(AND(ISNUMBER(F88),ISNUMBER(L88)), F88*L88, "")</f>
        <v>93</v>
      </c>
      <c r="S88" s="7">
        <f t="shared" si="27"/>
        <v>827160</v>
      </c>
      <c r="T88" s="15">
        <f>IF(AND(ISNUMBER(H88),ISNUMBER(N88)),H88*N88,"")</f>
        <v>169</v>
      </c>
      <c r="U88" s="7">
        <f t="shared" si="28"/>
        <v>920160</v>
      </c>
      <c r="V88" s="15">
        <f>P88+R88+T88</f>
        <v>278</v>
      </c>
    </row>
    <row r="89" spans="2:22" x14ac:dyDescent="0.3">
      <c r="B89" s="19" t="s">
        <v>54</v>
      </c>
      <c r="C89" s="11"/>
      <c r="D89" s="16"/>
      <c r="E89" s="11" t="str">
        <f t="shared" si="20"/>
        <v/>
      </c>
      <c r="F89" s="16"/>
      <c r="G89" s="11" t="str">
        <f t="shared" si="21"/>
        <v/>
      </c>
      <c r="H89" s="16"/>
      <c r="I89" s="11" t="str">
        <f t="shared" si="22"/>
        <v/>
      </c>
      <c r="J89" s="12"/>
      <c r="K89" s="11" t="str">
        <f t="shared" si="23"/>
        <v/>
      </c>
      <c r="L89" s="12"/>
      <c r="M89" s="11" t="str">
        <f t="shared" si="24"/>
        <v/>
      </c>
      <c r="N89" s="12"/>
      <c r="O89" s="11" t="str">
        <f t="shared" si="25"/>
        <v/>
      </c>
      <c r="P89" s="16"/>
      <c r="Q89" s="11" t="str">
        <f t="shared" si="26"/>
        <v/>
      </c>
      <c r="R89" s="16"/>
      <c r="S89" s="11" t="str">
        <f t="shared" si="27"/>
        <v/>
      </c>
      <c r="T89" s="16"/>
      <c r="U89" s="11" t="str">
        <f t="shared" si="28"/>
        <v/>
      </c>
      <c r="V89" s="16"/>
    </row>
    <row r="90" spans="2:22" x14ac:dyDescent="0.3">
      <c r="B90" s="20" t="s">
        <v>47</v>
      </c>
      <c r="C90" s="13">
        <v>121170</v>
      </c>
      <c r="D90" s="18">
        <v>17</v>
      </c>
      <c r="E90" s="13">
        <f t="shared" si="20"/>
        <v>124170</v>
      </c>
      <c r="F90" s="18">
        <v>94</v>
      </c>
      <c r="G90" s="13">
        <f t="shared" si="21"/>
        <v>127170</v>
      </c>
      <c r="H90" s="18">
        <v>170</v>
      </c>
      <c r="I90" s="13">
        <f t="shared" si="22"/>
        <v>721170</v>
      </c>
      <c r="J90" s="39">
        <v>0.15</v>
      </c>
      <c r="K90" s="13">
        <f t="shared" si="23"/>
        <v>724170</v>
      </c>
      <c r="L90" s="39">
        <v>0.5</v>
      </c>
      <c r="M90" s="13">
        <f t="shared" si="24"/>
        <v>727170</v>
      </c>
      <c r="N90" s="39">
        <v>1</v>
      </c>
      <c r="O90" s="7">
        <f t="shared" si="25"/>
        <v>821170</v>
      </c>
      <c r="P90" s="15">
        <f>IF(AND(ISNUMBER(D90),ISNUMBER(J90)), D90*J90, "")</f>
        <v>2.5499999999999998</v>
      </c>
      <c r="Q90" s="7">
        <f t="shared" si="26"/>
        <v>824170</v>
      </c>
      <c r="R90" s="15">
        <f>IF(AND(ISNUMBER(F90),ISNUMBER(L90)), F90*L90, "")</f>
        <v>47</v>
      </c>
      <c r="S90" s="7">
        <f t="shared" si="27"/>
        <v>827170</v>
      </c>
      <c r="T90" s="15">
        <f>IF(AND(ISNUMBER(H90),ISNUMBER(N90)),H90*N90,"")</f>
        <v>170</v>
      </c>
      <c r="U90" s="7">
        <f t="shared" si="28"/>
        <v>920170</v>
      </c>
      <c r="V90" s="15">
        <f>P90+R90+T90</f>
        <v>219.55</v>
      </c>
    </row>
    <row r="91" spans="2:22" x14ac:dyDescent="0.3">
      <c r="B91" s="20" t="s">
        <v>115</v>
      </c>
      <c r="C91" s="11"/>
      <c r="D91" s="16"/>
      <c r="E91" s="11" t="str">
        <f t="shared" si="20"/>
        <v/>
      </c>
      <c r="F91" s="16"/>
      <c r="G91" s="11" t="str">
        <f t="shared" si="21"/>
        <v/>
      </c>
      <c r="H91" s="16"/>
      <c r="I91" s="11" t="str">
        <f t="shared" si="22"/>
        <v/>
      </c>
      <c r="J91" s="12"/>
      <c r="K91" s="11" t="str">
        <f t="shared" si="23"/>
        <v/>
      </c>
      <c r="L91" s="12"/>
      <c r="M91" s="11" t="str">
        <f t="shared" si="24"/>
        <v/>
      </c>
      <c r="N91" s="12"/>
      <c r="O91" s="11" t="str">
        <f t="shared" si="25"/>
        <v/>
      </c>
      <c r="P91" s="16"/>
      <c r="Q91" s="11" t="str">
        <f t="shared" si="26"/>
        <v/>
      </c>
      <c r="R91" s="16"/>
      <c r="S91" s="11" t="str">
        <f t="shared" si="27"/>
        <v/>
      </c>
      <c r="T91" s="16"/>
      <c r="U91" s="11" t="str">
        <f t="shared" si="28"/>
        <v/>
      </c>
      <c r="V91" s="16"/>
    </row>
    <row r="92" spans="2:22" x14ac:dyDescent="0.3">
      <c r="B92" s="21" t="s">
        <v>48</v>
      </c>
      <c r="C92" s="13">
        <v>121180</v>
      </c>
      <c r="D92" s="18">
        <v>18</v>
      </c>
      <c r="E92" s="13">
        <f t="shared" si="20"/>
        <v>124180</v>
      </c>
      <c r="F92" s="18">
        <v>95</v>
      </c>
      <c r="G92" s="13">
        <f t="shared" si="21"/>
        <v>127180</v>
      </c>
      <c r="H92" s="18">
        <v>171</v>
      </c>
      <c r="I92" s="13">
        <f t="shared" si="22"/>
        <v>721180</v>
      </c>
      <c r="J92" s="39">
        <v>0.15</v>
      </c>
      <c r="K92" s="13">
        <f t="shared" si="23"/>
        <v>724180</v>
      </c>
      <c r="L92" s="39">
        <v>0.5</v>
      </c>
      <c r="M92" s="13">
        <f t="shared" si="24"/>
        <v>727180</v>
      </c>
      <c r="N92" s="39">
        <v>1</v>
      </c>
      <c r="O92" s="7">
        <f t="shared" si="25"/>
        <v>821180</v>
      </c>
      <c r="P92" s="15">
        <f>IF(AND(ISNUMBER(D92),ISNUMBER(J92)), D92*J92, "")</f>
        <v>2.6999999999999997</v>
      </c>
      <c r="Q92" s="7">
        <f t="shared" si="26"/>
        <v>824180</v>
      </c>
      <c r="R92" s="15">
        <f>IF(AND(ISNUMBER(F92),ISNUMBER(L92)), F92*L92, "")</f>
        <v>47.5</v>
      </c>
      <c r="S92" s="7">
        <f t="shared" si="27"/>
        <v>827180</v>
      </c>
      <c r="T92" s="15">
        <f>IF(AND(ISNUMBER(H92),ISNUMBER(N92)),H92*N92,"")</f>
        <v>171</v>
      </c>
      <c r="U92" s="7">
        <f t="shared" si="28"/>
        <v>920180</v>
      </c>
      <c r="V92" s="15">
        <f>P92+R92+T92</f>
        <v>221.2</v>
      </c>
    </row>
    <row r="93" spans="2:22" x14ac:dyDescent="0.3">
      <c r="B93" s="21" t="s">
        <v>49</v>
      </c>
      <c r="C93" s="13">
        <v>121190</v>
      </c>
      <c r="D93" s="18">
        <v>19</v>
      </c>
      <c r="E93" s="13">
        <f t="shared" si="20"/>
        <v>124190</v>
      </c>
      <c r="F93" s="18">
        <v>96</v>
      </c>
      <c r="G93" s="13">
        <f t="shared" si="21"/>
        <v>127190</v>
      </c>
      <c r="H93" s="18">
        <v>172</v>
      </c>
      <c r="I93" s="13">
        <f t="shared" si="22"/>
        <v>721190</v>
      </c>
      <c r="J93" s="39">
        <v>0.5</v>
      </c>
      <c r="K93" s="13">
        <f t="shared" si="23"/>
        <v>724190</v>
      </c>
      <c r="L93" s="39">
        <v>0.5</v>
      </c>
      <c r="M93" s="13">
        <f t="shared" si="24"/>
        <v>727190</v>
      </c>
      <c r="N93" s="39">
        <v>1</v>
      </c>
      <c r="O93" s="7">
        <f t="shared" si="25"/>
        <v>821190</v>
      </c>
      <c r="P93" s="15">
        <f>IF(AND(ISNUMBER(D93),ISNUMBER(J93)), D93*J93, "")</f>
        <v>9.5</v>
      </c>
      <c r="Q93" s="7">
        <f t="shared" si="26"/>
        <v>824190</v>
      </c>
      <c r="R93" s="15">
        <f>IF(AND(ISNUMBER(F93),ISNUMBER(L93)), F93*L93, "")</f>
        <v>48</v>
      </c>
      <c r="S93" s="7">
        <f t="shared" si="27"/>
        <v>827190</v>
      </c>
      <c r="T93" s="15">
        <f>IF(AND(ISNUMBER(H93),ISNUMBER(N93)),H93*N93,"")</f>
        <v>172</v>
      </c>
      <c r="U93" s="7">
        <f t="shared" si="28"/>
        <v>920190</v>
      </c>
      <c r="V93" s="15">
        <f>P93+R93+T93</f>
        <v>229.5</v>
      </c>
    </row>
    <row r="94" spans="2:22" x14ac:dyDescent="0.3">
      <c r="B94" s="21" t="s">
        <v>50</v>
      </c>
      <c r="C94" s="13">
        <v>121200</v>
      </c>
      <c r="D94" s="18">
        <v>20</v>
      </c>
      <c r="E94" s="13">
        <f t="shared" si="20"/>
        <v>124200</v>
      </c>
      <c r="F94" s="18">
        <v>97</v>
      </c>
      <c r="G94" s="13">
        <f t="shared" si="21"/>
        <v>127200</v>
      </c>
      <c r="H94" s="18">
        <v>173</v>
      </c>
      <c r="I94" s="13">
        <f t="shared" si="22"/>
        <v>721200</v>
      </c>
      <c r="J94" s="39">
        <v>1</v>
      </c>
      <c r="K94" s="13">
        <f t="shared" si="23"/>
        <v>724200</v>
      </c>
      <c r="L94" s="39">
        <v>1</v>
      </c>
      <c r="M94" s="13">
        <f t="shared" si="24"/>
        <v>727200</v>
      </c>
      <c r="N94" s="39">
        <v>1</v>
      </c>
      <c r="O94" s="7">
        <f t="shared" si="25"/>
        <v>821200</v>
      </c>
      <c r="P94" s="15">
        <f>IF(AND(ISNUMBER(D94),ISNUMBER(J94)), D94*J94, "")</f>
        <v>20</v>
      </c>
      <c r="Q94" s="7">
        <f t="shared" si="26"/>
        <v>824200</v>
      </c>
      <c r="R94" s="15">
        <f>IF(AND(ISNUMBER(F94),ISNUMBER(L94)), F94*L94, "")</f>
        <v>97</v>
      </c>
      <c r="S94" s="7">
        <f t="shared" si="27"/>
        <v>827200</v>
      </c>
      <c r="T94" s="15">
        <f>IF(AND(ISNUMBER(H94),ISNUMBER(N94)),H94*N94,"")</f>
        <v>173</v>
      </c>
      <c r="U94" s="7">
        <f t="shared" si="28"/>
        <v>920200</v>
      </c>
      <c r="V94" s="15">
        <f>P94+R94+T94</f>
        <v>290</v>
      </c>
    </row>
    <row r="95" spans="2:22" x14ac:dyDescent="0.3">
      <c r="B95" s="19" t="s">
        <v>55</v>
      </c>
      <c r="C95" s="11"/>
      <c r="D95" s="16"/>
      <c r="E95" s="11" t="str">
        <f t="shared" si="20"/>
        <v/>
      </c>
      <c r="F95" s="16"/>
      <c r="G95" s="11" t="str">
        <f t="shared" si="21"/>
        <v/>
      </c>
      <c r="H95" s="16"/>
      <c r="I95" s="11" t="str">
        <f t="shared" si="22"/>
        <v/>
      </c>
      <c r="J95" s="12"/>
      <c r="K95" s="11" t="str">
        <f t="shared" si="23"/>
        <v/>
      </c>
      <c r="L95" s="12"/>
      <c r="M95" s="11" t="str">
        <f t="shared" si="24"/>
        <v/>
      </c>
      <c r="N95" s="12"/>
      <c r="O95" s="11" t="str">
        <f t="shared" si="25"/>
        <v/>
      </c>
      <c r="P95" s="16"/>
      <c r="Q95" s="11" t="str">
        <f t="shared" si="26"/>
        <v/>
      </c>
      <c r="R95" s="16"/>
      <c r="S95" s="11" t="str">
        <f t="shared" si="27"/>
        <v/>
      </c>
      <c r="T95" s="16"/>
      <c r="U95" s="11" t="str">
        <f t="shared" si="28"/>
        <v/>
      </c>
      <c r="V95" s="16"/>
    </row>
    <row r="96" spans="2:22" x14ac:dyDescent="0.3">
      <c r="B96" s="20" t="s">
        <v>47</v>
      </c>
      <c r="C96" s="13">
        <v>121210</v>
      </c>
      <c r="D96" s="18">
        <v>21</v>
      </c>
      <c r="E96" s="13">
        <f t="shared" si="20"/>
        <v>124210</v>
      </c>
      <c r="F96" s="18">
        <v>98</v>
      </c>
      <c r="G96" s="13">
        <f t="shared" si="21"/>
        <v>127210</v>
      </c>
      <c r="H96" s="18">
        <v>174</v>
      </c>
      <c r="I96" s="13">
        <f t="shared" si="22"/>
        <v>721210</v>
      </c>
      <c r="J96" s="39">
        <v>0.15</v>
      </c>
      <c r="K96" s="13">
        <f t="shared" si="23"/>
        <v>724210</v>
      </c>
      <c r="L96" s="39">
        <v>0.5</v>
      </c>
      <c r="M96" s="13">
        <f t="shared" si="24"/>
        <v>727210</v>
      </c>
      <c r="N96" s="39">
        <v>1</v>
      </c>
      <c r="O96" s="7">
        <f t="shared" si="25"/>
        <v>821210</v>
      </c>
      <c r="P96" s="15">
        <f>IF(AND(ISNUMBER(D96),ISNUMBER(J96)), D96*J96, "")</f>
        <v>3.15</v>
      </c>
      <c r="Q96" s="7">
        <f t="shared" si="26"/>
        <v>824210</v>
      </c>
      <c r="R96" s="15">
        <f>IF(AND(ISNUMBER(F96),ISNUMBER(L96)), F96*L96, "")</f>
        <v>49</v>
      </c>
      <c r="S96" s="7">
        <f t="shared" si="27"/>
        <v>827210</v>
      </c>
      <c r="T96" s="15">
        <f>IF(AND(ISNUMBER(H96),ISNUMBER(N96)),H96*N96,"")</f>
        <v>174</v>
      </c>
      <c r="U96" s="7">
        <f t="shared" si="28"/>
        <v>920210</v>
      </c>
      <c r="V96" s="15">
        <f>P96+R96+T96</f>
        <v>226.15</v>
      </c>
    </row>
    <row r="97" spans="2:22" x14ac:dyDescent="0.3">
      <c r="B97" s="20" t="s">
        <v>115</v>
      </c>
      <c r="C97" s="11"/>
      <c r="D97" s="16"/>
      <c r="E97" s="11" t="str">
        <f t="shared" si="20"/>
        <v/>
      </c>
      <c r="F97" s="16"/>
      <c r="G97" s="11" t="str">
        <f t="shared" si="21"/>
        <v/>
      </c>
      <c r="H97" s="16"/>
      <c r="I97" s="11" t="str">
        <f t="shared" si="22"/>
        <v/>
      </c>
      <c r="J97" s="12"/>
      <c r="K97" s="11" t="str">
        <f t="shared" si="23"/>
        <v/>
      </c>
      <c r="L97" s="12"/>
      <c r="M97" s="11" t="str">
        <f t="shared" si="24"/>
        <v/>
      </c>
      <c r="N97" s="12"/>
      <c r="O97" s="11" t="str">
        <f t="shared" si="25"/>
        <v/>
      </c>
      <c r="P97" s="16"/>
      <c r="Q97" s="11" t="str">
        <f t="shared" si="26"/>
        <v/>
      </c>
      <c r="R97" s="16"/>
      <c r="S97" s="11" t="str">
        <f t="shared" si="27"/>
        <v/>
      </c>
      <c r="T97" s="16"/>
      <c r="U97" s="11" t="str">
        <f t="shared" si="28"/>
        <v/>
      </c>
      <c r="V97" s="16"/>
    </row>
    <row r="98" spans="2:22" x14ac:dyDescent="0.3">
      <c r="B98" s="21" t="s">
        <v>48</v>
      </c>
      <c r="C98" s="13">
        <v>121220</v>
      </c>
      <c r="D98" s="18">
        <v>22</v>
      </c>
      <c r="E98" s="13">
        <f t="shared" si="20"/>
        <v>124220</v>
      </c>
      <c r="F98" s="18">
        <v>99</v>
      </c>
      <c r="G98" s="13">
        <f t="shared" si="21"/>
        <v>127220</v>
      </c>
      <c r="H98" s="18">
        <v>175</v>
      </c>
      <c r="I98" s="13">
        <f t="shared" si="22"/>
        <v>721220</v>
      </c>
      <c r="J98" s="39">
        <v>0.15</v>
      </c>
      <c r="K98" s="13">
        <f t="shared" si="23"/>
        <v>724220</v>
      </c>
      <c r="L98" s="39">
        <v>0.5</v>
      </c>
      <c r="M98" s="13">
        <f t="shared" si="24"/>
        <v>727220</v>
      </c>
      <c r="N98" s="39">
        <v>1</v>
      </c>
      <c r="O98" s="7">
        <f t="shared" si="25"/>
        <v>821220</v>
      </c>
      <c r="P98" s="15">
        <f>IF(AND(ISNUMBER(D98),ISNUMBER(J98)), D98*J98, "")</f>
        <v>3.3</v>
      </c>
      <c r="Q98" s="7">
        <f t="shared" si="26"/>
        <v>824220</v>
      </c>
      <c r="R98" s="15">
        <f>IF(AND(ISNUMBER(F98),ISNUMBER(L98)), F98*L98, "")</f>
        <v>49.5</v>
      </c>
      <c r="S98" s="7">
        <f t="shared" si="27"/>
        <v>827220</v>
      </c>
      <c r="T98" s="15">
        <f>IF(AND(ISNUMBER(H98),ISNUMBER(N98)),H98*N98,"")</f>
        <v>175</v>
      </c>
      <c r="U98" s="7">
        <f t="shared" si="28"/>
        <v>920220</v>
      </c>
      <c r="V98" s="15">
        <f>P98+R98+T98</f>
        <v>227.8</v>
      </c>
    </row>
    <row r="99" spans="2:22" x14ac:dyDescent="0.3">
      <c r="B99" s="21" t="s">
        <v>49</v>
      </c>
      <c r="C99" s="13">
        <v>121230</v>
      </c>
      <c r="D99" s="18">
        <v>23</v>
      </c>
      <c r="E99" s="13">
        <f t="shared" si="20"/>
        <v>124230</v>
      </c>
      <c r="F99" s="18">
        <v>100</v>
      </c>
      <c r="G99" s="13">
        <f t="shared" si="21"/>
        <v>127230</v>
      </c>
      <c r="H99" s="18">
        <v>176</v>
      </c>
      <c r="I99" s="13">
        <f t="shared" si="22"/>
        <v>721230</v>
      </c>
      <c r="J99" s="39">
        <v>0.5</v>
      </c>
      <c r="K99" s="13">
        <f t="shared" si="23"/>
        <v>724230</v>
      </c>
      <c r="L99" s="39">
        <v>0.5</v>
      </c>
      <c r="M99" s="13">
        <f t="shared" si="24"/>
        <v>727230</v>
      </c>
      <c r="N99" s="39">
        <v>1</v>
      </c>
      <c r="O99" s="7">
        <f t="shared" si="25"/>
        <v>821230</v>
      </c>
      <c r="P99" s="15">
        <f>IF(AND(ISNUMBER(D99),ISNUMBER(J99)), D99*J99, "")</f>
        <v>11.5</v>
      </c>
      <c r="Q99" s="7">
        <f t="shared" si="26"/>
        <v>824230</v>
      </c>
      <c r="R99" s="15">
        <f>IF(AND(ISNUMBER(F99),ISNUMBER(L99)), F99*L99, "")</f>
        <v>50</v>
      </c>
      <c r="S99" s="7">
        <f t="shared" si="27"/>
        <v>827230</v>
      </c>
      <c r="T99" s="15">
        <f>IF(AND(ISNUMBER(H99),ISNUMBER(N99)),H99*N99,"")</f>
        <v>176</v>
      </c>
      <c r="U99" s="7">
        <f t="shared" si="28"/>
        <v>920230</v>
      </c>
      <c r="V99" s="15">
        <f>P99+R99+T99</f>
        <v>237.5</v>
      </c>
    </row>
    <row r="100" spans="2:22" x14ac:dyDescent="0.3">
      <c r="B100" s="21" t="s">
        <v>50</v>
      </c>
      <c r="C100" s="13">
        <v>121240</v>
      </c>
      <c r="D100" s="18">
        <v>24</v>
      </c>
      <c r="E100" s="13">
        <f t="shared" si="20"/>
        <v>124240</v>
      </c>
      <c r="F100" s="18">
        <v>101</v>
      </c>
      <c r="G100" s="13">
        <f t="shared" si="21"/>
        <v>127240</v>
      </c>
      <c r="H100" s="18">
        <v>177</v>
      </c>
      <c r="I100" s="13">
        <f t="shared" si="22"/>
        <v>721240</v>
      </c>
      <c r="J100" s="39">
        <v>1</v>
      </c>
      <c r="K100" s="13">
        <f t="shared" si="23"/>
        <v>724240</v>
      </c>
      <c r="L100" s="39">
        <v>1</v>
      </c>
      <c r="M100" s="13">
        <f t="shared" si="24"/>
        <v>727240</v>
      </c>
      <c r="N100" s="39">
        <v>1</v>
      </c>
      <c r="O100" s="7">
        <f t="shared" si="25"/>
        <v>821240</v>
      </c>
      <c r="P100" s="15">
        <f>IF(AND(ISNUMBER(D100),ISNUMBER(J100)), D100*J100, "")</f>
        <v>24</v>
      </c>
      <c r="Q100" s="7">
        <f t="shared" si="26"/>
        <v>824240</v>
      </c>
      <c r="R100" s="15">
        <f>IF(AND(ISNUMBER(F100),ISNUMBER(L100)), F100*L100, "")</f>
        <v>101</v>
      </c>
      <c r="S100" s="7">
        <f t="shared" si="27"/>
        <v>827240</v>
      </c>
      <c r="T100" s="15">
        <f>IF(AND(ISNUMBER(H100),ISNUMBER(N100)),H100*N100,"")</f>
        <v>177</v>
      </c>
      <c r="U100" s="7">
        <f t="shared" si="28"/>
        <v>920240</v>
      </c>
      <c r="V100" s="15">
        <f>P100+R100+T100</f>
        <v>302</v>
      </c>
    </row>
    <row r="101" spans="2:22" x14ac:dyDescent="0.3">
      <c r="B101" s="3" t="s">
        <v>56</v>
      </c>
      <c r="C101" s="11"/>
      <c r="D101" s="16"/>
      <c r="E101" s="11" t="str">
        <f t="shared" si="20"/>
        <v/>
      </c>
      <c r="F101" s="16"/>
      <c r="G101" s="11" t="str">
        <f t="shared" si="21"/>
        <v/>
      </c>
      <c r="H101" s="16"/>
      <c r="I101" s="11" t="str">
        <f t="shared" si="22"/>
        <v/>
      </c>
      <c r="J101" s="12"/>
      <c r="K101" s="11" t="str">
        <f t="shared" si="23"/>
        <v/>
      </c>
      <c r="L101" s="12"/>
      <c r="M101" s="11" t="str">
        <f t="shared" si="24"/>
        <v/>
      </c>
      <c r="N101" s="12"/>
      <c r="O101" s="11" t="str">
        <f t="shared" si="25"/>
        <v/>
      </c>
      <c r="P101" s="16"/>
      <c r="Q101" s="11" t="str">
        <f t="shared" si="26"/>
        <v/>
      </c>
      <c r="R101" s="16"/>
      <c r="S101" s="11" t="str">
        <f t="shared" si="27"/>
        <v/>
      </c>
      <c r="T101" s="16"/>
      <c r="U101" s="11" t="str">
        <f t="shared" si="28"/>
        <v/>
      </c>
      <c r="V101" s="16"/>
    </row>
    <row r="102" spans="2:22" x14ac:dyDescent="0.3">
      <c r="B102" s="19" t="s">
        <v>47</v>
      </c>
      <c r="C102" s="13">
        <v>121250</v>
      </c>
      <c r="D102" s="18">
        <v>25</v>
      </c>
      <c r="E102" s="13">
        <f t="shared" si="20"/>
        <v>124250</v>
      </c>
      <c r="F102" s="18">
        <v>102</v>
      </c>
      <c r="G102" s="13">
        <f t="shared" si="21"/>
        <v>127250</v>
      </c>
      <c r="H102" s="18">
        <v>178</v>
      </c>
      <c r="I102" s="13">
        <f t="shared" si="22"/>
        <v>721250</v>
      </c>
      <c r="J102" s="39">
        <v>0.05</v>
      </c>
      <c r="K102" s="13">
        <f t="shared" si="23"/>
        <v>724250</v>
      </c>
      <c r="L102" s="39">
        <v>0.05</v>
      </c>
      <c r="M102" s="13">
        <f t="shared" si="24"/>
        <v>727250</v>
      </c>
      <c r="N102" s="39">
        <v>0.05</v>
      </c>
      <c r="O102" s="7">
        <f t="shared" si="25"/>
        <v>821250</v>
      </c>
      <c r="P102" s="15">
        <f>IF(AND(ISNUMBER(D102),ISNUMBER(J102)), D102*J102, "")</f>
        <v>1.25</v>
      </c>
      <c r="Q102" s="7">
        <f t="shared" si="26"/>
        <v>824250</v>
      </c>
      <c r="R102" s="15">
        <f>IF(AND(ISNUMBER(F102),ISNUMBER(L102)), F102*L102, "")</f>
        <v>5.1000000000000005</v>
      </c>
      <c r="S102" s="7">
        <f t="shared" si="27"/>
        <v>827250</v>
      </c>
      <c r="T102" s="15">
        <f>IF(AND(ISNUMBER(H102),ISNUMBER(N102)),H102*N102,"")</f>
        <v>8.9</v>
      </c>
      <c r="U102" s="7">
        <f t="shared" si="28"/>
        <v>920250</v>
      </c>
      <c r="V102" s="15">
        <f>P102+R102+T102</f>
        <v>15.25</v>
      </c>
    </row>
    <row r="103" spans="2:22" x14ac:dyDescent="0.3">
      <c r="B103" s="19" t="s">
        <v>115</v>
      </c>
      <c r="C103" s="11"/>
      <c r="D103" s="16"/>
      <c r="E103" s="11" t="str">
        <f t="shared" si="20"/>
        <v/>
      </c>
      <c r="F103" s="16"/>
      <c r="G103" s="11" t="str">
        <f t="shared" si="21"/>
        <v/>
      </c>
      <c r="H103" s="16"/>
      <c r="I103" s="11" t="str">
        <f t="shared" si="22"/>
        <v/>
      </c>
      <c r="J103" s="12"/>
      <c r="K103" s="11" t="str">
        <f t="shared" si="23"/>
        <v/>
      </c>
      <c r="L103" s="12"/>
      <c r="M103" s="11" t="str">
        <f t="shared" si="24"/>
        <v/>
      </c>
      <c r="N103" s="12"/>
      <c r="O103" s="11" t="str">
        <f t="shared" si="25"/>
        <v/>
      </c>
      <c r="P103" s="16"/>
      <c r="Q103" s="11" t="str">
        <f t="shared" si="26"/>
        <v/>
      </c>
      <c r="R103" s="16"/>
      <c r="S103" s="11" t="str">
        <f t="shared" si="27"/>
        <v/>
      </c>
      <c r="T103" s="16"/>
      <c r="U103" s="11" t="str">
        <f t="shared" si="28"/>
        <v/>
      </c>
      <c r="V103" s="16"/>
    </row>
    <row r="104" spans="2:22" x14ac:dyDescent="0.3">
      <c r="B104" s="20" t="s">
        <v>48</v>
      </c>
      <c r="C104" s="13">
        <v>121260</v>
      </c>
      <c r="D104" s="18">
        <v>26</v>
      </c>
      <c r="E104" s="13">
        <f t="shared" si="20"/>
        <v>124260</v>
      </c>
      <c r="F104" s="18">
        <v>103</v>
      </c>
      <c r="G104" s="13">
        <f t="shared" si="21"/>
        <v>127260</v>
      </c>
      <c r="H104" s="18">
        <v>179</v>
      </c>
      <c r="I104" s="13">
        <f t="shared" si="22"/>
        <v>721260</v>
      </c>
      <c r="J104" s="39">
        <v>0.05</v>
      </c>
      <c r="K104" s="13">
        <f t="shared" si="23"/>
        <v>724260</v>
      </c>
      <c r="L104" s="39">
        <v>0.05</v>
      </c>
      <c r="M104" s="13">
        <f t="shared" si="24"/>
        <v>727260</v>
      </c>
      <c r="N104" s="39">
        <v>0.05</v>
      </c>
      <c r="O104" s="7">
        <f t="shared" si="25"/>
        <v>821260</v>
      </c>
      <c r="P104" s="15">
        <f>IF(AND(ISNUMBER(D104),ISNUMBER(J104)), D104*J104, "")</f>
        <v>1.3</v>
      </c>
      <c r="Q104" s="7">
        <f t="shared" si="26"/>
        <v>824260</v>
      </c>
      <c r="R104" s="15">
        <f>IF(AND(ISNUMBER(F104),ISNUMBER(L104)), F104*L104, "")</f>
        <v>5.15</v>
      </c>
      <c r="S104" s="7">
        <f t="shared" si="27"/>
        <v>827260</v>
      </c>
      <c r="T104" s="15">
        <f>IF(AND(ISNUMBER(H104),ISNUMBER(N104)),H104*N104,"")</f>
        <v>8.9500000000000011</v>
      </c>
      <c r="U104" s="7">
        <f t="shared" si="28"/>
        <v>920260</v>
      </c>
      <c r="V104" s="15">
        <f>P104+R104+T104</f>
        <v>15.400000000000002</v>
      </c>
    </row>
    <row r="105" spans="2:22" x14ac:dyDescent="0.3">
      <c r="B105" s="20" t="s">
        <v>49</v>
      </c>
      <c r="C105" s="13">
        <v>121270</v>
      </c>
      <c r="D105" s="18">
        <v>27</v>
      </c>
      <c r="E105" s="13">
        <f t="shared" si="20"/>
        <v>124270</v>
      </c>
      <c r="F105" s="18">
        <v>104</v>
      </c>
      <c r="G105" s="13">
        <f t="shared" si="21"/>
        <v>127270</v>
      </c>
      <c r="H105" s="18">
        <v>180</v>
      </c>
      <c r="I105" s="13">
        <f t="shared" si="22"/>
        <v>721270</v>
      </c>
      <c r="J105" s="39">
        <v>0.5</v>
      </c>
      <c r="K105" s="13">
        <f t="shared" si="23"/>
        <v>724270</v>
      </c>
      <c r="L105" s="39">
        <v>0.5</v>
      </c>
      <c r="M105" s="13">
        <f t="shared" si="24"/>
        <v>727270</v>
      </c>
      <c r="N105" s="39">
        <v>0.5</v>
      </c>
      <c r="O105" s="7">
        <f t="shared" si="25"/>
        <v>821270</v>
      </c>
      <c r="P105" s="15">
        <f>IF(AND(ISNUMBER(D105),ISNUMBER(J105)), D105*J105, "")</f>
        <v>13.5</v>
      </c>
      <c r="Q105" s="7">
        <f t="shared" si="26"/>
        <v>824270</v>
      </c>
      <c r="R105" s="15">
        <f>IF(AND(ISNUMBER(F105),ISNUMBER(L105)), F105*L105, "")</f>
        <v>52</v>
      </c>
      <c r="S105" s="7">
        <f t="shared" si="27"/>
        <v>827270</v>
      </c>
      <c r="T105" s="15">
        <f>IF(AND(ISNUMBER(H105),ISNUMBER(N105)),H105*N105,"")</f>
        <v>90</v>
      </c>
      <c r="U105" s="7">
        <f t="shared" si="28"/>
        <v>920270</v>
      </c>
      <c r="V105" s="15">
        <f>P105+R105+T105</f>
        <v>155.5</v>
      </c>
    </row>
    <row r="106" spans="2:22" x14ac:dyDescent="0.3">
      <c r="B106" s="20" t="s">
        <v>50</v>
      </c>
      <c r="C106" s="13">
        <v>121280</v>
      </c>
      <c r="D106" s="18">
        <v>28</v>
      </c>
      <c r="E106" s="13">
        <f t="shared" si="20"/>
        <v>124280</v>
      </c>
      <c r="F106" s="18">
        <v>105</v>
      </c>
      <c r="G106" s="13">
        <f t="shared" si="21"/>
        <v>127280</v>
      </c>
      <c r="H106" s="18">
        <v>181</v>
      </c>
      <c r="I106" s="13">
        <f t="shared" si="22"/>
        <v>721280</v>
      </c>
      <c r="J106" s="39">
        <v>1</v>
      </c>
      <c r="K106" s="13">
        <f t="shared" si="23"/>
        <v>724280</v>
      </c>
      <c r="L106" s="39">
        <v>1</v>
      </c>
      <c r="M106" s="13">
        <f t="shared" si="24"/>
        <v>727280</v>
      </c>
      <c r="N106" s="39">
        <v>1</v>
      </c>
      <c r="O106" s="7">
        <f t="shared" si="25"/>
        <v>821280</v>
      </c>
      <c r="P106" s="15">
        <f>IF(AND(ISNUMBER(D106),ISNUMBER(J106)), D106*J106, "")</f>
        <v>28</v>
      </c>
      <c r="Q106" s="7">
        <f t="shared" si="26"/>
        <v>824280</v>
      </c>
      <c r="R106" s="15">
        <f>IF(AND(ISNUMBER(F106),ISNUMBER(L106)), F106*L106, "")</f>
        <v>105</v>
      </c>
      <c r="S106" s="7">
        <f t="shared" si="27"/>
        <v>827280</v>
      </c>
      <c r="T106" s="15">
        <f>IF(AND(ISNUMBER(H106),ISNUMBER(N106)),H106*N106,"")</f>
        <v>181</v>
      </c>
      <c r="U106" s="7">
        <f t="shared" si="28"/>
        <v>920280</v>
      </c>
      <c r="V106" s="15">
        <f>P106+R106+T106</f>
        <v>314</v>
      </c>
    </row>
    <row r="107" spans="2:22" x14ac:dyDescent="0.3">
      <c r="B107" s="3" t="s">
        <v>57</v>
      </c>
      <c r="C107" s="11"/>
      <c r="D107" s="16"/>
      <c r="E107" s="11" t="str">
        <f t="shared" si="20"/>
        <v/>
      </c>
      <c r="F107" s="16"/>
      <c r="G107" s="11" t="str">
        <f t="shared" si="21"/>
        <v/>
      </c>
      <c r="H107" s="16"/>
      <c r="I107" s="11" t="str">
        <f t="shared" si="22"/>
        <v/>
      </c>
      <c r="J107" s="12"/>
      <c r="K107" s="11" t="str">
        <f t="shared" si="23"/>
        <v/>
      </c>
      <c r="L107" s="12"/>
      <c r="M107" s="11" t="str">
        <f t="shared" si="24"/>
        <v/>
      </c>
      <c r="N107" s="12"/>
      <c r="O107" s="11" t="str">
        <f t="shared" si="25"/>
        <v/>
      </c>
      <c r="P107" s="16"/>
      <c r="Q107" s="11" t="str">
        <f t="shared" si="26"/>
        <v/>
      </c>
      <c r="R107" s="16"/>
      <c r="S107" s="11" t="str">
        <f t="shared" si="27"/>
        <v/>
      </c>
      <c r="T107" s="16"/>
      <c r="U107" s="11" t="str">
        <f t="shared" si="28"/>
        <v/>
      </c>
      <c r="V107" s="16"/>
    </row>
    <row r="108" spans="2:22" x14ac:dyDescent="0.3">
      <c r="B108" s="19" t="s">
        <v>47</v>
      </c>
      <c r="C108" s="13">
        <v>121290</v>
      </c>
      <c r="D108" s="18">
        <v>29</v>
      </c>
      <c r="E108" s="13">
        <f t="shared" si="20"/>
        <v>124290</v>
      </c>
      <c r="F108" s="18">
        <v>106</v>
      </c>
      <c r="G108" s="13">
        <f t="shared" si="21"/>
        <v>127290</v>
      </c>
      <c r="H108" s="18">
        <v>182</v>
      </c>
      <c r="I108" s="13">
        <f t="shared" si="22"/>
        <v>721290</v>
      </c>
      <c r="J108" s="39">
        <v>0.15</v>
      </c>
      <c r="K108" s="13">
        <f t="shared" si="23"/>
        <v>724290</v>
      </c>
      <c r="L108" s="39">
        <v>0.15</v>
      </c>
      <c r="M108" s="13">
        <f t="shared" si="24"/>
        <v>727290</v>
      </c>
      <c r="N108" s="39">
        <v>0.15</v>
      </c>
      <c r="O108" s="7">
        <f t="shared" si="25"/>
        <v>821290</v>
      </c>
      <c r="P108" s="15">
        <f>IF(AND(ISNUMBER(D108),ISNUMBER(J108)), D108*J108, "")</f>
        <v>4.3499999999999996</v>
      </c>
      <c r="Q108" s="7">
        <f t="shared" si="26"/>
        <v>824290</v>
      </c>
      <c r="R108" s="15">
        <f>IF(AND(ISNUMBER(F108),ISNUMBER(L108)), F108*L108, "")</f>
        <v>15.899999999999999</v>
      </c>
      <c r="S108" s="7">
        <f t="shared" si="27"/>
        <v>827290</v>
      </c>
      <c r="T108" s="15">
        <f>IF(AND(ISNUMBER(H108),ISNUMBER(N108)),H108*N108,"")</f>
        <v>27.3</v>
      </c>
      <c r="U108" s="7">
        <f t="shared" si="28"/>
        <v>920290</v>
      </c>
      <c r="V108" s="15">
        <f>P108+R108+T108</f>
        <v>47.55</v>
      </c>
    </row>
    <row r="109" spans="2:22" x14ac:dyDescent="0.3">
      <c r="B109" s="19" t="s">
        <v>115</v>
      </c>
      <c r="C109" s="11"/>
      <c r="D109" s="16"/>
      <c r="E109" s="11" t="str">
        <f t="shared" si="20"/>
        <v/>
      </c>
      <c r="F109" s="16"/>
      <c r="G109" s="11" t="str">
        <f t="shared" si="21"/>
        <v/>
      </c>
      <c r="H109" s="16"/>
      <c r="I109" s="11" t="str">
        <f t="shared" si="22"/>
        <v/>
      </c>
      <c r="J109" s="12"/>
      <c r="K109" s="11" t="str">
        <f t="shared" si="23"/>
        <v/>
      </c>
      <c r="L109" s="12"/>
      <c r="M109" s="11" t="str">
        <f t="shared" si="24"/>
        <v/>
      </c>
      <c r="N109" s="12"/>
      <c r="O109" s="11" t="str">
        <f t="shared" si="25"/>
        <v/>
      </c>
      <c r="P109" s="16"/>
      <c r="Q109" s="11" t="str">
        <f t="shared" si="26"/>
        <v/>
      </c>
      <c r="R109" s="16"/>
      <c r="S109" s="11" t="str">
        <f t="shared" si="27"/>
        <v/>
      </c>
      <c r="T109" s="16"/>
      <c r="U109" s="11" t="str">
        <f t="shared" si="28"/>
        <v/>
      </c>
      <c r="V109" s="16"/>
    </row>
    <row r="110" spans="2:22" x14ac:dyDescent="0.3">
      <c r="B110" s="20" t="s">
        <v>48</v>
      </c>
      <c r="C110" s="13">
        <v>121300</v>
      </c>
      <c r="D110" s="18">
        <v>30</v>
      </c>
      <c r="E110" s="13">
        <f t="shared" si="20"/>
        <v>124300</v>
      </c>
      <c r="F110" s="18">
        <v>107</v>
      </c>
      <c r="G110" s="13">
        <f t="shared" si="21"/>
        <v>127300</v>
      </c>
      <c r="H110" s="18">
        <v>183</v>
      </c>
      <c r="I110" s="13">
        <f t="shared" si="22"/>
        <v>721300</v>
      </c>
      <c r="J110" s="39">
        <v>0.15</v>
      </c>
      <c r="K110" s="13">
        <f t="shared" si="23"/>
        <v>724300</v>
      </c>
      <c r="L110" s="39">
        <v>0.15</v>
      </c>
      <c r="M110" s="13">
        <f t="shared" si="24"/>
        <v>727300</v>
      </c>
      <c r="N110" s="39">
        <v>0.15</v>
      </c>
      <c r="O110" s="7">
        <f t="shared" si="25"/>
        <v>821300</v>
      </c>
      <c r="P110" s="15">
        <f>IF(AND(ISNUMBER(D110),ISNUMBER(J110)), D110*J110, "")</f>
        <v>4.5</v>
      </c>
      <c r="Q110" s="7">
        <f t="shared" si="26"/>
        <v>824300</v>
      </c>
      <c r="R110" s="15">
        <f>IF(AND(ISNUMBER(F110),ISNUMBER(L110)), F110*L110, "")</f>
        <v>16.05</v>
      </c>
      <c r="S110" s="7">
        <f t="shared" si="27"/>
        <v>827300</v>
      </c>
      <c r="T110" s="15">
        <f>IF(AND(ISNUMBER(H110),ISNUMBER(N110)),H110*N110,"")</f>
        <v>27.45</v>
      </c>
      <c r="U110" s="7">
        <f t="shared" si="28"/>
        <v>920300</v>
      </c>
      <c r="V110" s="15">
        <f>P110+R110+T110</f>
        <v>48</v>
      </c>
    </row>
    <row r="111" spans="2:22" x14ac:dyDescent="0.3">
      <c r="B111" s="20" t="s">
        <v>49</v>
      </c>
      <c r="C111" s="13">
        <v>121310</v>
      </c>
      <c r="D111" s="18">
        <v>31</v>
      </c>
      <c r="E111" s="13">
        <f t="shared" si="20"/>
        <v>124310</v>
      </c>
      <c r="F111" s="18">
        <v>108</v>
      </c>
      <c r="G111" s="13">
        <f t="shared" si="21"/>
        <v>127310</v>
      </c>
      <c r="H111" s="18">
        <v>184</v>
      </c>
      <c r="I111" s="13">
        <f t="shared" si="22"/>
        <v>721310</v>
      </c>
      <c r="J111" s="39">
        <v>0.5</v>
      </c>
      <c r="K111" s="13">
        <f t="shared" si="23"/>
        <v>724310</v>
      </c>
      <c r="L111" s="39">
        <v>0.5</v>
      </c>
      <c r="M111" s="13">
        <f t="shared" si="24"/>
        <v>727310</v>
      </c>
      <c r="N111" s="39">
        <v>0.5</v>
      </c>
      <c r="O111" s="7">
        <f t="shared" si="25"/>
        <v>821310</v>
      </c>
      <c r="P111" s="15">
        <f>IF(AND(ISNUMBER(D111),ISNUMBER(J111)), D111*J111, "")</f>
        <v>15.5</v>
      </c>
      <c r="Q111" s="7">
        <f t="shared" si="26"/>
        <v>824310</v>
      </c>
      <c r="R111" s="15">
        <f>IF(AND(ISNUMBER(F111),ISNUMBER(L111)), F111*L111, "")</f>
        <v>54</v>
      </c>
      <c r="S111" s="7">
        <f t="shared" si="27"/>
        <v>827310</v>
      </c>
      <c r="T111" s="15">
        <f>IF(AND(ISNUMBER(H111),ISNUMBER(N111)),H111*N111,"")</f>
        <v>92</v>
      </c>
      <c r="U111" s="7">
        <f t="shared" si="28"/>
        <v>920310</v>
      </c>
      <c r="V111" s="15">
        <f>P111+R111+T111</f>
        <v>161.5</v>
      </c>
    </row>
    <row r="112" spans="2:22" x14ac:dyDescent="0.3">
      <c r="B112" s="20" t="s">
        <v>50</v>
      </c>
      <c r="C112" s="13">
        <v>121320</v>
      </c>
      <c r="D112" s="18">
        <v>32</v>
      </c>
      <c r="E112" s="13">
        <f t="shared" si="20"/>
        <v>124320</v>
      </c>
      <c r="F112" s="18">
        <v>109</v>
      </c>
      <c r="G112" s="13">
        <f t="shared" si="21"/>
        <v>127320</v>
      </c>
      <c r="H112" s="18">
        <v>185</v>
      </c>
      <c r="I112" s="13">
        <f t="shared" si="22"/>
        <v>721320</v>
      </c>
      <c r="J112" s="39">
        <v>1</v>
      </c>
      <c r="K112" s="13">
        <f t="shared" si="23"/>
        <v>724320</v>
      </c>
      <c r="L112" s="39">
        <v>1</v>
      </c>
      <c r="M112" s="13">
        <f t="shared" si="24"/>
        <v>727320</v>
      </c>
      <c r="N112" s="39">
        <v>1</v>
      </c>
      <c r="O112" s="7">
        <f t="shared" si="25"/>
        <v>821320</v>
      </c>
      <c r="P112" s="15">
        <f>IF(AND(ISNUMBER(D112),ISNUMBER(J112)), D112*J112, "")</f>
        <v>32</v>
      </c>
      <c r="Q112" s="7">
        <f t="shared" si="26"/>
        <v>824320</v>
      </c>
      <c r="R112" s="15">
        <f>IF(AND(ISNUMBER(F112),ISNUMBER(L112)), F112*L112, "")</f>
        <v>109</v>
      </c>
      <c r="S112" s="7">
        <f t="shared" si="27"/>
        <v>827320</v>
      </c>
      <c r="T112" s="15">
        <f>IF(AND(ISNUMBER(H112),ISNUMBER(N112)),H112*N112,"")</f>
        <v>185</v>
      </c>
      <c r="U112" s="7">
        <f t="shared" si="28"/>
        <v>920320</v>
      </c>
      <c r="V112" s="15">
        <f>P112+R112+T112</f>
        <v>326</v>
      </c>
    </row>
    <row r="113" spans="2:22" x14ac:dyDescent="0.3">
      <c r="B113" s="3" t="s">
        <v>58</v>
      </c>
      <c r="C113" s="11"/>
      <c r="D113" s="16"/>
      <c r="E113" s="11" t="str">
        <f t="shared" si="20"/>
        <v/>
      </c>
      <c r="F113" s="16"/>
      <c r="G113" s="11" t="str">
        <f t="shared" si="21"/>
        <v/>
      </c>
      <c r="H113" s="16"/>
      <c r="I113" s="11" t="str">
        <f t="shared" si="22"/>
        <v/>
      </c>
      <c r="J113" s="12"/>
      <c r="K113" s="11" t="str">
        <f t="shared" si="23"/>
        <v/>
      </c>
      <c r="L113" s="12"/>
      <c r="M113" s="11" t="str">
        <f t="shared" si="24"/>
        <v/>
      </c>
      <c r="N113" s="12"/>
      <c r="O113" s="11" t="str">
        <f t="shared" si="25"/>
        <v/>
      </c>
      <c r="P113" s="16"/>
      <c r="Q113" s="11" t="str">
        <f t="shared" si="26"/>
        <v/>
      </c>
      <c r="R113" s="16"/>
      <c r="S113" s="11" t="str">
        <f t="shared" si="27"/>
        <v/>
      </c>
      <c r="T113" s="16"/>
      <c r="U113" s="11" t="str">
        <f t="shared" si="28"/>
        <v/>
      </c>
      <c r="V113" s="16"/>
    </row>
    <row r="114" spans="2:22" x14ac:dyDescent="0.3">
      <c r="B114" s="19" t="s">
        <v>47</v>
      </c>
      <c r="C114" s="13">
        <v>121330</v>
      </c>
      <c r="D114" s="18">
        <v>33</v>
      </c>
      <c r="E114" s="13">
        <f t="shared" si="20"/>
        <v>124330</v>
      </c>
      <c r="F114" s="18">
        <v>110</v>
      </c>
      <c r="G114" s="13">
        <f t="shared" si="21"/>
        <v>127330</v>
      </c>
      <c r="H114" s="18">
        <v>186</v>
      </c>
      <c r="I114" s="13">
        <f t="shared" si="22"/>
        <v>721330</v>
      </c>
      <c r="J114" s="39">
        <v>0.5</v>
      </c>
      <c r="K114" s="13">
        <f t="shared" si="23"/>
        <v>724330</v>
      </c>
      <c r="L114" s="39">
        <v>0.5</v>
      </c>
      <c r="M114" s="13">
        <f t="shared" si="24"/>
        <v>727330</v>
      </c>
      <c r="N114" s="39">
        <v>0.5</v>
      </c>
      <c r="O114" s="7">
        <f t="shared" si="25"/>
        <v>821330</v>
      </c>
      <c r="P114" s="15">
        <f>IF(AND(ISNUMBER(D114),ISNUMBER(J114)), D114*J114, "")</f>
        <v>16.5</v>
      </c>
      <c r="Q114" s="7">
        <f t="shared" si="26"/>
        <v>824330</v>
      </c>
      <c r="R114" s="15">
        <f>IF(AND(ISNUMBER(F114),ISNUMBER(L114)), F114*L114, "")</f>
        <v>55</v>
      </c>
      <c r="S114" s="7">
        <f t="shared" si="27"/>
        <v>827330</v>
      </c>
      <c r="T114" s="15">
        <f>IF(AND(ISNUMBER(H114),ISNUMBER(N114)),H114*N114,"")</f>
        <v>93</v>
      </c>
      <c r="U114" s="7">
        <f t="shared" si="28"/>
        <v>920330</v>
      </c>
      <c r="V114" s="15">
        <f>P114+R114+T114</f>
        <v>164.5</v>
      </c>
    </row>
    <row r="115" spans="2:22" x14ac:dyDescent="0.3">
      <c r="B115" s="19" t="s">
        <v>115</v>
      </c>
      <c r="C115" s="11"/>
      <c r="D115" s="16"/>
      <c r="E115" s="11" t="str">
        <f t="shared" si="20"/>
        <v/>
      </c>
      <c r="F115" s="16"/>
      <c r="G115" s="11" t="str">
        <f t="shared" si="21"/>
        <v/>
      </c>
      <c r="H115" s="16"/>
      <c r="I115" s="11" t="str">
        <f t="shared" si="22"/>
        <v/>
      </c>
      <c r="J115" s="12"/>
      <c r="K115" s="11" t="str">
        <f t="shared" si="23"/>
        <v/>
      </c>
      <c r="L115" s="12"/>
      <c r="M115" s="11" t="str">
        <f t="shared" si="24"/>
        <v/>
      </c>
      <c r="N115" s="12"/>
      <c r="O115" s="11" t="str">
        <f t="shared" si="25"/>
        <v/>
      </c>
      <c r="P115" s="16"/>
      <c r="Q115" s="11" t="str">
        <f t="shared" si="26"/>
        <v/>
      </c>
      <c r="R115" s="16"/>
      <c r="S115" s="11" t="str">
        <f t="shared" si="27"/>
        <v/>
      </c>
      <c r="T115" s="16"/>
      <c r="U115" s="11" t="str">
        <f t="shared" si="28"/>
        <v/>
      </c>
      <c r="V115" s="16"/>
    </row>
    <row r="116" spans="2:22" x14ac:dyDescent="0.3">
      <c r="B116" s="20" t="s">
        <v>48</v>
      </c>
      <c r="C116" s="13">
        <v>121340</v>
      </c>
      <c r="D116" s="18">
        <v>34</v>
      </c>
      <c r="E116" s="13">
        <f t="shared" si="20"/>
        <v>124340</v>
      </c>
      <c r="F116" s="18">
        <v>111</v>
      </c>
      <c r="G116" s="13">
        <f t="shared" si="21"/>
        <v>127340</v>
      </c>
      <c r="H116" s="18">
        <v>187</v>
      </c>
      <c r="I116" s="13">
        <f t="shared" si="22"/>
        <v>721340</v>
      </c>
      <c r="J116" s="39">
        <v>0.5</v>
      </c>
      <c r="K116" s="13">
        <f t="shared" si="23"/>
        <v>724340</v>
      </c>
      <c r="L116" s="39">
        <v>0.5</v>
      </c>
      <c r="M116" s="13">
        <f t="shared" si="24"/>
        <v>727340</v>
      </c>
      <c r="N116" s="39">
        <v>0.5</v>
      </c>
      <c r="O116" s="7">
        <f t="shared" si="25"/>
        <v>821340</v>
      </c>
      <c r="P116" s="15">
        <f>IF(AND(ISNUMBER(D116),ISNUMBER(J116)), D116*J116, "")</f>
        <v>17</v>
      </c>
      <c r="Q116" s="7">
        <f t="shared" si="26"/>
        <v>824340</v>
      </c>
      <c r="R116" s="15">
        <f>IF(AND(ISNUMBER(F116),ISNUMBER(L116)), F116*L116, "")</f>
        <v>55.5</v>
      </c>
      <c r="S116" s="7">
        <f t="shared" si="27"/>
        <v>827340</v>
      </c>
      <c r="T116" s="15">
        <f>IF(AND(ISNUMBER(H116),ISNUMBER(N116)),H116*N116,"")</f>
        <v>93.5</v>
      </c>
      <c r="U116" s="7">
        <f t="shared" si="28"/>
        <v>920340</v>
      </c>
      <c r="V116" s="15">
        <f>P116+R116+T116</f>
        <v>166</v>
      </c>
    </row>
    <row r="117" spans="2:22" x14ac:dyDescent="0.3">
      <c r="B117" s="20" t="s">
        <v>49</v>
      </c>
      <c r="C117" s="13">
        <v>121350</v>
      </c>
      <c r="D117" s="18">
        <v>35</v>
      </c>
      <c r="E117" s="13">
        <f t="shared" si="20"/>
        <v>124350</v>
      </c>
      <c r="F117" s="18">
        <v>112</v>
      </c>
      <c r="G117" s="13">
        <f t="shared" si="21"/>
        <v>127350</v>
      </c>
      <c r="H117" s="18">
        <v>188</v>
      </c>
      <c r="I117" s="13">
        <f t="shared" si="22"/>
        <v>721350</v>
      </c>
      <c r="J117" s="39">
        <v>0.5</v>
      </c>
      <c r="K117" s="13">
        <f t="shared" si="23"/>
        <v>724350</v>
      </c>
      <c r="L117" s="39">
        <v>0.5</v>
      </c>
      <c r="M117" s="13">
        <f t="shared" si="24"/>
        <v>727350</v>
      </c>
      <c r="N117" s="39">
        <v>0.5</v>
      </c>
      <c r="O117" s="7">
        <f t="shared" si="25"/>
        <v>821350</v>
      </c>
      <c r="P117" s="15">
        <f>IF(AND(ISNUMBER(D117),ISNUMBER(J117)), D117*J117, "")</f>
        <v>17.5</v>
      </c>
      <c r="Q117" s="7">
        <f t="shared" si="26"/>
        <v>824350</v>
      </c>
      <c r="R117" s="15">
        <f>IF(AND(ISNUMBER(F117),ISNUMBER(L117)), F117*L117, "")</f>
        <v>56</v>
      </c>
      <c r="S117" s="7">
        <f t="shared" si="27"/>
        <v>827350</v>
      </c>
      <c r="T117" s="15">
        <f>IF(AND(ISNUMBER(H117),ISNUMBER(N117)),H117*N117,"")</f>
        <v>94</v>
      </c>
      <c r="U117" s="7">
        <f t="shared" si="28"/>
        <v>920350</v>
      </c>
      <c r="V117" s="15">
        <f t="shared" ref="V117:V118" si="29">P117+R117+T117</f>
        <v>167.5</v>
      </c>
    </row>
    <row r="118" spans="2:22" x14ac:dyDescent="0.3">
      <c r="B118" s="20" t="s">
        <v>50</v>
      </c>
      <c r="C118" s="13">
        <v>121360</v>
      </c>
      <c r="D118" s="18">
        <v>36</v>
      </c>
      <c r="E118" s="13">
        <f t="shared" si="20"/>
        <v>124360</v>
      </c>
      <c r="F118" s="18">
        <v>113</v>
      </c>
      <c r="G118" s="13">
        <f t="shared" si="21"/>
        <v>127360</v>
      </c>
      <c r="H118" s="18">
        <v>189</v>
      </c>
      <c r="I118" s="13">
        <f t="shared" si="22"/>
        <v>721360</v>
      </c>
      <c r="J118" s="39">
        <v>1</v>
      </c>
      <c r="K118" s="13">
        <f t="shared" si="23"/>
        <v>724360</v>
      </c>
      <c r="L118" s="39">
        <v>1</v>
      </c>
      <c r="M118" s="13">
        <f t="shared" si="24"/>
        <v>727360</v>
      </c>
      <c r="N118" s="39">
        <v>1</v>
      </c>
      <c r="O118" s="7">
        <f t="shared" si="25"/>
        <v>821360</v>
      </c>
      <c r="P118" s="15">
        <f>IF(AND(ISNUMBER(D118),ISNUMBER(J118)), D118*J118, "")</f>
        <v>36</v>
      </c>
      <c r="Q118" s="7">
        <f t="shared" si="26"/>
        <v>824360</v>
      </c>
      <c r="R118" s="15">
        <f>IF(AND(ISNUMBER(F118),ISNUMBER(L118)), F118*L118, "")</f>
        <v>113</v>
      </c>
      <c r="S118" s="7">
        <f t="shared" si="27"/>
        <v>827360</v>
      </c>
      <c r="T118" s="15">
        <f>IF(AND(ISNUMBER(H118),ISNUMBER(N118)),H118*N118,"")</f>
        <v>189</v>
      </c>
      <c r="U118" s="7">
        <f t="shared" si="28"/>
        <v>920360</v>
      </c>
      <c r="V118" s="15">
        <f t="shared" si="29"/>
        <v>338</v>
      </c>
    </row>
    <row r="119" spans="2:22" x14ac:dyDescent="0.3">
      <c r="B119" s="3" t="s">
        <v>117</v>
      </c>
      <c r="C119" s="11"/>
      <c r="D119" s="16"/>
      <c r="E119" s="11" t="str">
        <f t="shared" si="20"/>
        <v/>
      </c>
      <c r="F119" s="16"/>
      <c r="G119" s="11" t="str">
        <f t="shared" si="21"/>
        <v/>
      </c>
      <c r="H119" s="16"/>
      <c r="I119" s="11" t="str">
        <f t="shared" si="22"/>
        <v/>
      </c>
      <c r="J119" s="12"/>
      <c r="K119" s="11" t="str">
        <f t="shared" si="23"/>
        <v/>
      </c>
      <c r="L119" s="12"/>
      <c r="M119" s="11" t="str">
        <f t="shared" si="24"/>
        <v/>
      </c>
      <c r="N119" s="12"/>
      <c r="O119" s="11" t="str">
        <f t="shared" si="25"/>
        <v/>
      </c>
      <c r="P119" s="16"/>
      <c r="Q119" s="11" t="str">
        <f t="shared" si="26"/>
        <v/>
      </c>
      <c r="R119" s="16"/>
      <c r="S119" s="11" t="str">
        <f t="shared" si="27"/>
        <v/>
      </c>
      <c r="T119" s="16"/>
      <c r="U119" s="11" t="str">
        <f t="shared" si="28"/>
        <v/>
      </c>
      <c r="V119" s="16"/>
    </row>
    <row r="120" spans="2:22" x14ac:dyDescent="0.3">
      <c r="B120" s="19" t="s">
        <v>47</v>
      </c>
      <c r="C120" s="13">
        <v>121370</v>
      </c>
      <c r="D120" s="18">
        <v>37</v>
      </c>
      <c r="E120" s="13">
        <f t="shared" si="20"/>
        <v>124370</v>
      </c>
      <c r="F120" s="18">
        <v>114</v>
      </c>
      <c r="G120" s="13">
        <f t="shared" si="21"/>
        <v>127370</v>
      </c>
      <c r="H120" s="18">
        <v>190</v>
      </c>
      <c r="I120" s="13">
        <f t="shared" si="22"/>
        <v>721370</v>
      </c>
      <c r="J120" s="39">
        <v>0.5</v>
      </c>
      <c r="K120" s="13">
        <f t="shared" si="23"/>
        <v>724370</v>
      </c>
      <c r="L120" s="39">
        <v>0.5</v>
      </c>
      <c r="M120" s="13">
        <f t="shared" si="24"/>
        <v>727370</v>
      </c>
      <c r="N120" s="39">
        <v>1</v>
      </c>
      <c r="O120" s="7">
        <f t="shared" si="25"/>
        <v>821370</v>
      </c>
      <c r="P120" s="15">
        <f>IF(AND(ISNUMBER(D120),ISNUMBER(J120)), D120*J120, "")</f>
        <v>18.5</v>
      </c>
      <c r="Q120" s="7">
        <f t="shared" si="26"/>
        <v>824370</v>
      </c>
      <c r="R120" s="15">
        <f>IF(AND(ISNUMBER(F120),ISNUMBER(L120)), F120*L120, "")</f>
        <v>57</v>
      </c>
      <c r="S120" s="7">
        <f t="shared" si="27"/>
        <v>827370</v>
      </c>
      <c r="T120" s="15">
        <f>IF(AND(ISNUMBER(H120),ISNUMBER(N120)),H120*N120,"")</f>
        <v>190</v>
      </c>
      <c r="U120" s="7">
        <f t="shared" si="28"/>
        <v>920370</v>
      </c>
      <c r="V120" s="15">
        <f>P120+R120+T120</f>
        <v>265.5</v>
      </c>
    </row>
    <row r="121" spans="2:22" x14ac:dyDescent="0.3">
      <c r="B121" s="19" t="s">
        <v>115</v>
      </c>
      <c r="C121" s="11"/>
      <c r="D121" s="16"/>
      <c r="E121" s="11" t="str">
        <f t="shared" si="20"/>
        <v/>
      </c>
      <c r="F121" s="16"/>
      <c r="G121" s="11" t="str">
        <f t="shared" si="21"/>
        <v/>
      </c>
      <c r="H121" s="16"/>
      <c r="I121" s="11" t="str">
        <f t="shared" si="22"/>
        <v/>
      </c>
      <c r="J121" s="12"/>
      <c r="K121" s="11" t="str">
        <f t="shared" si="23"/>
        <v/>
      </c>
      <c r="L121" s="12"/>
      <c r="M121" s="11" t="str">
        <f t="shared" si="24"/>
        <v/>
      </c>
      <c r="N121" s="12"/>
      <c r="O121" s="11" t="str">
        <f t="shared" si="25"/>
        <v/>
      </c>
      <c r="P121" s="16"/>
      <c r="Q121" s="11" t="str">
        <f t="shared" si="26"/>
        <v/>
      </c>
      <c r="R121" s="16"/>
      <c r="S121" s="11" t="str">
        <f t="shared" si="27"/>
        <v/>
      </c>
      <c r="T121" s="16"/>
      <c r="U121" s="11" t="str">
        <f t="shared" si="28"/>
        <v/>
      </c>
      <c r="V121" s="16"/>
    </row>
    <row r="122" spans="2:22" x14ac:dyDescent="0.3">
      <c r="B122" s="20" t="s">
        <v>48</v>
      </c>
      <c r="C122" s="13">
        <v>121380</v>
      </c>
      <c r="D122" s="18">
        <v>38</v>
      </c>
      <c r="E122" s="13">
        <f t="shared" si="20"/>
        <v>124380</v>
      </c>
      <c r="F122" s="18">
        <v>115</v>
      </c>
      <c r="G122" s="13">
        <f t="shared" si="21"/>
        <v>127380</v>
      </c>
      <c r="H122" s="18">
        <v>191</v>
      </c>
      <c r="I122" s="13">
        <f t="shared" si="22"/>
        <v>721380</v>
      </c>
      <c r="J122" s="39">
        <v>0.5</v>
      </c>
      <c r="K122" s="13">
        <f t="shared" si="23"/>
        <v>724380</v>
      </c>
      <c r="L122" s="39">
        <v>0.5</v>
      </c>
      <c r="M122" s="13">
        <f t="shared" si="24"/>
        <v>727380</v>
      </c>
      <c r="N122" s="39">
        <v>1</v>
      </c>
      <c r="O122" s="7">
        <f t="shared" si="25"/>
        <v>821380</v>
      </c>
      <c r="P122" s="15">
        <f>IF(AND(ISNUMBER(D122),ISNUMBER(J122)), D122*J122, "")</f>
        <v>19</v>
      </c>
      <c r="Q122" s="7">
        <f t="shared" si="26"/>
        <v>824380</v>
      </c>
      <c r="R122" s="15">
        <f>IF(AND(ISNUMBER(F122),ISNUMBER(L122)), F122*L122, "")</f>
        <v>57.5</v>
      </c>
      <c r="S122" s="7">
        <f t="shared" si="27"/>
        <v>827380</v>
      </c>
      <c r="T122" s="15">
        <f>IF(AND(ISNUMBER(H122),ISNUMBER(N122)),H122*N122,"")</f>
        <v>191</v>
      </c>
      <c r="U122" s="7">
        <f t="shared" si="28"/>
        <v>920380</v>
      </c>
      <c r="V122" s="15">
        <f>P122+R122+T122</f>
        <v>267.5</v>
      </c>
    </row>
    <row r="123" spans="2:22" x14ac:dyDescent="0.3">
      <c r="B123" s="20" t="s">
        <v>49</v>
      </c>
      <c r="C123" s="13">
        <v>121390</v>
      </c>
      <c r="D123" s="18">
        <v>39</v>
      </c>
      <c r="E123" s="13">
        <f t="shared" si="20"/>
        <v>124390</v>
      </c>
      <c r="F123" s="18">
        <v>116</v>
      </c>
      <c r="G123" s="13">
        <f t="shared" si="21"/>
        <v>127390</v>
      </c>
      <c r="H123" s="18">
        <v>192</v>
      </c>
      <c r="I123" s="13">
        <f t="shared" si="22"/>
        <v>721390</v>
      </c>
      <c r="J123" s="39">
        <v>0.5</v>
      </c>
      <c r="K123" s="13">
        <f t="shared" si="23"/>
        <v>724390</v>
      </c>
      <c r="L123" s="39">
        <v>0.5</v>
      </c>
      <c r="M123" s="13">
        <f t="shared" si="24"/>
        <v>727390</v>
      </c>
      <c r="N123" s="39">
        <v>1</v>
      </c>
      <c r="O123" s="7">
        <f t="shared" si="25"/>
        <v>821390</v>
      </c>
      <c r="P123" s="15">
        <f>IF(AND(ISNUMBER(D123),ISNUMBER(J123)), D123*J123, "")</f>
        <v>19.5</v>
      </c>
      <c r="Q123" s="7">
        <f t="shared" si="26"/>
        <v>824390</v>
      </c>
      <c r="R123" s="15">
        <f>IF(AND(ISNUMBER(F123),ISNUMBER(L123)), F123*L123, "")</f>
        <v>58</v>
      </c>
      <c r="S123" s="7">
        <f t="shared" si="27"/>
        <v>827390</v>
      </c>
      <c r="T123" s="15">
        <f>IF(AND(ISNUMBER(H123),ISNUMBER(N123)),H123*N123,"")</f>
        <v>192</v>
      </c>
      <c r="U123" s="7">
        <f t="shared" si="28"/>
        <v>920390</v>
      </c>
      <c r="V123" s="15">
        <f t="shared" ref="V123:V124" si="30">P123+R123+T123</f>
        <v>269.5</v>
      </c>
    </row>
    <row r="124" spans="2:22" x14ac:dyDescent="0.3">
      <c r="B124" s="20" t="s">
        <v>50</v>
      </c>
      <c r="C124" s="13">
        <v>121400</v>
      </c>
      <c r="D124" s="18">
        <v>40</v>
      </c>
      <c r="E124" s="13">
        <f t="shared" si="20"/>
        <v>124400</v>
      </c>
      <c r="F124" s="18">
        <v>117</v>
      </c>
      <c r="G124" s="13">
        <f t="shared" si="21"/>
        <v>127400</v>
      </c>
      <c r="H124" s="18">
        <v>193</v>
      </c>
      <c r="I124" s="13">
        <f t="shared" si="22"/>
        <v>721400</v>
      </c>
      <c r="J124" s="39">
        <v>1</v>
      </c>
      <c r="K124" s="13">
        <f t="shared" si="23"/>
        <v>724400</v>
      </c>
      <c r="L124" s="39">
        <v>1</v>
      </c>
      <c r="M124" s="13">
        <f t="shared" si="24"/>
        <v>727400</v>
      </c>
      <c r="N124" s="39">
        <v>1</v>
      </c>
      <c r="O124" s="7">
        <f t="shared" si="25"/>
        <v>821400</v>
      </c>
      <c r="P124" s="15">
        <f>IF(AND(ISNUMBER(D124),ISNUMBER(J124)), D124*J124, "")</f>
        <v>40</v>
      </c>
      <c r="Q124" s="7">
        <f t="shared" si="26"/>
        <v>824400</v>
      </c>
      <c r="R124" s="15">
        <f>IF(AND(ISNUMBER(F124),ISNUMBER(L124)), F124*L124, "")</f>
        <v>117</v>
      </c>
      <c r="S124" s="7">
        <f t="shared" si="27"/>
        <v>827400</v>
      </c>
      <c r="T124" s="15">
        <f>IF(AND(ISNUMBER(H124),ISNUMBER(N124)),H124*N124,"")</f>
        <v>193</v>
      </c>
      <c r="U124" s="7">
        <f t="shared" si="28"/>
        <v>920400</v>
      </c>
      <c r="V124" s="15">
        <f t="shared" si="30"/>
        <v>350</v>
      </c>
    </row>
    <row r="125" spans="2:22" ht="26.4" x14ac:dyDescent="0.3">
      <c r="B125" s="3" t="s">
        <v>118</v>
      </c>
      <c r="C125" s="11"/>
      <c r="D125" s="16"/>
      <c r="E125" s="11" t="str">
        <f t="shared" si="20"/>
        <v/>
      </c>
      <c r="F125" s="16"/>
      <c r="G125" s="11" t="str">
        <f t="shared" si="21"/>
        <v/>
      </c>
      <c r="H125" s="16"/>
      <c r="I125" s="11" t="str">
        <f t="shared" si="22"/>
        <v/>
      </c>
      <c r="J125" s="12"/>
      <c r="K125" s="11" t="str">
        <f t="shared" si="23"/>
        <v/>
      </c>
      <c r="L125" s="12"/>
      <c r="M125" s="11" t="str">
        <f t="shared" si="24"/>
        <v/>
      </c>
      <c r="N125" s="12"/>
      <c r="O125" s="11" t="str">
        <f t="shared" si="25"/>
        <v/>
      </c>
      <c r="P125" s="16"/>
      <c r="Q125" s="11" t="str">
        <f t="shared" si="26"/>
        <v/>
      </c>
      <c r="R125" s="16"/>
      <c r="S125" s="11" t="str">
        <f t="shared" si="27"/>
        <v/>
      </c>
      <c r="T125" s="16"/>
      <c r="U125" s="11" t="str">
        <f t="shared" si="28"/>
        <v/>
      </c>
      <c r="V125" s="16"/>
    </row>
    <row r="126" spans="2:22" x14ac:dyDescent="0.3">
      <c r="B126" s="19" t="s">
        <v>47</v>
      </c>
      <c r="C126" s="13">
        <v>121410</v>
      </c>
      <c r="D126" s="18">
        <v>41</v>
      </c>
      <c r="E126" s="13">
        <f t="shared" si="20"/>
        <v>124410</v>
      </c>
      <c r="F126" s="18">
        <v>118</v>
      </c>
      <c r="G126" s="11">
        <f t="shared" si="21"/>
        <v>127410</v>
      </c>
      <c r="H126" s="16" t="s">
        <v>135</v>
      </c>
      <c r="I126" s="13">
        <f t="shared" si="22"/>
        <v>721410</v>
      </c>
      <c r="J126" s="39">
        <v>0.5</v>
      </c>
      <c r="K126" s="13">
        <f t="shared" si="23"/>
        <v>724410</v>
      </c>
      <c r="L126" s="39">
        <v>0.5</v>
      </c>
      <c r="M126" s="11">
        <f t="shared" si="24"/>
        <v>727410</v>
      </c>
      <c r="N126" s="12" t="s">
        <v>135</v>
      </c>
      <c r="O126" s="7">
        <f t="shared" si="25"/>
        <v>821410</v>
      </c>
      <c r="P126" s="15">
        <f>IF(AND(ISNUMBER(D126),ISNUMBER(J126)), D126*J126, "")</f>
        <v>20.5</v>
      </c>
      <c r="Q126" s="7">
        <f t="shared" si="26"/>
        <v>824410</v>
      </c>
      <c r="R126" s="15">
        <f>IF(AND(ISNUMBER(F126),ISNUMBER(L126)), F126*L126, "")</f>
        <v>59</v>
      </c>
      <c r="S126" s="11">
        <f t="shared" si="27"/>
        <v>827410</v>
      </c>
      <c r="T126" s="16" t="s">
        <v>135</v>
      </c>
      <c r="U126" s="7">
        <f t="shared" si="28"/>
        <v>920410</v>
      </c>
      <c r="V126" s="15">
        <f>P126+R126</f>
        <v>79.5</v>
      </c>
    </row>
    <row r="127" spans="2:22" x14ac:dyDescent="0.3">
      <c r="B127" s="19" t="s">
        <v>115</v>
      </c>
      <c r="C127" s="11"/>
      <c r="D127" s="16"/>
      <c r="E127" s="11" t="str">
        <f t="shared" si="20"/>
        <v/>
      </c>
      <c r="F127" s="16"/>
      <c r="G127" s="11" t="str">
        <f t="shared" si="21"/>
        <v/>
      </c>
      <c r="H127" s="16"/>
      <c r="I127" s="11" t="str">
        <f t="shared" si="22"/>
        <v/>
      </c>
      <c r="J127" s="12"/>
      <c r="K127" s="11" t="str">
        <f t="shared" si="23"/>
        <v/>
      </c>
      <c r="L127" s="12"/>
      <c r="M127" s="11" t="str">
        <f t="shared" si="24"/>
        <v/>
      </c>
      <c r="N127" s="12"/>
      <c r="O127" s="11" t="str">
        <f t="shared" si="25"/>
        <v/>
      </c>
      <c r="P127" s="16"/>
      <c r="Q127" s="11" t="str">
        <f t="shared" si="26"/>
        <v/>
      </c>
      <c r="R127" s="16"/>
      <c r="S127" s="11" t="str">
        <f t="shared" si="27"/>
        <v/>
      </c>
      <c r="T127" s="16"/>
      <c r="U127" s="11" t="str">
        <f t="shared" si="28"/>
        <v/>
      </c>
      <c r="V127" s="16"/>
    </row>
    <row r="128" spans="2:22" x14ac:dyDescent="0.3">
      <c r="B128" s="20" t="s">
        <v>48</v>
      </c>
      <c r="C128" s="13">
        <v>121420</v>
      </c>
      <c r="D128" s="18">
        <v>42</v>
      </c>
      <c r="E128" s="13">
        <f t="shared" si="20"/>
        <v>124420</v>
      </c>
      <c r="F128" s="18">
        <v>119</v>
      </c>
      <c r="G128" s="11">
        <f t="shared" si="21"/>
        <v>127420</v>
      </c>
      <c r="H128" s="16" t="s">
        <v>135</v>
      </c>
      <c r="I128" s="13">
        <f t="shared" si="22"/>
        <v>721420</v>
      </c>
      <c r="J128" s="39">
        <v>0.5</v>
      </c>
      <c r="K128" s="13">
        <f t="shared" si="23"/>
        <v>724420</v>
      </c>
      <c r="L128" s="39">
        <v>0.5</v>
      </c>
      <c r="M128" s="11">
        <f t="shared" si="24"/>
        <v>727420</v>
      </c>
      <c r="N128" s="12" t="s">
        <v>135</v>
      </c>
      <c r="O128" s="7">
        <f t="shared" si="25"/>
        <v>821420</v>
      </c>
      <c r="P128" s="15">
        <f>IF(AND(ISNUMBER(D128),ISNUMBER(J128)), D128*J128, "")</f>
        <v>21</v>
      </c>
      <c r="Q128" s="7">
        <f t="shared" si="26"/>
        <v>824420</v>
      </c>
      <c r="R128" s="15">
        <f>IF(AND(ISNUMBER(F128),ISNUMBER(L128)), F128*L128, "")</f>
        <v>59.5</v>
      </c>
      <c r="S128" s="11">
        <f t="shared" si="27"/>
        <v>827420</v>
      </c>
      <c r="T128" s="16" t="s">
        <v>135</v>
      </c>
      <c r="U128" s="7">
        <f t="shared" si="28"/>
        <v>920420</v>
      </c>
      <c r="V128" s="15">
        <f>P128+R128</f>
        <v>80.5</v>
      </c>
    </row>
    <row r="129" spans="2:22" x14ac:dyDescent="0.3">
      <c r="B129" s="20" t="s">
        <v>49</v>
      </c>
      <c r="C129" s="13">
        <v>121430</v>
      </c>
      <c r="D129" s="18">
        <v>43</v>
      </c>
      <c r="E129" s="13">
        <f t="shared" si="20"/>
        <v>124430</v>
      </c>
      <c r="F129" s="18">
        <v>120</v>
      </c>
      <c r="G129" s="11">
        <f t="shared" si="21"/>
        <v>127430</v>
      </c>
      <c r="H129" s="16" t="s">
        <v>135</v>
      </c>
      <c r="I129" s="13">
        <f t="shared" si="22"/>
        <v>721430</v>
      </c>
      <c r="J129" s="39">
        <v>0.5</v>
      </c>
      <c r="K129" s="13">
        <f t="shared" si="23"/>
        <v>724430</v>
      </c>
      <c r="L129" s="39">
        <v>0.5</v>
      </c>
      <c r="M129" s="11">
        <f t="shared" si="24"/>
        <v>727430</v>
      </c>
      <c r="N129" s="12" t="s">
        <v>135</v>
      </c>
      <c r="O129" s="7">
        <f t="shared" si="25"/>
        <v>821430</v>
      </c>
      <c r="P129" s="15">
        <f>IF(AND(ISNUMBER(D129),ISNUMBER(J129)), D129*J129, "")</f>
        <v>21.5</v>
      </c>
      <c r="Q129" s="7">
        <f t="shared" si="26"/>
        <v>824430</v>
      </c>
      <c r="R129" s="15">
        <f>IF(AND(ISNUMBER(F129),ISNUMBER(L129)), F129*L129, "")</f>
        <v>60</v>
      </c>
      <c r="S129" s="11">
        <f t="shared" si="27"/>
        <v>827430</v>
      </c>
      <c r="T129" s="16" t="s">
        <v>135</v>
      </c>
      <c r="U129" s="7">
        <f t="shared" si="28"/>
        <v>920430</v>
      </c>
      <c r="V129" s="15">
        <f t="shared" ref="V129:V130" si="31">P129+R129</f>
        <v>81.5</v>
      </c>
    </row>
    <row r="130" spans="2:22" x14ac:dyDescent="0.3">
      <c r="B130" s="20" t="s">
        <v>50</v>
      </c>
      <c r="C130" s="13">
        <v>121440</v>
      </c>
      <c r="D130" s="18">
        <v>44</v>
      </c>
      <c r="E130" s="13">
        <f t="shared" si="20"/>
        <v>124440</v>
      </c>
      <c r="F130" s="18">
        <v>121</v>
      </c>
      <c r="G130" s="11">
        <f t="shared" si="21"/>
        <v>127440</v>
      </c>
      <c r="H130" s="16" t="s">
        <v>135</v>
      </c>
      <c r="I130" s="13">
        <f t="shared" si="22"/>
        <v>721440</v>
      </c>
      <c r="J130" s="39">
        <v>1</v>
      </c>
      <c r="K130" s="13">
        <f t="shared" si="23"/>
        <v>724440</v>
      </c>
      <c r="L130" s="39">
        <v>1</v>
      </c>
      <c r="M130" s="11">
        <f t="shared" si="24"/>
        <v>727440</v>
      </c>
      <c r="N130" s="12" t="s">
        <v>135</v>
      </c>
      <c r="O130" s="7">
        <f t="shared" si="25"/>
        <v>821440</v>
      </c>
      <c r="P130" s="15">
        <f>IF(AND(ISNUMBER(D130),ISNUMBER(J130)), D130*J130, "")</f>
        <v>44</v>
      </c>
      <c r="Q130" s="7">
        <f t="shared" si="26"/>
        <v>824440</v>
      </c>
      <c r="R130" s="15">
        <f>IF(AND(ISNUMBER(F130),ISNUMBER(L130)), F130*L130, "")</f>
        <v>121</v>
      </c>
      <c r="S130" s="11">
        <f t="shared" si="27"/>
        <v>827440</v>
      </c>
      <c r="T130" s="16" t="s">
        <v>135</v>
      </c>
      <c r="U130" s="7">
        <f t="shared" si="28"/>
        <v>920440</v>
      </c>
      <c r="V130" s="15">
        <f t="shared" si="31"/>
        <v>165</v>
      </c>
    </row>
    <row r="131" spans="2:22" x14ac:dyDescent="0.3">
      <c r="B131" s="3" t="s">
        <v>119</v>
      </c>
      <c r="C131" s="11"/>
      <c r="D131" s="16"/>
      <c r="E131" s="11" t="str">
        <f t="shared" ref="E131:E194" si="32">IF(C131&gt;0, C131+3000, "")</f>
        <v/>
      </c>
      <c r="F131" s="16"/>
      <c r="G131" s="11" t="str">
        <f t="shared" ref="G131:G194" si="33">IF(C131&gt;0, C131+6000, "")</f>
        <v/>
      </c>
      <c r="H131" s="16"/>
      <c r="I131" s="11" t="str">
        <f t="shared" ref="I131:I194" si="34">IF(C131&gt;0, C131+600000, "")</f>
        <v/>
      </c>
      <c r="J131" s="12"/>
      <c r="K131" s="11" t="str">
        <f t="shared" ref="K131:K194" si="35">IF(C131&gt;0, E131+600000, "")</f>
        <v/>
      </c>
      <c r="L131" s="12"/>
      <c r="M131" s="11" t="str">
        <f t="shared" ref="M131:M194" si="36">IF(C131, G131+600000, "")</f>
        <v/>
      </c>
      <c r="N131" s="12"/>
      <c r="O131" s="11" t="str">
        <f t="shared" ref="O131:O194" si="37">IF(C131&gt;0, C131+700000, "")</f>
        <v/>
      </c>
      <c r="P131" s="16"/>
      <c r="Q131" s="11" t="str">
        <f t="shared" ref="Q131:Q194" si="38">IF(C131&gt;0, E131+700000, "")</f>
        <v/>
      </c>
      <c r="R131" s="16"/>
      <c r="S131" s="11" t="str">
        <f t="shared" ref="S131:S194" si="39">IF(C131, G131+700000, "")</f>
        <v/>
      </c>
      <c r="T131" s="16"/>
      <c r="U131" s="11" t="str">
        <f t="shared" ref="U131:U194" si="40">IF(C131&gt;0, C131+799000, "")</f>
        <v/>
      </c>
      <c r="V131" s="16"/>
    </row>
    <row r="132" spans="2:22" x14ac:dyDescent="0.3">
      <c r="B132" s="19" t="s">
        <v>47</v>
      </c>
      <c r="C132" s="13">
        <v>121450</v>
      </c>
      <c r="D132" s="18">
        <v>45</v>
      </c>
      <c r="E132" s="13">
        <f t="shared" si="32"/>
        <v>124450</v>
      </c>
      <c r="F132" s="18">
        <v>122</v>
      </c>
      <c r="G132" s="11">
        <f t="shared" si="33"/>
        <v>127450</v>
      </c>
      <c r="H132" s="16" t="s">
        <v>135</v>
      </c>
      <c r="I132" s="13">
        <f t="shared" si="34"/>
        <v>721450</v>
      </c>
      <c r="J132" s="39">
        <v>0</v>
      </c>
      <c r="K132" s="13">
        <f t="shared" si="35"/>
        <v>724450</v>
      </c>
      <c r="L132" s="39">
        <v>0.5</v>
      </c>
      <c r="M132" s="11">
        <f t="shared" si="36"/>
        <v>727450</v>
      </c>
      <c r="N132" s="12" t="s">
        <v>135</v>
      </c>
      <c r="O132" s="7">
        <f t="shared" si="37"/>
        <v>821450</v>
      </c>
      <c r="P132" s="15">
        <f>IF(AND(ISNUMBER(D132),ISNUMBER(J132)), D132*J132, "")</f>
        <v>0</v>
      </c>
      <c r="Q132" s="7">
        <f t="shared" si="38"/>
        <v>824450</v>
      </c>
      <c r="R132" s="15">
        <f>IF(AND(ISNUMBER(F132),ISNUMBER(L132)), F132*L132, "")</f>
        <v>61</v>
      </c>
      <c r="S132" s="11">
        <f t="shared" si="39"/>
        <v>827450</v>
      </c>
      <c r="T132" s="16" t="s">
        <v>135</v>
      </c>
      <c r="U132" s="7">
        <f t="shared" si="40"/>
        <v>920450</v>
      </c>
      <c r="V132" s="15">
        <f>P132+R132</f>
        <v>61</v>
      </c>
    </row>
    <row r="133" spans="2:22" x14ac:dyDescent="0.3">
      <c r="B133" s="19" t="s">
        <v>115</v>
      </c>
      <c r="C133" s="11"/>
      <c r="D133" s="16"/>
      <c r="E133" s="11" t="str">
        <f t="shared" si="32"/>
        <v/>
      </c>
      <c r="F133" s="16"/>
      <c r="G133" s="11" t="str">
        <f t="shared" si="33"/>
        <v/>
      </c>
      <c r="H133" s="16"/>
      <c r="I133" s="11" t="str">
        <f t="shared" si="34"/>
        <v/>
      </c>
      <c r="J133" s="12"/>
      <c r="K133" s="11" t="str">
        <f t="shared" si="35"/>
        <v/>
      </c>
      <c r="L133" s="12"/>
      <c r="M133" s="11" t="str">
        <f t="shared" si="36"/>
        <v/>
      </c>
      <c r="N133" s="12"/>
      <c r="O133" s="11" t="str">
        <f t="shared" si="37"/>
        <v/>
      </c>
      <c r="P133" s="16"/>
      <c r="Q133" s="11" t="str">
        <f t="shared" si="38"/>
        <v/>
      </c>
      <c r="R133" s="16"/>
      <c r="S133" s="11" t="str">
        <f t="shared" si="39"/>
        <v/>
      </c>
      <c r="T133" s="16"/>
      <c r="U133" s="11" t="str">
        <f t="shared" si="40"/>
        <v/>
      </c>
      <c r="V133" s="16"/>
    </row>
    <row r="134" spans="2:22" x14ac:dyDescent="0.3">
      <c r="B134" s="20" t="s">
        <v>48</v>
      </c>
      <c r="C134" s="13">
        <v>121460</v>
      </c>
      <c r="D134" s="18">
        <v>46</v>
      </c>
      <c r="E134" s="13">
        <f t="shared" si="32"/>
        <v>124460</v>
      </c>
      <c r="F134" s="18">
        <v>123</v>
      </c>
      <c r="G134" s="11">
        <f t="shared" si="33"/>
        <v>127460</v>
      </c>
      <c r="H134" s="16" t="s">
        <v>135</v>
      </c>
      <c r="I134" s="13">
        <f t="shared" si="34"/>
        <v>721460</v>
      </c>
      <c r="J134" s="39">
        <v>0</v>
      </c>
      <c r="K134" s="13">
        <f t="shared" si="35"/>
        <v>724460</v>
      </c>
      <c r="L134" s="39">
        <v>0.5</v>
      </c>
      <c r="M134" s="11">
        <f t="shared" si="36"/>
        <v>727460</v>
      </c>
      <c r="N134" s="12" t="s">
        <v>135</v>
      </c>
      <c r="O134" s="7">
        <f t="shared" si="37"/>
        <v>821460</v>
      </c>
      <c r="P134" s="15">
        <f>IF(AND(ISNUMBER(D134),ISNUMBER(J134)), D134*J134, "")</f>
        <v>0</v>
      </c>
      <c r="Q134" s="7">
        <f t="shared" si="38"/>
        <v>824460</v>
      </c>
      <c r="R134" s="15">
        <f>IF(AND(ISNUMBER(F134),ISNUMBER(L134)), F134*L134, "")</f>
        <v>61.5</v>
      </c>
      <c r="S134" s="11">
        <f t="shared" si="39"/>
        <v>827460</v>
      </c>
      <c r="T134" s="16" t="s">
        <v>135</v>
      </c>
      <c r="U134" s="7">
        <f t="shared" si="40"/>
        <v>920460</v>
      </c>
      <c r="V134" s="15">
        <f>P134+R134</f>
        <v>61.5</v>
      </c>
    </row>
    <row r="135" spans="2:22" x14ac:dyDescent="0.3">
      <c r="B135" s="20" t="s">
        <v>49</v>
      </c>
      <c r="C135" s="13">
        <v>121470</v>
      </c>
      <c r="D135" s="18">
        <v>47</v>
      </c>
      <c r="E135" s="13">
        <f t="shared" si="32"/>
        <v>124470</v>
      </c>
      <c r="F135" s="18">
        <v>124</v>
      </c>
      <c r="G135" s="11">
        <f t="shared" si="33"/>
        <v>127470</v>
      </c>
      <c r="H135" s="16" t="s">
        <v>135</v>
      </c>
      <c r="I135" s="13">
        <f t="shared" si="34"/>
        <v>721470</v>
      </c>
      <c r="J135" s="39">
        <v>0.5</v>
      </c>
      <c r="K135" s="13">
        <f t="shared" si="35"/>
        <v>724470</v>
      </c>
      <c r="L135" s="39">
        <v>0.5</v>
      </c>
      <c r="M135" s="11">
        <f t="shared" si="36"/>
        <v>727470</v>
      </c>
      <c r="N135" s="12" t="s">
        <v>135</v>
      </c>
      <c r="O135" s="7">
        <f t="shared" si="37"/>
        <v>821470</v>
      </c>
      <c r="P135" s="15">
        <f>IF(AND(ISNUMBER(D135),ISNUMBER(J135)), D135*J135, "")</f>
        <v>23.5</v>
      </c>
      <c r="Q135" s="7">
        <f t="shared" si="38"/>
        <v>824470</v>
      </c>
      <c r="R135" s="15">
        <f>IF(AND(ISNUMBER(F135),ISNUMBER(L135)), F135*L135, "")</f>
        <v>62</v>
      </c>
      <c r="S135" s="11">
        <f t="shared" si="39"/>
        <v>827470</v>
      </c>
      <c r="T135" s="16" t="s">
        <v>135</v>
      </c>
      <c r="U135" s="7">
        <f t="shared" si="40"/>
        <v>920470</v>
      </c>
      <c r="V135" s="15">
        <f t="shared" ref="V135:V136" si="41">P135+R135</f>
        <v>85.5</v>
      </c>
    </row>
    <row r="136" spans="2:22" x14ac:dyDescent="0.3">
      <c r="B136" s="20" t="s">
        <v>50</v>
      </c>
      <c r="C136" s="13">
        <v>121480</v>
      </c>
      <c r="D136" s="18">
        <v>48</v>
      </c>
      <c r="E136" s="13">
        <f t="shared" si="32"/>
        <v>124480</v>
      </c>
      <c r="F136" s="18">
        <v>125</v>
      </c>
      <c r="G136" s="11">
        <f t="shared" si="33"/>
        <v>127480</v>
      </c>
      <c r="H136" s="16" t="s">
        <v>135</v>
      </c>
      <c r="I136" s="13">
        <f t="shared" si="34"/>
        <v>721480</v>
      </c>
      <c r="J136" s="39">
        <v>1</v>
      </c>
      <c r="K136" s="13">
        <f t="shared" si="35"/>
        <v>724480</v>
      </c>
      <c r="L136" s="39">
        <v>1</v>
      </c>
      <c r="M136" s="11">
        <f t="shared" si="36"/>
        <v>727480</v>
      </c>
      <c r="N136" s="12" t="s">
        <v>135</v>
      </c>
      <c r="O136" s="7">
        <f t="shared" si="37"/>
        <v>821480</v>
      </c>
      <c r="P136" s="15">
        <f>IF(AND(ISNUMBER(D136),ISNUMBER(J136)), D136*J136, "")</f>
        <v>48</v>
      </c>
      <c r="Q136" s="7">
        <f t="shared" si="38"/>
        <v>824480</v>
      </c>
      <c r="R136" s="15">
        <f>IF(AND(ISNUMBER(F136),ISNUMBER(L136)), F136*L136, "")</f>
        <v>125</v>
      </c>
      <c r="S136" s="11">
        <f t="shared" si="39"/>
        <v>827480</v>
      </c>
      <c r="T136" s="16" t="s">
        <v>135</v>
      </c>
      <c r="U136" s="7">
        <f t="shared" si="40"/>
        <v>920480</v>
      </c>
      <c r="V136" s="15">
        <f t="shared" si="41"/>
        <v>173</v>
      </c>
    </row>
    <row r="137" spans="2:22" ht="26.4" x14ac:dyDescent="0.3">
      <c r="B137" s="3" t="s">
        <v>120</v>
      </c>
      <c r="C137" s="11"/>
      <c r="D137" s="16"/>
      <c r="E137" s="11" t="str">
        <f t="shared" si="32"/>
        <v/>
      </c>
      <c r="F137" s="16"/>
      <c r="G137" s="11" t="str">
        <f t="shared" si="33"/>
        <v/>
      </c>
      <c r="H137" s="16"/>
      <c r="I137" s="11" t="str">
        <f t="shared" si="34"/>
        <v/>
      </c>
      <c r="J137" s="12"/>
      <c r="K137" s="11" t="str">
        <f t="shared" si="35"/>
        <v/>
      </c>
      <c r="L137" s="12"/>
      <c r="M137" s="11" t="str">
        <f t="shared" si="36"/>
        <v/>
      </c>
      <c r="N137" s="12"/>
      <c r="O137" s="11" t="str">
        <f t="shared" si="37"/>
        <v/>
      </c>
      <c r="P137" s="16"/>
      <c r="Q137" s="11" t="str">
        <f t="shared" si="38"/>
        <v/>
      </c>
      <c r="R137" s="16"/>
      <c r="S137" s="11" t="str">
        <f t="shared" si="39"/>
        <v/>
      </c>
      <c r="T137" s="16"/>
      <c r="U137" s="11" t="str">
        <f t="shared" si="40"/>
        <v/>
      </c>
      <c r="V137" s="16"/>
    </row>
    <row r="138" spans="2:22" x14ac:dyDescent="0.3">
      <c r="B138" s="19" t="s">
        <v>47</v>
      </c>
      <c r="C138" s="13">
        <v>121490</v>
      </c>
      <c r="D138" s="18">
        <v>49</v>
      </c>
      <c r="E138" s="13">
        <f t="shared" si="32"/>
        <v>124490</v>
      </c>
      <c r="F138" s="18">
        <v>126</v>
      </c>
      <c r="G138" s="11">
        <f t="shared" si="33"/>
        <v>127490</v>
      </c>
      <c r="H138" s="16" t="s">
        <v>135</v>
      </c>
      <c r="I138" s="13">
        <f t="shared" si="34"/>
        <v>721490</v>
      </c>
      <c r="J138" s="39">
        <v>0.5</v>
      </c>
      <c r="K138" s="13">
        <f t="shared" si="35"/>
        <v>724490</v>
      </c>
      <c r="L138" s="39">
        <v>0.5</v>
      </c>
      <c r="M138" s="11">
        <f t="shared" si="36"/>
        <v>727490</v>
      </c>
      <c r="N138" s="12" t="s">
        <v>135</v>
      </c>
      <c r="O138" s="7">
        <f t="shared" si="37"/>
        <v>821490</v>
      </c>
      <c r="P138" s="15">
        <f>IF(AND(ISNUMBER(D138),ISNUMBER(J138)), D138*J138, "")</f>
        <v>24.5</v>
      </c>
      <c r="Q138" s="7">
        <f t="shared" si="38"/>
        <v>824490</v>
      </c>
      <c r="R138" s="15">
        <f>IF(AND(ISNUMBER(F138),ISNUMBER(L138)), F138*L138, "")</f>
        <v>63</v>
      </c>
      <c r="S138" s="11">
        <f t="shared" si="39"/>
        <v>827490</v>
      </c>
      <c r="T138" s="16" t="s">
        <v>135</v>
      </c>
      <c r="U138" s="7">
        <f t="shared" si="40"/>
        <v>920490</v>
      </c>
      <c r="V138" s="15">
        <f>P138+R138</f>
        <v>87.5</v>
      </c>
    </row>
    <row r="139" spans="2:22" x14ac:dyDescent="0.3">
      <c r="B139" s="19" t="s">
        <v>115</v>
      </c>
      <c r="C139" s="11"/>
      <c r="D139" s="16"/>
      <c r="E139" s="11" t="str">
        <f t="shared" si="32"/>
        <v/>
      </c>
      <c r="F139" s="16"/>
      <c r="G139" s="11" t="str">
        <f t="shared" si="33"/>
        <v/>
      </c>
      <c r="H139" s="16"/>
      <c r="I139" s="11" t="str">
        <f t="shared" si="34"/>
        <v/>
      </c>
      <c r="J139" s="12"/>
      <c r="K139" s="11" t="str">
        <f t="shared" si="35"/>
        <v/>
      </c>
      <c r="L139" s="12"/>
      <c r="M139" s="11" t="str">
        <f t="shared" si="36"/>
        <v/>
      </c>
      <c r="N139" s="12"/>
      <c r="O139" s="11" t="str">
        <f t="shared" si="37"/>
        <v/>
      </c>
      <c r="P139" s="16"/>
      <c r="Q139" s="11" t="str">
        <f t="shared" si="38"/>
        <v/>
      </c>
      <c r="R139" s="16"/>
      <c r="S139" s="11" t="str">
        <f t="shared" si="39"/>
        <v/>
      </c>
      <c r="T139" s="16"/>
      <c r="U139" s="11" t="str">
        <f t="shared" si="40"/>
        <v/>
      </c>
      <c r="V139" s="16"/>
    </row>
    <row r="140" spans="2:22" x14ac:dyDescent="0.3">
      <c r="B140" s="20" t="s">
        <v>48</v>
      </c>
      <c r="C140" s="13">
        <v>121500</v>
      </c>
      <c r="D140" s="18">
        <v>50</v>
      </c>
      <c r="E140" s="13">
        <f t="shared" si="32"/>
        <v>124500</v>
      </c>
      <c r="F140" s="18">
        <v>127</v>
      </c>
      <c r="G140" s="11">
        <f t="shared" si="33"/>
        <v>127500</v>
      </c>
      <c r="H140" s="16" t="s">
        <v>135</v>
      </c>
      <c r="I140" s="13">
        <f t="shared" si="34"/>
        <v>721500</v>
      </c>
      <c r="J140" s="39">
        <v>0.5</v>
      </c>
      <c r="K140" s="13">
        <f t="shared" si="35"/>
        <v>724500</v>
      </c>
      <c r="L140" s="39">
        <v>0.5</v>
      </c>
      <c r="M140" s="11">
        <f t="shared" si="36"/>
        <v>727500</v>
      </c>
      <c r="N140" s="12" t="s">
        <v>135</v>
      </c>
      <c r="O140" s="7">
        <f t="shared" si="37"/>
        <v>821500</v>
      </c>
      <c r="P140" s="15">
        <f>IF(AND(ISNUMBER(D140),ISNUMBER(J140)), D140*J140, "")</f>
        <v>25</v>
      </c>
      <c r="Q140" s="7">
        <f t="shared" si="38"/>
        <v>824500</v>
      </c>
      <c r="R140" s="15">
        <f>IF(AND(ISNUMBER(F140),ISNUMBER(L140)), F140*L140, "")</f>
        <v>63.5</v>
      </c>
      <c r="S140" s="11">
        <f t="shared" si="39"/>
        <v>827500</v>
      </c>
      <c r="T140" s="16" t="s">
        <v>135</v>
      </c>
      <c r="U140" s="7">
        <f t="shared" si="40"/>
        <v>920500</v>
      </c>
      <c r="V140" s="15">
        <f>P140+R140</f>
        <v>88.5</v>
      </c>
    </row>
    <row r="141" spans="2:22" x14ac:dyDescent="0.3">
      <c r="B141" s="20" t="s">
        <v>49</v>
      </c>
      <c r="C141" s="13">
        <v>121510</v>
      </c>
      <c r="D141" s="18">
        <v>51</v>
      </c>
      <c r="E141" s="13">
        <f t="shared" si="32"/>
        <v>124510</v>
      </c>
      <c r="F141" s="18">
        <v>128</v>
      </c>
      <c r="G141" s="11">
        <f t="shared" si="33"/>
        <v>127510</v>
      </c>
      <c r="H141" s="16" t="s">
        <v>135</v>
      </c>
      <c r="I141" s="13">
        <f t="shared" si="34"/>
        <v>721510</v>
      </c>
      <c r="J141" s="39">
        <v>0.5</v>
      </c>
      <c r="K141" s="13">
        <f t="shared" si="35"/>
        <v>724510</v>
      </c>
      <c r="L141" s="39">
        <v>0.5</v>
      </c>
      <c r="M141" s="11">
        <f t="shared" si="36"/>
        <v>727510</v>
      </c>
      <c r="N141" s="12" t="s">
        <v>135</v>
      </c>
      <c r="O141" s="7">
        <f t="shared" si="37"/>
        <v>821510</v>
      </c>
      <c r="P141" s="15">
        <f>IF(AND(ISNUMBER(D141),ISNUMBER(J141)), D141*J141, "")</f>
        <v>25.5</v>
      </c>
      <c r="Q141" s="7">
        <f t="shared" si="38"/>
        <v>824510</v>
      </c>
      <c r="R141" s="15">
        <f>IF(AND(ISNUMBER(F141),ISNUMBER(L141)), F141*L141, "")</f>
        <v>64</v>
      </c>
      <c r="S141" s="11">
        <f t="shared" si="39"/>
        <v>827510</v>
      </c>
      <c r="T141" s="16" t="s">
        <v>135</v>
      </c>
      <c r="U141" s="7">
        <f t="shared" si="40"/>
        <v>920510</v>
      </c>
      <c r="V141" s="15">
        <f t="shared" ref="V141:V142" si="42">P141+R141</f>
        <v>89.5</v>
      </c>
    </row>
    <row r="142" spans="2:22" x14ac:dyDescent="0.3">
      <c r="B142" s="20" t="s">
        <v>50</v>
      </c>
      <c r="C142" s="13">
        <v>121520</v>
      </c>
      <c r="D142" s="18">
        <v>52</v>
      </c>
      <c r="E142" s="13">
        <f t="shared" si="32"/>
        <v>124520</v>
      </c>
      <c r="F142" s="18">
        <v>129</v>
      </c>
      <c r="G142" s="11">
        <f t="shared" si="33"/>
        <v>127520</v>
      </c>
      <c r="H142" s="16" t="s">
        <v>135</v>
      </c>
      <c r="I142" s="13">
        <f t="shared" si="34"/>
        <v>721520</v>
      </c>
      <c r="J142" s="39">
        <v>1</v>
      </c>
      <c r="K142" s="13">
        <f t="shared" si="35"/>
        <v>724520</v>
      </c>
      <c r="L142" s="39">
        <v>1</v>
      </c>
      <c r="M142" s="11">
        <f t="shared" si="36"/>
        <v>727520</v>
      </c>
      <c r="N142" s="12" t="s">
        <v>135</v>
      </c>
      <c r="O142" s="7">
        <f t="shared" si="37"/>
        <v>821520</v>
      </c>
      <c r="P142" s="15">
        <f>IF(AND(ISNUMBER(D142),ISNUMBER(J142)), D142*J142, "")</f>
        <v>52</v>
      </c>
      <c r="Q142" s="7">
        <f t="shared" si="38"/>
        <v>824520</v>
      </c>
      <c r="R142" s="15">
        <f>IF(AND(ISNUMBER(F142),ISNUMBER(L142)), F142*L142, "")</f>
        <v>129</v>
      </c>
      <c r="S142" s="11">
        <f t="shared" si="39"/>
        <v>827520</v>
      </c>
      <c r="T142" s="16" t="s">
        <v>135</v>
      </c>
      <c r="U142" s="7">
        <f t="shared" si="40"/>
        <v>920520</v>
      </c>
      <c r="V142" s="15">
        <f t="shared" si="42"/>
        <v>181</v>
      </c>
    </row>
    <row r="143" spans="2:22" ht="26.4" x14ac:dyDescent="0.3">
      <c r="B143" s="3" t="s">
        <v>121</v>
      </c>
      <c r="C143" s="11"/>
      <c r="D143" s="16"/>
      <c r="E143" s="11" t="str">
        <f t="shared" si="32"/>
        <v/>
      </c>
      <c r="F143" s="16"/>
      <c r="G143" s="11" t="str">
        <f t="shared" si="33"/>
        <v/>
      </c>
      <c r="H143" s="16"/>
      <c r="I143" s="11" t="str">
        <f t="shared" si="34"/>
        <v/>
      </c>
      <c r="J143" s="12"/>
      <c r="K143" s="11" t="str">
        <f t="shared" si="35"/>
        <v/>
      </c>
      <c r="L143" s="12"/>
      <c r="M143" s="11" t="str">
        <f t="shared" si="36"/>
        <v/>
      </c>
      <c r="N143" s="12"/>
      <c r="O143" s="11" t="str">
        <f t="shared" si="37"/>
        <v/>
      </c>
      <c r="P143" s="16"/>
      <c r="Q143" s="11" t="str">
        <f t="shared" si="38"/>
        <v/>
      </c>
      <c r="R143" s="16"/>
      <c r="S143" s="11" t="str">
        <f t="shared" si="39"/>
        <v/>
      </c>
      <c r="T143" s="16"/>
      <c r="U143" s="11" t="str">
        <f t="shared" si="40"/>
        <v/>
      </c>
      <c r="V143" s="16"/>
    </row>
    <row r="144" spans="2:22" x14ac:dyDescent="0.3">
      <c r="B144" s="19" t="s">
        <v>47</v>
      </c>
      <c r="C144" s="13">
        <v>121530</v>
      </c>
      <c r="D144" s="18">
        <v>53</v>
      </c>
      <c r="E144" s="13">
        <f t="shared" si="32"/>
        <v>124530</v>
      </c>
      <c r="F144" s="18">
        <v>130</v>
      </c>
      <c r="G144" s="13">
        <f t="shared" si="33"/>
        <v>127530</v>
      </c>
      <c r="H144" s="18">
        <v>194</v>
      </c>
      <c r="I144" s="13">
        <f t="shared" si="34"/>
        <v>721530</v>
      </c>
      <c r="J144" s="39">
        <v>0.5</v>
      </c>
      <c r="K144" s="13">
        <f t="shared" si="35"/>
        <v>724530</v>
      </c>
      <c r="L144" s="39">
        <v>0.5</v>
      </c>
      <c r="M144" s="13">
        <f t="shared" si="36"/>
        <v>727530</v>
      </c>
      <c r="N144" s="39">
        <v>0.65</v>
      </c>
      <c r="O144" s="7">
        <f t="shared" si="37"/>
        <v>821530</v>
      </c>
      <c r="P144" s="15">
        <f>IF(AND(ISNUMBER(D144),ISNUMBER(J144)), D144*J144, "")</f>
        <v>26.5</v>
      </c>
      <c r="Q144" s="7">
        <f t="shared" si="38"/>
        <v>824530</v>
      </c>
      <c r="R144" s="15">
        <f>IF(AND(ISNUMBER(F144),ISNUMBER(L144)), F144*L144, "")</f>
        <v>65</v>
      </c>
      <c r="S144" s="7">
        <f t="shared" si="39"/>
        <v>827530</v>
      </c>
      <c r="T144" s="15">
        <f>IF(AND(ISNUMBER(H144),ISNUMBER(N144)),H144*N144,"")</f>
        <v>126.10000000000001</v>
      </c>
      <c r="U144" s="7">
        <f t="shared" si="40"/>
        <v>920530</v>
      </c>
      <c r="V144" s="15">
        <f>P144+R144+T144</f>
        <v>217.60000000000002</v>
      </c>
    </row>
    <row r="145" spans="2:22" x14ac:dyDescent="0.3">
      <c r="B145" s="19" t="s">
        <v>115</v>
      </c>
      <c r="C145" s="11"/>
      <c r="D145" s="16"/>
      <c r="E145" s="11" t="str">
        <f t="shared" si="32"/>
        <v/>
      </c>
      <c r="F145" s="16"/>
      <c r="G145" s="11" t="str">
        <f t="shared" si="33"/>
        <v/>
      </c>
      <c r="H145" s="16"/>
      <c r="I145" s="11" t="str">
        <f t="shared" si="34"/>
        <v/>
      </c>
      <c r="J145" s="12"/>
      <c r="K145" s="11" t="str">
        <f t="shared" si="35"/>
        <v/>
      </c>
      <c r="L145" s="12"/>
      <c r="M145" s="11" t="str">
        <f t="shared" si="36"/>
        <v/>
      </c>
      <c r="N145" s="12"/>
      <c r="O145" s="11" t="str">
        <f t="shared" si="37"/>
        <v/>
      </c>
      <c r="P145" s="16"/>
      <c r="Q145" s="11" t="str">
        <f t="shared" si="38"/>
        <v/>
      </c>
      <c r="R145" s="16"/>
      <c r="S145" s="11" t="str">
        <f t="shared" si="39"/>
        <v/>
      </c>
      <c r="T145" s="16"/>
      <c r="U145" s="11" t="str">
        <f t="shared" si="40"/>
        <v/>
      </c>
      <c r="V145" s="16"/>
    </row>
    <row r="146" spans="2:22" x14ac:dyDescent="0.3">
      <c r="B146" s="20" t="s">
        <v>48</v>
      </c>
      <c r="C146" s="13">
        <v>121540</v>
      </c>
      <c r="D146" s="18">
        <v>54</v>
      </c>
      <c r="E146" s="13">
        <f t="shared" si="32"/>
        <v>124540</v>
      </c>
      <c r="F146" s="18">
        <v>131</v>
      </c>
      <c r="G146" s="13">
        <f t="shared" si="33"/>
        <v>127540</v>
      </c>
      <c r="H146" s="18">
        <v>195</v>
      </c>
      <c r="I146" s="13">
        <f t="shared" si="34"/>
        <v>721540</v>
      </c>
      <c r="J146" s="39">
        <v>0.5</v>
      </c>
      <c r="K146" s="13">
        <f t="shared" si="35"/>
        <v>724540</v>
      </c>
      <c r="L146" s="39">
        <v>0.5</v>
      </c>
      <c r="M146" s="13">
        <f t="shared" si="36"/>
        <v>727540</v>
      </c>
      <c r="N146" s="39">
        <v>0.65</v>
      </c>
      <c r="O146" s="7">
        <f t="shared" si="37"/>
        <v>821540</v>
      </c>
      <c r="P146" s="15">
        <f>IF(AND(ISNUMBER(D146),ISNUMBER(J146)), D146*J146, "")</f>
        <v>27</v>
      </c>
      <c r="Q146" s="7">
        <f t="shared" si="38"/>
        <v>824540</v>
      </c>
      <c r="R146" s="15">
        <f>IF(AND(ISNUMBER(F146),ISNUMBER(L146)), F146*L146, "")</f>
        <v>65.5</v>
      </c>
      <c r="S146" s="7">
        <f t="shared" si="39"/>
        <v>827540</v>
      </c>
      <c r="T146" s="15">
        <f>IF(AND(ISNUMBER(H146),ISNUMBER(N146)),H146*N146,"")</f>
        <v>126.75</v>
      </c>
      <c r="U146" s="7">
        <f t="shared" si="40"/>
        <v>920540</v>
      </c>
      <c r="V146" s="15">
        <f>P146+R146+T146</f>
        <v>219.25</v>
      </c>
    </row>
    <row r="147" spans="2:22" x14ac:dyDescent="0.3">
      <c r="B147" s="20" t="s">
        <v>49</v>
      </c>
      <c r="C147" s="13">
        <v>121550</v>
      </c>
      <c r="D147" s="18">
        <v>55</v>
      </c>
      <c r="E147" s="13">
        <f t="shared" si="32"/>
        <v>124550</v>
      </c>
      <c r="F147" s="18">
        <v>132</v>
      </c>
      <c r="G147" s="13">
        <f t="shared" si="33"/>
        <v>127550</v>
      </c>
      <c r="H147" s="18">
        <v>196</v>
      </c>
      <c r="I147" s="13">
        <f t="shared" si="34"/>
        <v>721550</v>
      </c>
      <c r="J147" s="39">
        <v>0.5</v>
      </c>
      <c r="K147" s="13">
        <f t="shared" si="35"/>
        <v>724550</v>
      </c>
      <c r="L147" s="39">
        <v>0.5</v>
      </c>
      <c r="M147" s="13">
        <f t="shared" si="36"/>
        <v>727550</v>
      </c>
      <c r="N147" s="39">
        <v>0.65</v>
      </c>
      <c r="O147" s="7">
        <f t="shared" si="37"/>
        <v>821550</v>
      </c>
      <c r="P147" s="15">
        <f>IF(AND(ISNUMBER(D147),ISNUMBER(J147)), D147*J147, "")</f>
        <v>27.5</v>
      </c>
      <c r="Q147" s="7">
        <f t="shared" si="38"/>
        <v>824550</v>
      </c>
      <c r="R147" s="15">
        <f>IF(AND(ISNUMBER(F147),ISNUMBER(L147)), F147*L147, "")</f>
        <v>66</v>
      </c>
      <c r="S147" s="7">
        <f t="shared" si="39"/>
        <v>827550</v>
      </c>
      <c r="T147" s="15">
        <f>IF(AND(ISNUMBER(H147),ISNUMBER(N147)),H147*N147,"")</f>
        <v>127.4</v>
      </c>
      <c r="U147" s="7">
        <f t="shared" si="40"/>
        <v>920550</v>
      </c>
      <c r="V147" s="15">
        <f t="shared" ref="V147:V148" si="43">P147+R147+T147</f>
        <v>220.9</v>
      </c>
    </row>
    <row r="148" spans="2:22" x14ac:dyDescent="0.3">
      <c r="B148" s="20" t="s">
        <v>50</v>
      </c>
      <c r="C148" s="13">
        <v>121560</v>
      </c>
      <c r="D148" s="18">
        <v>56</v>
      </c>
      <c r="E148" s="13">
        <f t="shared" si="32"/>
        <v>124560</v>
      </c>
      <c r="F148" s="18">
        <v>133</v>
      </c>
      <c r="G148" s="13">
        <f t="shared" si="33"/>
        <v>127560</v>
      </c>
      <c r="H148" s="18">
        <v>197</v>
      </c>
      <c r="I148" s="13">
        <f t="shared" si="34"/>
        <v>721560</v>
      </c>
      <c r="J148" s="39">
        <v>1</v>
      </c>
      <c r="K148" s="13">
        <f t="shared" si="35"/>
        <v>724560</v>
      </c>
      <c r="L148" s="39">
        <v>1</v>
      </c>
      <c r="M148" s="13">
        <f t="shared" si="36"/>
        <v>727560</v>
      </c>
      <c r="N148" s="39">
        <v>1</v>
      </c>
      <c r="O148" s="7">
        <f t="shared" si="37"/>
        <v>821560</v>
      </c>
      <c r="P148" s="15">
        <f>IF(AND(ISNUMBER(D148),ISNUMBER(J148)), D148*J148, "")</f>
        <v>56</v>
      </c>
      <c r="Q148" s="7">
        <f t="shared" si="38"/>
        <v>824560</v>
      </c>
      <c r="R148" s="15">
        <f>IF(AND(ISNUMBER(F148),ISNUMBER(L148)), F148*L148, "")</f>
        <v>133</v>
      </c>
      <c r="S148" s="7">
        <f t="shared" si="39"/>
        <v>827560</v>
      </c>
      <c r="T148" s="15">
        <f>IF(AND(ISNUMBER(H148),ISNUMBER(N148)),H148*N148,"")</f>
        <v>197</v>
      </c>
      <c r="U148" s="7">
        <f t="shared" si="40"/>
        <v>920560</v>
      </c>
      <c r="V148" s="15">
        <f t="shared" si="43"/>
        <v>386</v>
      </c>
    </row>
    <row r="149" spans="2:22" ht="39.6" x14ac:dyDescent="0.3">
      <c r="B149" s="3" t="s">
        <v>277</v>
      </c>
      <c r="C149" s="11"/>
      <c r="D149" s="16"/>
      <c r="E149" s="11" t="str">
        <f t="shared" si="32"/>
        <v/>
      </c>
      <c r="F149" s="16"/>
      <c r="G149" s="11" t="str">
        <f t="shared" si="33"/>
        <v/>
      </c>
      <c r="H149" s="16"/>
      <c r="I149" s="11" t="str">
        <f t="shared" si="34"/>
        <v/>
      </c>
      <c r="J149" s="12"/>
      <c r="K149" s="11" t="str">
        <f t="shared" si="35"/>
        <v/>
      </c>
      <c r="L149" s="12"/>
      <c r="M149" s="11" t="str">
        <f t="shared" si="36"/>
        <v/>
      </c>
      <c r="N149" s="12"/>
      <c r="O149" s="11" t="str">
        <f t="shared" si="37"/>
        <v/>
      </c>
      <c r="P149" s="16"/>
      <c r="Q149" s="11" t="str">
        <f t="shared" si="38"/>
        <v/>
      </c>
      <c r="R149" s="16"/>
      <c r="S149" s="11" t="str">
        <f t="shared" si="39"/>
        <v/>
      </c>
      <c r="T149" s="16"/>
      <c r="U149" s="11" t="str">
        <f t="shared" si="40"/>
        <v/>
      </c>
      <c r="V149" s="16"/>
    </row>
    <row r="150" spans="2:22" x14ac:dyDescent="0.3">
      <c r="B150" s="19" t="s">
        <v>47</v>
      </c>
      <c r="C150" s="11">
        <v>121570</v>
      </c>
      <c r="D150" s="16" t="s">
        <v>135</v>
      </c>
      <c r="E150" s="11">
        <f t="shared" si="32"/>
        <v>124570</v>
      </c>
      <c r="F150" s="16" t="s">
        <v>135</v>
      </c>
      <c r="G150" s="13">
        <f t="shared" si="33"/>
        <v>127570</v>
      </c>
      <c r="H150" s="18">
        <v>198</v>
      </c>
      <c r="I150" s="11">
        <f t="shared" si="34"/>
        <v>721570</v>
      </c>
      <c r="J150" s="12" t="s">
        <v>135</v>
      </c>
      <c r="K150" s="11">
        <f t="shared" si="35"/>
        <v>724570</v>
      </c>
      <c r="L150" s="12" t="s">
        <v>135</v>
      </c>
      <c r="M150" s="13">
        <f t="shared" si="36"/>
        <v>727570</v>
      </c>
      <c r="N150" s="39">
        <v>0.65</v>
      </c>
      <c r="O150" s="11">
        <f t="shared" si="37"/>
        <v>821570</v>
      </c>
      <c r="P150" s="16" t="s">
        <v>135</v>
      </c>
      <c r="Q150" s="11">
        <f t="shared" si="38"/>
        <v>824570</v>
      </c>
      <c r="R150" s="16" t="s">
        <v>135</v>
      </c>
      <c r="S150" s="7">
        <f t="shared" si="39"/>
        <v>827570</v>
      </c>
      <c r="T150" s="15">
        <f>IF(AND(ISNUMBER(H150),ISNUMBER(N150)),H150*N150,"")</f>
        <v>128.70000000000002</v>
      </c>
      <c r="U150" s="7">
        <f t="shared" si="40"/>
        <v>920570</v>
      </c>
      <c r="V150" s="15">
        <f>T150</f>
        <v>128.70000000000002</v>
      </c>
    </row>
    <row r="151" spans="2:22" x14ac:dyDescent="0.3">
      <c r="B151" s="19" t="s">
        <v>115</v>
      </c>
      <c r="C151" s="11"/>
      <c r="D151" s="16"/>
      <c r="E151" s="11" t="str">
        <f t="shared" si="32"/>
        <v/>
      </c>
      <c r="F151" s="16"/>
      <c r="G151" s="11" t="str">
        <f t="shared" si="33"/>
        <v/>
      </c>
      <c r="H151" s="16"/>
      <c r="I151" s="11" t="str">
        <f t="shared" si="34"/>
        <v/>
      </c>
      <c r="J151" s="12"/>
      <c r="K151" s="11" t="str">
        <f t="shared" si="35"/>
        <v/>
      </c>
      <c r="L151" s="12"/>
      <c r="M151" s="11" t="str">
        <f t="shared" si="36"/>
        <v/>
      </c>
      <c r="N151" s="12"/>
      <c r="O151" s="11" t="str">
        <f t="shared" si="37"/>
        <v/>
      </c>
      <c r="P151" s="16"/>
      <c r="Q151" s="11" t="str">
        <f t="shared" si="38"/>
        <v/>
      </c>
      <c r="R151" s="16"/>
      <c r="S151" s="11" t="str">
        <f t="shared" si="39"/>
        <v/>
      </c>
      <c r="T151" s="16"/>
      <c r="U151" s="11" t="str">
        <f t="shared" si="40"/>
        <v/>
      </c>
      <c r="V151" s="16"/>
    </row>
    <row r="152" spans="2:22" x14ac:dyDescent="0.3">
      <c r="B152" s="20" t="s">
        <v>48</v>
      </c>
      <c r="C152" s="11">
        <v>121580</v>
      </c>
      <c r="D152" s="16" t="s">
        <v>135</v>
      </c>
      <c r="E152" s="11">
        <f t="shared" si="32"/>
        <v>124580</v>
      </c>
      <c r="F152" s="16" t="s">
        <v>135</v>
      </c>
      <c r="G152" s="13">
        <f t="shared" si="33"/>
        <v>127580</v>
      </c>
      <c r="H152" s="18">
        <v>199</v>
      </c>
      <c r="I152" s="11">
        <f t="shared" si="34"/>
        <v>721580</v>
      </c>
      <c r="J152" s="12" t="s">
        <v>135</v>
      </c>
      <c r="K152" s="11">
        <f t="shared" si="35"/>
        <v>724580</v>
      </c>
      <c r="L152" s="12" t="s">
        <v>135</v>
      </c>
      <c r="M152" s="13">
        <f t="shared" si="36"/>
        <v>727580</v>
      </c>
      <c r="N152" s="39">
        <v>0.65</v>
      </c>
      <c r="O152" s="11">
        <f t="shared" si="37"/>
        <v>821580</v>
      </c>
      <c r="P152" s="16" t="s">
        <v>135</v>
      </c>
      <c r="Q152" s="11">
        <f t="shared" si="38"/>
        <v>824580</v>
      </c>
      <c r="R152" s="16" t="s">
        <v>135</v>
      </c>
      <c r="S152" s="7">
        <f t="shared" si="39"/>
        <v>827580</v>
      </c>
      <c r="T152" s="15">
        <f>IF(AND(ISNUMBER(H152),ISNUMBER(N152)),H152*N152,"")</f>
        <v>129.35</v>
      </c>
      <c r="U152" s="7">
        <f t="shared" si="40"/>
        <v>920580</v>
      </c>
      <c r="V152" s="15">
        <f>T152</f>
        <v>129.35</v>
      </c>
    </row>
    <row r="153" spans="2:22" x14ac:dyDescent="0.3">
      <c r="B153" s="20" t="s">
        <v>49</v>
      </c>
      <c r="C153" s="11">
        <v>121590</v>
      </c>
      <c r="D153" s="16" t="s">
        <v>135</v>
      </c>
      <c r="E153" s="11">
        <f t="shared" si="32"/>
        <v>124590</v>
      </c>
      <c r="F153" s="16" t="s">
        <v>135</v>
      </c>
      <c r="G153" s="13">
        <f t="shared" si="33"/>
        <v>127590</v>
      </c>
      <c r="H153" s="18">
        <v>200</v>
      </c>
      <c r="I153" s="11">
        <f t="shared" si="34"/>
        <v>721590</v>
      </c>
      <c r="J153" s="12" t="s">
        <v>135</v>
      </c>
      <c r="K153" s="11">
        <f t="shared" si="35"/>
        <v>724590</v>
      </c>
      <c r="L153" s="12" t="s">
        <v>135</v>
      </c>
      <c r="M153" s="13">
        <f t="shared" si="36"/>
        <v>727590</v>
      </c>
      <c r="N153" s="39">
        <v>0.65</v>
      </c>
      <c r="O153" s="11">
        <f t="shared" si="37"/>
        <v>821590</v>
      </c>
      <c r="P153" s="16" t="s">
        <v>135</v>
      </c>
      <c r="Q153" s="11">
        <f t="shared" si="38"/>
        <v>824590</v>
      </c>
      <c r="R153" s="16" t="s">
        <v>135</v>
      </c>
      <c r="S153" s="7">
        <f t="shared" si="39"/>
        <v>827590</v>
      </c>
      <c r="T153" s="15">
        <f>IF(AND(ISNUMBER(H153),ISNUMBER(N153)),H153*N153,"")</f>
        <v>130</v>
      </c>
      <c r="U153" s="7">
        <f t="shared" si="40"/>
        <v>920590</v>
      </c>
      <c r="V153" s="15">
        <f t="shared" ref="V153:V154" si="44">T153</f>
        <v>130</v>
      </c>
    </row>
    <row r="154" spans="2:22" x14ac:dyDescent="0.3">
      <c r="B154" s="20" t="s">
        <v>50</v>
      </c>
      <c r="C154" s="11">
        <v>121600</v>
      </c>
      <c r="D154" s="16" t="s">
        <v>135</v>
      </c>
      <c r="E154" s="11">
        <f t="shared" si="32"/>
        <v>124600</v>
      </c>
      <c r="F154" s="16" t="s">
        <v>135</v>
      </c>
      <c r="G154" s="13">
        <f t="shared" si="33"/>
        <v>127600</v>
      </c>
      <c r="H154" s="18">
        <v>201</v>
      </c>
      <c r="I154" s="11">
        <f t="shared" si="34"/>
        <v>721600</v>
      </c>
      <c r="J154" s="12" t="s">
        <v>135</v>
      </c>
      <c r="K154" s="11">
        <f t="shared" si="35"/>
        <v>724600</v>
      </c>
      <c r="L154" s="12" t="s">
        <v>135</v>
      </c>
      <c r="M154" s="13">
        <f t="shared" si="36"/>
        <v>727600</v>
      </c>
      <c r="N154" s="39">
        <v>1</v>
      </c>
      <c r="O154" s="11">
        <f t="shared" si="37"/>
        <v>821600</v>
      </c>
      <c r="P154" s="16" t="s">
        <v>135</v>
      </c>
      <c r="Q154" s="11">
        <f t="shared" si="38"/>
        <v>824600</v>
      </c>
      <c r="R154" s="16" t="s">
        <v>135</v>
      </c>
      <c r="S154" s="7">
        <f t="shared" si="39"/>
        <v>827600</v>
      </c>
      <c r="T154" s="15">
        <f>IF(AND(ISNUMBER(H154),ISNUMBER(N154)),H154*N154,"")</f>
        <v>201</v>
      </c>
      <c r="U154" s="7">
        <f t="shared" si="40"/>
        <v>920600</v>
      </c>
      <c r="V154" s="15">
        <f t="shared" si="44"/>
        <v>201</v>
      </c>
    </row>
    <row r="155" spans="2:22" ht="26.4" x14ac:dyDescent="0.3">
      <c r="B155" s="3" t="s">
        <v>122</v>
      </c>
      <c r="C155" s="11"/>
      <c r="D155" s="16"/>
      <c r="E155" s="11" t="str">
        <f t="shared" si="32"/>
        <v/>
      </c>
      <c r="F155" s="16"/>
      <c r="G155" s="11" t="str">
        <f t="shared" si="33"/>
        <v/>
      </c>
      <c r="H155" s="16"/>
      <c r="I155" s="11" t="str">
        <f t="shared" si="34"/>
        <v/>
      </c>
      <c r="J155" s="12"/>
      <c r="K155" s="11" t="str">
        <f t="shared" si="35"/>
        <v/>
      </c>
      <c r="L155" s="12"/>
      <c r="M155" s="11" t="str">
        <f t="shared" si="36"/>
        <v/>
      </c>
      <c r="N155" s="12"/>
      <c r="O155" s="11" t="str">
        <f t="shared" si="37"/>
        <v/>
      </c>
      <c r="P155" s="16"/>
      <c r="Q155" s="11" t="str">
        <f t="shared" si="38"/>
        <v/>
      </c>
      <c r="R155" s="16"/>
      <c r="S155" s="11" t="str">
        <f t="shared" si="39"/>
        <v/>
      </c>
      <c r="T155" s="16"/>
      <c r="U155" s="11" t="str">
        <f t="shared" si="40"/>
        <v/>
      </c>
      <c r="V155" s="16"/>
    </row>
    <row r="156" spans="2:22" x14ac:dyDescent="0.3">
      <c r="B156" s="19" t="s">
        <v>47</v>
      </c>
      <c r="C156" s="13">
        <v>121610</v>
      </c>
      <c r="D156" s="18">
        <v>57</v>
      </c>
      <c r="E156" s="13">
        <f t="shared" si="32"/>
        <v>124610</v>
      </c>
      <c r="F156" s="18">
        <v>134</v>
      </c>
      <c r="G156" s="11">
        <f t="shared" si="33"/>
        <v>127610</v>
      </c>
      <c r="H156" s="16" t="s">
        <v>135</v>
      </c>
      <c r="I156" s="13">
        <f t="shared" si="34"/>
        <v>721610</v>
      </c>
      <c r="J156" s="39">
        <v>0.5</v>
      </c>
      <c r="K156" s="13">
        <f t="shared" si="35"/>
        <v>724610</v>
      </c>
      <c r="L156" s="39">
        <v>0.5</v>
      </c>
      <c r="M156" s="11">
        <f t="shared" si="36"/>
        <v>727610</v>
      </c>
      <c r="N156" s="12" t="s">
        <v>135</v>
      </c>
      <c r="O156" s="7">
        <f t="shared" si="37"/>
        <v>821610</v>
      </c>
      <c r="P156" s="15">
        <f>IF(AND(ISNUMBER(D156),ISNUMBER(J156)), D156*J156, "")</f>
        <v>28.5</v>
      </c>
      <c r="Q156" s="7">
        <f t="shared" si="38"/>
        <v>824610</v>
      </c>
      <c r="R156" s="15">
        <f>IF(AND(ISNUMBER(F156),ISNUMBER(L156)), F156*L156, "")</f>
        <v>67</v>
      </c>
      <c r="S156" s="11">
        <f t="shared" si="39"/>
        <v>827610</v>
      </c>
      <c r="T156" s="16" t="s">
        <v>135</v>
      </c>
      <c r="U156" s="7">
        <f t="shared" si="40"/>
        <v>920610</v>
      </c>
      <c r="V156" s="15">
        <f>P156+R156</f>
        <v>95.5</v>
      </c>
    </row>
    <row r="157" spans="2:22" x14ac:dyDescent="0.3">
      <c r="B157" s="19" t="s">
        <v>115</v>
      </c>
      <c r="C157" s="11"/>
      <c r="D157" s="16"/>
      <c r="E157" s="11" t="str">
        <f t="shared" si="32"/>
        <v/>
      </c>
      <c r="F157" s="16"/>
      <c r="G157" s="11" t="str">
        <f t="shared" si="33"/>
        <v/>
      </c>
      <c r="H157" s="16"/>
      <c r="I157" s="11" t="str">
        <f t="shared" si="34"/>
        <v/>
      </c>
      <c r="J157" s="12"/>
      <c r="K157" s="11" t="str">
        <f t="shared" si="35"/>
        <v/>
      </c>
      <c r="L157" s="12"/>
      <c r="M157" s="11" t="str">
        <f t="shared" si="36"/>
        <v/>
      </c>
      <c r="N157" s="12"/>
      <c r="O157" s="11" t="str">
        <f t="shared" si="37"/>
        <v/>
      </c>
      <c r="P157" s="16"/>
      <c r="Q157" s="11" t="str">
        <f t="shared" si="38"/>
        <v/>
      </c>
      <c r="R157" s="16"/>
      <c r="S157" s="11" t="str">
        <f t="shared" si="39"/>
        <v/>
      </c>
      <c r="T157" s="16"/>
      <c r="U157" s="11" t="str">
        <f t="shared" si="40"/>
        <v/>
      </c>
      <c r="V157" s="16"/>
    </row>
    <row r="158" spans="2:22" x14ac:dyDescent="0.3">
      <c r="B158" s="20" t="s">
        <v>48</v>
      </c>
      <c r="C158" s="13">
        <v>121620</v>
      </c>
      <c r="D158" s="18">
        <v>58</v>
      </c>
      <c r="E158" s="13">
        <f t="shared" si="32"/>
        <v>124620</v>
      </c>
      <c r="F158" s="18">
        <v>135</v>
      </c>
      <c r="G158" s="11">
        <f t="shared" si="33"/>
        <v>127620</v>
      </c>
      <c r="H158" s="16" t="s">
        <v>135</v>
      </c>
      <c r="I158" s="13">
        <f t="shared" si="34"/>
        <v>721620</v>
      </c>
      <c r="J158" s="39">
        <v>0.5</v>
      </c>
      <c r="K158" s="13">
        <f t="shared" si="35"/>
        <v>724620</v>
      </c>
      <c r="L158" s="39">
        <v>0.5</v>
      </c>
      <c r="M158" s="11">
        <f t="shared" si="36"/>
        <v>727620</v>
      </c>
      <c r="N158" s="12" t="s">
        <v>135</v>
      </c>
      <c r="O158" s="7">
        <f t="shared" si="37"/>
        <v>821620</v>
      </c>
      <c r="P158" s="15">
        <f>IF(AND(ISNUMBER(D158),ISNUMBER(J158)), D158*J158, "")</f>
        <v>29</v>
      </c>
      <c r="Q158" s="7">
        <f t="shared" si="38"/>
        <v>824620</v>
      </c>
      <c r="R158" s="15">
        <f>IF(AND(ISNUMBER(F158),ISNUMBER(L158)), F158*L158, "")</f>
        <v>67.5</v>
      </c>
      <c r="S158" s="11">
        <f t="shared" si="39"/>
        <v>827620</v>
      </c>
      <c r="T158" s="16" t="s">
        <v>135</v>
      </c>
      <c r="U158" s="7">
        <f t="shared" si="40"/>
        <v>920620</v>
      </c>
      <c r="V158" s="15">
        <f>P158+R158</f>
        <v>96.5</v>
      </c>
    </row>
    <row r="159" spans="2:22" x14ac:dyDescent="0.3">
      <c r="B159" s="20" t="s">
        <v>49</v>
      </c>
      <c r="C159" s="13">
        <v>121630</v>
      </c>
      <c r="D159" s="18">
        <v>59</v>
      </c>
      <c r="E159" s="13">
        <f t="shared" si="32"/>
        <v>124630</v>
      </c>
      <c r="F159" s="18">
        <v>136</v>
      </c>
      <c r="G159" s="11">
        <f t="shared" si="33"/>
        <v>127630</v>
      </c>
      <c r="H159" s="16" t="s">
        <v>135</v>
      </c>
      <c r="I159" s="13">
        <f t="shared" si="34"/>
        <v>721630</v>
      </c>
      <c r="J159" s="39">
        <v>0.5</v>
      </c>
      <c r="K159" s="13">
        <f t="shared" si="35"/>
        <v>724630</v>
      </c>
      <c r="L159" s="39">
        <v>0.5</v>
      </c>
      <c r="M159" s="11">
        <f t="shared" si="36"/>
        <v>727630</v>
      </c>
      <c r="N159" s="12" t="s">
        <v>135</v>
      </c>
      <c r="O159" s="7">
        <f t="shared" si="37"/>
        <v>821630</v>
      </c>
      <c r="P159" s="15">
        <f>IF(AND(ISNUMBER(D159),ISNUMBER(J159)), D159*J159, "")</f>
        <v>29.5</v>
      </c>
      <c r="Q159" s="7">
        <f t="shared" si="38"/>
        <v>824630</v>
      </c>
      <c r="R159" s="15">
        <f>IF(AND(ISNUMBER(F159),ISNUMBER(L159)), F159*L159, "")</f>
        <v>68</v>
      </c>
      <c r="S159" s="11">
        <f t="shared" si="39"/>
        <v>827630</v>
      </c>
      <c r="T159" s="16" t="s">
        <v>135</v>
      </c>
      <c r="U159" s="7">
        <f t="shared" si="40"/>
        <v>920630</v>
      </c>
      <c r="V159" s="15">
        <f t="shared" ref="V159:V160" si="45">P159+R159</f>
        <v>97.5</v>
      </c>
    </row>
    <row r="160" spans="2:22" x14ac:dyDescent="0.3">
      <c r="B160" s="20" t="s">
        <v>50</v>
      </c>
      <c r="C160" s="13">
        <v>121640</v>
      </c>
      <c r="D160" s="18">
        <v>60</v>
      </c>
      <c r="E160" s="13">
        <f t="shared" si="32"/>
        <v>124640</v>
      </c>
      <c r="F160" s="18">
        <v>137</v>
      </c>
      <c r="G160" s="11">
        <f t="shared" si="33"/>
        <v>127640</v>
      </c>
      <c r="H160" s="16" t="s">
        <v>135</v>
      </c>
      <c r="I160" s="13">
        <f t="shared" si="34"/>
        <v>721640</v>
      </c>
      <c r="J160" s="39">
        <v>1</v>
      </c>
      <c r="K160" s="13">
        <f t="shared" si="35"/>
        <v>724640</v>
      </c>
      <c r="L160" s="39">
        <v>1</v>
      </c>
      <c r="M160" s="11">
        <f t="shared" si="36"/>
        <v>727640</v>
      </c>
      <c r="N160" s="12" t="s">
        <v>135</v>
      </c>
      <c r="O160" s="7">
        <f t="shared" si="37"/>
        <v>821640</v>
      </c>
      <c r="P160" s="15">
        <f>IF(AND(ISNUMBER(D160),ISNUMBER(J160)), D160*J160, "")</f>
        <v>60</v>
      </c>
      <c r="Q160" s="7">
        <f t="shared" si="38"/>
        <v>824640</v>
      </c>
      <c r="R160" s="15">
        <f>IF(AND(ISNUMBER(F160),ISNUMBER(L160)), F160*L160, "")</f>
        <v>137</v>
      </c>
      <c r="S160" s="11">
        <f t="shared" si="39"/>
        <v>827640</v>
      </c>
      <c r="T160" s="16" t="s">
        <v>135</v>
      </c>
      <c r="U160" s="7">
        <f t="shared" si="40"/>
        <v>920640</v>
      </c>
      <c r="V160" s="15">
        <f t="shared" si="45"/>
        <v>197</v>
      </c>
    </row>
    <row r="161" spans="2:22" ht="39.6" x14ac:dyDescent="0.3">
      <c r="B161" s="3" t="s">
        <v>123</v>
      </c>
      <c r="C161" s="11"/>
      <c r="D161" s="16"/>
      <c r="E161" s="11" t="str">
        <f t="shared" si="32"/>
        <v/>
      </c>
      <c r="F161" s="16"/>
      <c r="G161" s="11" t="str">
        <f t="shared" si="33"/>
        <v/>
      </c>
      <c r="H161" s="16"/>
      <c r="I161" s="11" t="str">
        <f t="shared" si="34"/>
        <v/>
      </c>
      <c r="J161" s="12"/>
      <c r="K161" s="11" t="str">
        <f t="shared" si="35"/>
        <v/>
      </c>
      <c r="L161" s="12"/>
      <c r="M161" s="11" t="str">
        <f t="shared" si="36"/>
        <v/>
      </c>
      <c r="N161" s="12"/>
      <c r="O161" s="11" t="str">
        <f t="shared" si="37"/>
        <v/>
      </c>
      <c r="P161" s="16"/>
      <c r="Q161" s="11" t="str">
        <f t="shared" si="38"/>
        <v/>
      </c>
      <c r="R161" s="16"/>
      <c r="S161" s="11" t="str">
        <f t="shared" si="39"/>
        <v/>
      </c>
      <c r="T161" s="16"/>
      <c r="U161" s="11" t="str">
        <f t="shared" si="40"/>
        <v/>
      </c>
      <c r="V161" s="16"/>
    </row>
    <row r="162" spans="2:22" x14ac:dyDescent="0.3">
      <c r="B162" s="19" t="s">
        <v>47</v>
      </c>
      <c r="C162" s="13">
        <v>121650</v>
      </c>
      <c r="D162" s="18">
        <v>61</v>
      </c>
      <c r="E162" s="13">
        <f t="shared" si="32"/>
        <v>124650</v>
      </c>
      <c r="F162" s="18">
        <v>138</v>
      </c>
      <c r="G162" s="13">
        <f t="shared" si="33"/>
        <v>127650</v>
      </c>
      <c r="H162" s="18">
        <v>202</v>
      </c>
      <c r="I162" s="13">
        <f t="shared" si="34"/>
        <v>721650</v>
      </c>
      <c r="J162" s="39">
        <v>0.5</v>
      </c>
      <c r="K162" s="13">
        <f t="shared" si="35"/>
        <v>724650</v>
      </c>
      <c r="L162" s="39">
        <v>0.5</v>
      </c>
      <c r="M162" s="13">
        <f t="shared" si="36"/>
        <v>727650</v>
      </c>
      <c r="N162" s="39">
        <v>0.85</v>
      </c>
      <c r="O162" s="7">
        <f t="shared" si="37"/>
        <v>821650</v>
      </c>
      <c r="P162" s="15">
        <f>IF(AND(ISNUMBER(D162),ISNUMBER(J162)), D162*J162, "")</f>
        <v>30.5</v>
      </c>
      <c r="Q162" s="7">
        <f t="shared" si="38"/>
        <v>824650</v>
      </c>
      <c r="R162" s="15">
        <f>IF(AND(ISNUMBER(F162),ISNUMBER(L162)), F162*L162, "")</f>
        <v>69</v>
      </c>
      <c r="S162" s="7">
        <f t="shared" si="39"/>
        <v>827650</v>
      </c>
      <c r="T162" s="15">
        <f>IF(AND(ISNUMBER(H162),ISNUMBER(N162)),H162*N162,"")</f>
        <v>171.7</v>
      </c>
      <c r="U162" s="7">
        <f t="shared" si="40"/>
        <v>920650</v>
      </c>
      <c r="V162" s="15">
        <f>P162+R162+T162</f>
        <v>271.2</v>
      </c>
    </row>
    <row r="163" spans="2:22" x14ac:dyDescent="0.3">
      <c r="B163" s="19" t="s">
        <v>115</v>
      </c>
      <c r="C163" s="11"/>
      <c r="D163" s="16"/>
      <c r="E163" s="11" t="str">
        <f t="shared" si="32"/>
        <v/>
      </c>
      <c r="F163" s="16"/>
      <c r="G163" s="11" t="str">
        <f t="shared" si="33"/>
        <v/>
      </c>
      <c r="H163" s="16"/>
      <c r="I163" s="11" t="str">
        <f t="shared" si="34"/>
        <v/>
      </c>
      <c r="J163" s="12"/>
      <c r="K163" s="11" t="str">
        <f t="shared" si="35"/>
        <v/>
      </c>
      <c r="L163" s="12"/>
      <c r="M163" s="11" t="str">
        <f t="shared" si="36"/>
        <v/>
      </c>
      <c r="N163" s="12"/>
      <c r="O163" s="11" t="str">
        <f t="shared" si="37"/>
        <v/>
      </c>
      <c r="P163" s="16"/>
      <c r="Q163" s="11" t="str">
        <f t="shared" si="38"/>
        <v/>
      </c>
      <c r="R163" s="16"/>
      <c r="S163" s="11" t="str">
        <f t="shared" si="39"/>
        <v/>
      </c>
      <c r="T163" s="16"/>
      <c r="U163" s="11" t="str">
        <f t="shared" si="40"/>
        <v/>
      </c>
      <c r="V163" s="16"/>
    </row>
    <row r="164" spans="2:22" x14ac:dyDescent="0.3">
      <c r="B164" s="20" t="s">
        <v>48</v>
      </c>
      <c r="C164" s="13">
        <v>121660</v>
      </c>
      <c r="D164" s="18">
        <v>62</v>
      </c>
      <c r="E164" s="13">
        <f t="shared" si="32"/>
        <v>124660</v>
      </c>
      <c r="F164" s="18">
        <v>139</v>
      </c>
      <c r="G164" s="13">
        <f t="shared" si="33"/>
        <v>127660</v>
      </c>
      <c r="H164" s="18">
        <v>203</v>
      </c>
      <c r="I164" s="13">
        <f t="shared" si="34"/>
        <v>721660</v>
      </c>
      <c r="J164" s="39">
        <v>0.5</v>
      </c>
      <c r="K164" s="13">
        <f t="shared" si="35"/>
        <v>724660</v>
      </c>
      <c r="L164" s="39">
        <v>0.5</v>
      </c>
      <c r="M164" s="13">
        <f t="shared" si="36"/>
        <v>727660</v>
      </c>
      <c r="N164" s="39">
        <v>0.85</v>
      </c>
      <c r="O164" s="7">
        <f t="shared" si="37"/>
        <v>821660</v>
      </c>
      <c r="P164" s="15">
        <f>IF(AND(ISNUMBER(D164),ISNUMBER(J164)), D164*J164, "")</f>
        <v>31</v>
      </c>
      <c r="Q164" s="7">
        <f t="shared" si="38"/>
        <v>824660</v>
      </c>
      <c r="R164" s="15">
        <f>IF(AND(ISNUMBER(F164),ISNUMBER(L164)), F164*L164, "")</f>
        <v>69.5</v>
      </c>
      <c r="S164" s="7">
        <f t="shared" si="39"/>
        <v>827660</v>
      </c>
      <c r="T164" s="15">
        <f>IF(AND(ISNUMBER(H164),ISNUMBER(N164)),H164*N164,"")</f>
        <v>172.54999999999998</v>
      </c>
      <c r="U164" s="7">
        <f t="shared" si="40"/>
        <v>920660</v>
      </c>
      <c r="V164" s="15">
        <f>P164+R164+T164</f>
        <v>273.04999999999995</v>
      </c>
    </row>
    <row r="165" spans="2:22" x14ac:dyDescent="0.3">
      <c r="B165" s="20" t="s">
        <v>49</v>
      </c>
      <c r="C165" s="13">
        <v>121670</v>
      </c>
      <c r="D165" s="18">
        <v>63</v>
      </c>
      <c r="E165" s="13">
        <f t="shared" si="32"/>
        <v>124670</v>
      </c>
      <c r="F165" s="18">
        <v>140</v>
      </c>
      <c r="G165" s="13">
        <f t="shared" si="33"/>
        <v>127670</v>
      </c>
      <c r="H165" s="18">
        <v>204</v>
      </c>
      <c r="I165" s="13">
        <f t="shared" si="34"/>
        <v>721670</v>
      </c>
      <c r="J165" s="39">
        <v>0.5</v>
      </c>
      <c r="K165" s="13">
        <f t="shared" si="35"/>
        <v>724670</v>
      </c>
      <c r="L165" s="39">
        <v>0.5</v>
      </c>
      <c r="M165" s="13">
        <f t="shared" si="36"/>
        <v>727670</v>
      </c>
      <c r="N165" s="39">
        <v>0.85</v>
      </c>
      <c r="O165" s="7">
        <f t="shared" si="37"/>
        <v>821670</v>
      </c>
      <c r="P165" s="15">
        <f>IF(AND(ISNUMBER(D165),ISNUMBER(J165)), D165*J165, "")</f>
        <v>31.5</v>
      </c>
      <c r="Q165" s="7">
        <f t="shared" si="38"/>
        <v>824670</v>
      </c>
      <c r="R165" s="15">
        <f>IF(AND(ISNUMBER(F165),ISNUMBER(L165)), F165*L165, "")</f>
        <v>70</v>
      </c>
      <c r="S165" s="7">
        <f t="shared" si="39"/>
        <v>827670</v>
      </c>
      <c r="T165" s="15">
        <f>IF(AND(ISNUMBER(H165),ISNUMBER(N165)),H165*N165,"")</f>
        <v>173.4</v>
      </c>
      <c r="U165" s="7">
        <f t="shared" si="40"/>
        <v>920670</v>
      </c>
      <c r="V165" s="15">
        <f t="shared" ref="V165:V166" si="46">P165+R165+T165</f>
        <v>274.89999999999998</v>
      </c>
    </row>
    <row r="166" spans="2:22" x14ac:dyDescent="0.3">
      <c r="B166" s="20" t="s">
        <v>50</v>
      </c>
      <c r="C166" s="13">
        <v>121680</v>
      </c>
      <c r="D166" s="18">
        <v>64</v>
      </c>
      <c r="E166" s="13">
        <f t="shared" si="32"/>
        <v>124680</v>
      </c>
      <c r="F166" s="18">
        <v>141</v>
      </c>
      <c r="G166" s="13">
        <f t="shared" si="33"/>
        <v>127680</v>
      </c>
      <c r="H166" s="18">
        <v>205</v>
      </c>
      <c r="I166" s="13">
        <f t="shared" si="34"/>
        <v>721680</v>
      </c>
      <c r="J166" s="39">
        <v>1</v>
      </c>
      <c r="K166" s="13">
        <f t="shared" si="35"/>
        <v>724680</v>
      </c>
      <c r="L166" s="39">
        <v>1</v>
      </c>
      <c r="M166" s="13">
        <f t="shared" si="36"/>
        <v>727680</v>
      </c>
      <c r="N166" s="39">
        <v>1</v>
      </c>
      <c r="O166" s="7">
        <f t="shared" si="37"/>
        <v>821680</v>
      </c>
      <c r="P166" s="15">
        <f>IF(AND(ISNUMBER(D166),ISNUMBER(J166)), D166*J166, "")</f>
        <v>64</v>
      </c>
      <c r="Q166" s="7">
        <f t="shared" si="38"/>
        <v>824680</v>
      </c>
      <c r="R166" s="15">
        <f>IF(AND(ISNUMBER(F166),ISNUMBER(L166)), F166*L166, "")</f>
        <v>141</v>
      </c>
      <c r="S166" s="7">
        <f t="shared" si="39"/>
        <v>827680</v>
      </c>
      <c r="T166" s="15">
        <f>IF(AND(ISNUMBER(H166),ISNUMBER(N166)),H166*N166,"")</f>
        <v>205</v>
      </c>
      <c r="U166" s="7">
        <f t="shared" si="40"/>
        <v>920680</v>
      </c>
      <c r="V166" s="15">
        <f t="shared" si="46"/>
        <v>410</v>
      </c>
    </row>
    <row r="167" spans="2:22" x14ac:dyDescent="0.3">
      <c r="B167" s="3" t="s">
        <v>124</v>
      </c>
      <c r="C167" s="11"/>
      <c r="D167" s="16"/>
      <c r="E167" s="11" t="str">
        <f t="shared" si="32"/>
        <v/>
      </c>
      <c r="F167" s="16"/>
      <c r="G167" s="11" t="str">
        <f t="shared" si="33"/>
        <v/>
      </c>
      <c r="H167" s="16"/>
      <c r="I167" s="11" t="str">
        <f t="shared" si="34"/>
        <v/>
      </c>
      <c r="J167" s="12"/>
      <c r="K167" s="11" t="str">
        <f t="shared" si="35"/>
        <v/>
      </c>
      <c r="L167" s="12"/>
      <c r="M167" s="11" t="str">
        <f t="shared" si="36"/>
        <v/>
      </c>
      <c r="N167" s="12"/>
      <c r="O167" s="11" t="str">
        <f t="shared" si="37"/>
        <v/>
      </c>
      <c r="P167" s="16"/>
      <c r="Q167" s="11" t="str">
        <f t="shared" si="38"/>
        <v/>
      </c>
      <c r="R167" s="16"/>
      <c r="S167" s="11" t="str">
        <f t="shared" si="39"/>
        <v/>
      </c>
      <c r="T167" s="16"/>
      <c r="U167" s="11" t="str">
        <f t="shared" si="40"/>
        <v/>
      </c>
      <c r="V167" s="16"/>
    </row>
    <row r="168" spans="2:22" x14ac:dyDescent="0.3">
      <c r="B168" s="19" t="s">
        <v>47</v>
      </c>
      <c r="C168" s="11">
        <v>121690</v>
      </c>
      <c r="D168" s="16" t="s">
        <v>135</v>
      </c>
      <c r="E168" s="11">
        <f t="shared" si="32"/>
        <v>124690</v>
      </c>
      <c r="F168" s="16" t="s">
        <v>135</v>
      </c>
      <c r="G168" s="13">
        <f t="shared" si="33"/>
        <v>127690</v>
      </c>
      <c r="H168" s="18">
        <v>206</v>
      </c>
      <c r="I168" s="11">
        <f t="shared" si="34"/>
        <v>721690</v>
      </c>
      <c r="J168" s="12" t="s">
        <v>135</v>
      </c>
      <c r="K168" s="11">
        <f t="shared" si="35"/>
        <v>724690</v>
      </c>
      <c r="L168" s="12" t="s">
        <v>135</v>
      </c>
      <c r="M168" s="13">
        <f t="shared" si="36"/>
        <v>727690</v>
      </c>
      <c r="N168" s="39">
        <v>0.85</v>
      </c>
      <c r="O168" s="11">
        <f t="shared" si="37"/>
        <v>821690</v>
      </c>
      <c r="P168" s="16" t="s">
        <v>135</v>
      </c>
      <c r="Q168" s="11">
        <f t="shared" si="38"/>
        <v>824690</v>
      </c>
      <c r="R168" s="16" t="s">
        <v>135</v>
      </c>
      <c r="S168" s="7">
        <f t="shared" si="39"/>
        <v>827690</v>
      </c>
      <c r="T168" s="15">
        <f>IF(AND(ISNUMBER(H168),ISNUMBER(N168)),H168*N168,"")</f>
        <v>175.1</v>
      </c>
      <c r="U168" s="7">
        <f t="shared" si="40"/>
        <v>920690</v>
      </c>
      <c r="V168" s="15">
        <f>T168</f>
        <v>175.1</v>
      </c>
    </row>
    <row r="169" spans="2:22" x14ac:dyDescent="0.3">
      <c r="B169" s="19" t="s">
        <v>115</v>
      </c>
      <c r="C169" s="11"/>
      <c r="D169" s="16"/>
      <c r="E169" s="11" t="str">
        <f t="shared" si="32"/>
        <v/>
      </c>
      <c r="F169" s="16"/>
      <c r="G169" s="11" t="str">
        <f t="shared" si="33"/>
        <v/>
      </c>
      <c r="H169" s="16"/>
      <c r="I169" s="11" t="str">
        <f t="shared" si="34"/>
        <v/>
      </c>
      <c r="J169" s="12"/>
      <c r="K169" s="11" t="str">
        <f t="shared" si="35"/>
        <v/>
      </c>
      <c r="L169" s="12"/>
      <c r="M169" s="11" t="str">
        <f t="shared" si="36"/>
        <v/>
      </c>
      <c r="N169" s="12"/>
      <c r="O169" s="11" t="str">
        <f t="shared" si="37"/>
        <v/>
      </c>
      <c r="P169" s="16"/>
      <c r="Q169" s="11" t="str">
        <f t="shared" si="38"/>
        <v/>
      </c>
      <c r="R169" s="16"/>
      <c r="S169" s="11" t="str">
        <f t="shared" si="39"/>
        <v/>
      </c>
      <c r="T169" s="16"/>
      <c r="U169" s="11" t="str">
        <f t="shared" si="40"/>
        <v/>
      </c>
      <c r="V169" s="16"/>
    </row>
    <row r="170" spans="2:22" x14ac:dyDescent="0.3">
      <c r="B170" s="20" t="s">
        <v>48</v>
      </c>
      <c r="C170" s="11">
        <v>121700</v>
      </c>
      <c r="D170" s="16" t="s">
        <v>135</v>
      </c>
      <c r="E170" s="11">
        <f t="shared" si="32"/>
        <v>124700</v>
      </c>
      <c r="F170" s="16" t="s">
        <v>135</v>
      </c>
      <c r="G170" s="13">
        <f t="shared" si="33"/>
        <v>127700</v>
      </c>
      <c r="H170" s="18">
        <v>207</v>
      </c>
      <c r="I170" s="11">
        <f t="shared" si="34"/>
        <v>721700</v>
      </c>
      <c r="J170" s="12" t="s">
        <v>135</v>
      </c>
      <c r="K170" s="11">
        <f t="shared" si="35"/>
        <v>724700</v>
      </c>
      <c r="L170" s="12" t="s">
        <v>135</v>
      </c>
      <c r="M170" s="13">
        <f t="shared" si="36"/>
        <v>727700</v>
      </c>
      <c r="N170" s="39">
        <v>0.85</v>
      </c>
      <c r="O170" s="11">
        <f t="shared" si="37"/>
        <v>821700</v>
      </c>
      <c r="P170" s="16" t="s">
        <v>135</v>
      </c>
      <c r="Q170" s="11">
        <f t="shared" si="38"/>
        <v>824700</v>
      </c>
      <c r="R170" s="16" t="s">
        <v>135</v>
      </c>
      <c r="S170" s="7">
        <f t="shared" si="39"/>
        <v>827700</v>
      </c>
      <c r="T170" s="15">
        <f>IF(AND(ISNUMBER(H170),ISNUMBER(N170)),H170*N170,"")</f>
        <v>175.95</v>
      </c>
      <c r="U170" s="7">
        <f t="shared" si="40"/>
        <v>920700</v>
      </c>
      <c r="V170" s="15">
        <f>T170</f>
        <v>175.95</v>
      </c>
    </row>
    <row r="171" spans="2:22" x14ac:dyDescent="0.3">
      <c r="B171" s="20" t="s">
        <v>49</v>
      </c>
      <c r="C171" s="11">
        <v>121710</v>
      </c>
      <c r="D171" s="16" t="s">
        <v>135</v>
      </c>
      <c r="E171" s="11">
        <f t="shared" si="32"/>
        <v>124710</v>
      </c>
      <c r="F171" s="16" t="s">
        <v>135</v>
      </c>
      <c r="G171" s="13">
        <f t="shared" si="33"/>
        <v>127710</v>
      </c>
      <c r="H171" s="18">
        <v>208</v>
      </c>
      <c r="I171" s="11">
        <f t="shared" si="34"/>
        <v>721710</v>
      </c>
      <c r="J171" s="12" t="s">
        <v>135</v>
      </c>
      <c r="K171" s="11">
        <f t="shared" si="35"/>
        <v>724710</v>
      </c>
      <c r="L171" s="12" t="s">
        <v>135</v>
      </c>
      <c r="M171" s="13">
        <f t="shared" si="36"/>
        <v>727710</v>
      </c>
      <c r="N171" s="39">
        <v>0.85</v>
      </c>
      <c r="O171" s="11">
        <f t="shared" si="37"/>
        <v>821710</v>
      </c>
      <c r="P171" s="16" t="s">
        <v>135</v>
      </c>
      <c r="Q171" s="11">
        <f t="shared" si="38"/>
        <v>824710</v>
      </c>
      <c r="R171" s="16" t="s">
        <v>135</v>
      </c>
      <c r="S171" s="7">
        <f t="shared" si="39"/>
        <v>827710</v>
      </c>
      <c r="T171" s="15">
        <f>IF(AND(ISNUMBER(H171),ISNUMBER(N171)),H171*N171,"")</f>
        <v>176.79999999999998</v>
      </c>
      <c r="U171" s="7">
        <f t="shared" si="40"/>
        <v>920710</v>
      </c>
      <c r="V171" s="15">
        <f t="shared" ref="V171:V172" si="47">T171</f>
        <v>176.79999999999998</v>
      </c>
    </row>
    <row r="172" spans="2:22" x14ac:dyDescent="0.3">
      <c r="B172" s="20" t="s">
        <v>50</v>
      </c>
      <c r="C172" s="11">
        <v>121720</v>
      </c>
      <c r="D172" s="16" t="s">
        <v>135</v>
      </c>
      <c r="E172" s="11">
        <f t="shared" si="32"/>
        <v>124720</v>
      </c>
      <c r="F172" s="16" t="s">
        <v>135</v>
      </c>
      <c r="G172" s="13">
        <f t="shared" si="33"/>
        <v>127720</v>
      </c>
      <c r="H172" s="18">
        <v>209</v>
      </c>
      <c r="I172" s="11">
        <f t="shared" si="34"/>
        <v>721720</v>
      </c>
      <c r="J172" s="12" t="s">
        <v>135</v>
      </c>
      <c r="K172" s="11">
        <f t="shared" si="35"/>
        <v>724720</v>
      </c>
      <c r="L172" s="12" t="s">
        <v>135</v>
      </c>
      <c r="M172" s="13">
        <f t="shared" si="36"/>
        <v>727720</v>
      </c>
      <c r="N172" s="39">
        <v>1</v>
      </c>
      <c r="O172" s="11">
        <f t="shared" si="37"/>
        <v>821720</v>
      </c>
      <c r="P172" s="16" t="s">
        <v>135</v>
      </c>
      <c r="Q172" s="11">
        <f t="shared" si="38"/>
        <v>824720</v>
      </c>
      <c r="R172" s="16" t="s">
        <v>135</v>
      </c>
      <c r="S172" s="7">
        <f t="shared" si="39"/>
        <v>827720</v>
      </c>
      <c r="T172" s="15">
        <f>IF(AND(ISNUMBER(H172),ISNUMBER(N172)),H172*N172,"")</f>
        <v>209</v>
      </c>
      <c r="U172" s="7">
        <f t="shared" si="40"/>
        <v>920720</v>
      </c>
      <c r="V172" s="15">
        <f t="shared" si="47"/>
        <v>209</v>
      </c>
    </row>
    <row r="173" spans="2:22" x14ac:dyDescent="0.3">
      <c r="B173" s="3" t="s">
        <v>125</v>
      </c>
      <c r="C173" s="11"/>
      <c r="D173" s="16"/>
      <c r="E173" s="11" t="str">
        <f t="shared" si="32"/>
        <v/>
      </c>
      <c r="F173" s="16"/>
      <c r="G173" s="11" t="str">
        <f t="shared" si="33"/>
        <v/>
      </c>
      <c r="H173" s="16"/>
      <c r="I173" s="11" t="str">
        <f t="shared" si="34"/>
        <v/>
      </c>
      <c r="J173" s="12"/>
      <c r="K173" s="11" t="str">
        <f t="shared" si="35"/>
        <v/>
      </c>
      <c r="L173" s="12"/>
      <c r="M173" s="11" t="str">
        <f t="shared" si="36"/>
        <v/>
      </c>
      <c r="N173" s="12"/>
      <c r="O173" s="11" t="str">
        <f t="shared" si="37"/>
        <v/>
      </c>
      <c r="P173" s="16"/>
      <c r="Q173" s="11" t="str">
        <f t="shared" si="38"/>
        <v/>
      </c>
      <c r="R173" s="16"/>
      <c r="S173" s="11" t="str">
        <f t="shared" si="39"/>
        <v/>
      </c>
      <c r="T173" s="16"/>
      <c r="U173" s="11" t="str">
        <f t="shared" si="40"/>
        <v/>
      </c>
      <c r="V173" s="16"/>
    </row>
    <row r="174" spans="2:22" x14ac:dyDescent="0.3">
      <c r="B174" s="19" t="s">
        <v>47</v>
      </c>
      <c r="C174" s="13">
        <v>121730</v>
      </c>
      <c r="D174" s="18">
        <v>65</v>
      </c>
      <c r="E174" s="13">
        <f t="shared" si="32"/>
        <v>124730</v>
      </c>
      <c r="F174" s="18">
        <v>142</v>
      </c>
      <c r="G174" s="13">
        <f t="shared" si="33"/>
        <v>127730</v>
      </c>
      <c r="H174" s="18">
        <v>210</v>
      </c>
      <c r="I174" s="13">
        <f t="shared" si="34"/>
        <v>721730</v>
      </c>
      <c r="J174" s="39">
        <v>0.5</v>
      </c>
      <c r="K174" s="13">
        <f t="shared" si="35"/>
        <v>724730</v>
      </c>
      <c r="L174" s="39">
        <v>0.5</v>
      </c>
      <c r="M174" s="13">
        <f t="shared" si="36"/>
        <v>727730</v>
      </c>
      <c r="N174" s="39">
        <v>0.85</v>
      </c>
      <c r="O174" s="7">
        <f t="shared" si="37"/>
        <v>821730</v>
      </c>
      <c r="P174" s="15">
        <f>IF(AND(ISNUMBER(D174),ISNUMBER(J174)), D174*J174, "")</f>
        <v>32.5</v>
      </c>
      <c r="Q174" s="7">
        <f t="shared" si="38"/>
        <v>824730</v>
      </c>
      <c r="R174" s="15">
        <f>IF(AND(ISNUMBER(F174),ISNUMBER(L174)), F174*L174, "")</f>
        <v>71</v>
      </c>
      <c r="S174" s="7">
        <f t="shared" si="39"/>
        <v>827730</v>
      </c>
      <c r="T174" s="15">
        <f>IF(AND(ISNUMBER(H174),ISNUMBER(N174)),H174*N174,"")</f>
        <v>178.5</v>
      </c>
      <c r="U174" s="7">
        <f t="shared" si="40"/>
        <v>920730</v>
      </c>
      <c r="V174" s="15">
        <f>P174+R174+T174</f>
        <v>282</v>
      </c>
    </row>
    <row r="175" spans="2:22" x14ac:dyDescent="0.3">
      <c r="B175" s="19" t="s">
        <v>115</v>
      </c>
      <c r="C175" s="11"/>
      <c r="D175" s="16"/>
      <c r="E175" s="11" t="str">
        <f t="shared" si="32"/>
        <v/>
      </c>
      <c r="F175" s="16"/>
      <c r="G175" s="11" t="str">
        <f t="shared" si="33"/>
        <v/>
      </c>
      <c r="H175" s="16"/>
      <c r="I175" s="11" t="str">
        <f t="shared" si="34"/>
        <v/>
      </c>
      <c r="J175" s="12"/>
      <c r="K175" s="11" t="str">
        <f t="shared" si="35"/>
        <v/>
      </c>
      <c r="L175" s="12"/>
      <c r="M175" s="11" t="str">
        <f t="shared" si="36"/>
        <v/>
      </c>
      <c r="N175" s="12"/>
      <c r="O175" s="11" t="str">
        <f t="shared" si="37"/>
        <v/>
      </c>
      <c r="P175" s="16"/>
      <c r="Q175" s="11" t="str">
        <f t="shared" si="38"/>
        <v/>
      </c>
      <c r="R175" s="16"/>
      <c r="S175" s="11" t="str">
        <f t="shared" si="39"/>
        <v/>
      </c>
      <c r="T175" s="16"/>
      <c r="U175" s="11" t="str">
        <f t="shared" si="40"/>
        <v/>
      </c>
      <c r="V175" s="16"/>
    </row>
    <row r="176" spans="2:22" x14ac:dyDescent="0.3">
      <c r="B176" s="20" t="s">
        <v>48</v>
      </c>
      <c r="C176" s="13">
        <v>121740</v>
      </c>
      <c r="D176" s="18">
        <v>66</v>
      </c>
      <c r="E176" s="13">
        <f t="shared" si="32"/>
        <v>124740</v>
      </c>
      <c r="F176" s="18">
        <v>143</v>
      </c>
      <c r="G176" s="13">
        <f t="shared" si="33"/>
        <v>127740</v>
      </c>
      <c r="H176" s="18">
        <v>211</v>
      </c>
      <c r="I176" s="13">
        <f t="shared" si="34"/>
        <v>721740</v>
      </c>
      <c r="J176" s="39">
        <v>0.5</v>
      </c>
      <c r="K176" s="13">
        <f t="shared" si="35"/>
        <v>724740</v>
      </c>
      <c r="L176" s="39">
        <v>0.5</v>
      </c>
      <c r="M176" s="13">
        <f t="shared" si="36"/>
        <v>727740</v>
      </c>
      <c r="N176" s="39">
        <v>0.85</v>
      </c>
      <c r="O176" s="7">
        <f t="shared" si="37"/>
        <v>821740</v>
      </c>
      <c r="P176" s="15">
        <f>IF(AND(ISNUMBER(D176),ISNUMBER(J176)), D176*J176, "")</f>
        <v>33</v>
      </c>
      <c r="Q176" s="7">
        <f t="shared" si="38"/>
        <v>824740</v>
      </c>
      <c r="R176" s="15">
        <f>IF(AND(ISNUMBER(F176),ISNUMBER(L176)), F176*L176, "")</f>
        <v>71.5</v>
      </c>
      <c r="S176" s="7">
        <f t="shared" si="39"/>
        <v>827740</v>
      </c>
      <c r="T176" s="15">
        <f>IF(AND(ISNUMBER(H176),ISNUMBER(N176)),H176*N176,"")</f>
        <v>179.35</v>
      </c>
      <c r="U176" s="7">
        <f t="shared" si="40"/>
        <v>920740</v>
      </c>
      <c r="V176" s="15">
        <f>P176+R176+T176</f>
        <v>283.85000000000002</v>
      </c>
    </row>
    <row r="177" spans="2:22" x14ac:dyDescent="0.3">
      <c r="B177" s="20" t="s">
        <v>49</v>
      </c>
      <c r="C177" s="13">
        <v>121750</v>
      </c>
      <c r="D177" s="18">
        <v>67</v>
      </c>
      <c r="E177" s="13">
        <f t="shared" si="32"/>
        <v>124750</v>
      </c>
      <c r="F177" s="18">
        <v>144</v>
      </c>
      <c r="G177" s="13">
        <f t="shared" si="33"/>
        <v>127750</v>
      </c>
      <c r="H177" s="18">
        <v>212</v>
      </c>
      <c r="I177" s="13">
        <f t="shared" si="34"/>
        <v>721750</v>
      </c>
      <c r="J177" s="39">
        <v>0.5</v>
      </c>
      <c r="K177" s="13">
        <f t="shared" si="35"/>
        <v>724750</v>
      </c>
      <c r="L177" s="39">
        <v>0.5</v>
      </c>
      <c r="M177" s="13">
        <f t="shared" si="36"/>
        <v>727750</v>
      </c>
      <c r="N177" s="39">
        <v>0.85</v>
      </c>
      <c r="O177" s="7">
        <f t="shared" si="37"/>
        <v>821750</v>
      </c>
      <c r="P177" s="15">
        <f>IF(AND(ISNUMBER(D177),ISNUMBER(J177)), D177*J177, "")</f>
        <v>33.5</v>
      </c>
      <c r="Q177" s="7">
        <f t="shared" si="38"/>
        <v>824750</v>
      </c>
      <c r="R177" s="15">
        <f>IF(AND(ISNUMBER(F177),ISNUMBER(L177)), F177*L177, "")</f>
        <v>72</v>
      </c>
      <c r="S177" s="7">
        <f t="shared" si="39"/>
        <v>827750</v>
      </c>
      <c r="T177" s="15">
        <f>IF(AND(ISNUMBER(H177),ISNUMBER(N177)),H177*N177,"")</f>
        <v>180.2</v>
      </c>
      <c r="U177" s="7">
        <f t="shared" si="40"/>
        <v>920750</v>
      </c>
      <c r="V177" s="15">
        <f t="shared" ref="V177:V178" si="48">P177+R177+T177</f>
        <v>285.7</v>
      </c>
    </row>
    <row r="178" spans="2:22" x14ac:dyDescent="0.3">
      <c r="B178" s="20" t="s">
        <v>50</v>
      </c>
      <c r="C178" s="13">
        <v>121760</v>
      </c>
      <c r="D178" s="18">
        <v>68</v>
      </c>
      <c r="E178" s="13">
        <f t="shared" si="32"/>
        <v>124760</v>
      </c>
      <c r="F178" s="18">
        <v>145</v>
      </c>
      <c r="G178" s="13">
        <f t="shared" si="33"/>
        <v>127760</v>
      </c>
      <c r="H178" s="18">
        <v>213</v>
      </c>
      <c r="I178" s="13">
        <f t="shared" si="34"/>
        <v>721760</v>
      </c>
      <c r="J178" s="39">
        <v>1</v>
      </c>
      <c r="K178" s="13">
        <f t="shared" si="35"/>
        <v>724760</v>
      </c>
      <c r="L178" s="39">
        <v>1</v>
      </c>
      <c r="M178" s="13">
        <f t="shared" si="36"/>
        <v>727760</v>
      </c>
      <c r="N178" s="39">
        <v>1</v>
      </c>
      <c r="O178" s="7">
        <f t="shared" si="37"/>
        <v>821760</v>
      </c>
      <c r="P178" s="15">
        <f>IF(AND(ISNUMBER(D178),ISNUMBER(J178)), D178*J178, "")</f>
        <v>68</v>
      </c>
      <c r="Q178" s="7">
        <f t="shared" si="38"/>
        <v>824760</v>
      </c>
      <c r="R178" s="15">
        <f>IF(AND(ISNUMBER(F178),ISNUMBER(L178)), F178*L178, "")</f>
        <v>145</v>
      </c>
      <c r="S178" s="7">
        <f t="shared" si="39"/>
        <v>827760</v>
      </c>
      <c r="T178" s="15">
        <f>IF(AND(ISNUMBER(H178),ISNUMBER(N178)),H178*N178,"")</f>
        <v>213</v>
      </c>
      <c r="U178" s="7">
        <f t="shared" si="40"/>
        <v>920760</v>
      </c>
      <c r="V178" s="15">
        <f t="shared" si="48"/>
        <v>426</v>
      </c>
    </row>
    <row r="179" spans="2:22" x14ac:dyDescent="0.3">
      <c r="B179" s="3" t="s">
        <v>126</v>
      </c>
      <c r="C179" s="11"/>
      <c r="D179" s="16"/>
      <c r="E179" s="11" t="str">
        <f t="shared" si="32"/>
        <v/>
      </c>
      <c r="F179" s="16"/>
      <c r="G179" s="11" t="str">
        <f t="shared" si="33"/>
        <v/>
      </c>
      <c r="H179" s="16"/>
      <c r="I179" s="11" t="str">
        <f t="shared" si="34"/>
        <v/>
      </c>
      <c r="J179" s="12"/>
      <c r="K179" s="11" t="str">
        <f t="shared" si="35"/>
        <v/>
      </c>
      <c r="L179" s="12"/>
      <c r="M179" s="11" t="str">
        <f t="shared" si="36"/>
        <v/>
      </c>
      <c r="N179" s="12"/>
      <c r="O179" s="11" t="str">
        <f t="shared" si="37"/>
        <v/>
      </c>
      <c r="P179" s="16"/>
      <c r="Q179" s="11" t="str">
        <f t="shared" si="38"/>
        <v/>
      </c>
      <c r="R179" s="16"/>
      <c r="S179" s="11" t="str">
        <f t="shared" si="39"/>
        <v/>
      </c>
      <c r="T179" s="16"/>
      <c r="U179" s="11" t="str">
        <f t="shared" si="40"/>
        <v/>
      </c>
      <c r="V179" s="16"/>
    </row>
    <row r="180" spans="2:22" x14ac:dyDescent="0.3">
      <c r="B180" s="19" t="s">
        <v>47</v>
      </c>
      <c r="C180" s="11">
        <v>121770</v>
      </c>
      <c r="D180" s="16" t="s">
        <v>135</v>
      </c>
      <c r="E180" s="11">
        <f t="shared" si="32"/>
        <v>124770</v>
      </c>
      <c r="F180" s="16" t="s">
        <v>135</v>
      </c>
      <c r="G180" s="13">
        <f t="shared" si="33"/>
        <v>127770</v>
      </c>
      <c r="H180" s="18">
        <v>214</v>
      </c>
      <c r="I180" s="11">
        <f t="shared" si="34"/>
        <v>721770</v>
      </c>
      <c r="J180" s="12" t="s">
        <v>135</v>
      </c>
      <c r="K180" s="11">
        <f t="shared" si="35"/>
        <v>724770</v>
      </c>
      <c r="L180" s="12" t="s">
        <v>135</v>
      </c>
      <c r="M180" s="13">
        <f t="shared" si="36"/>
        <v>727770</v>
      </c>
      <c r="N180" s="39">
        <v>0.85</v>
      </c>
      <c r="O180" s="11">
        <f t="shared" si="37"/>
        <v>821770</v>
      </c>
      <c r="P180" s="16" t="s">
        <v>135</v>
      </c>
      <c r="Q180" s="11">
        <f t="shared" si="38"/>
        <v>824770</v>
      </c>
      <c r="R180" s="16" t="s">
        <v>135</v>
      </c>
      <c r="S180" s="7">
        <f t="shared" si="39"/>
        <v>827770</v>
      </c>
      <c r="T180" s="15">
        <f>IF(AND(ISNUMBER(H180),ISNUMBER(N180)),H180*N180,"")</f>
        <v>181.9</v>
      </c>
      <c r="U180" s="7">
        <f t="shared" si="40"/>
        <v>920770</v>
      </c>
      <c r="V180" s="15">
        <f>T180</f>
        <v>181.9</v>
      </c>
    </row>
    <row r="181" spans="2:22" x14ac:dyDescent="0.3">
      <c r="B181" s="19" t="s">
        <v>115</v>
      </c>
      <c r="C181" s="11"/>
      <c r="D181" s="16"/>
      <c r="E181" s="11" t="str">
        <f t="shared" si="32"/>
        <v/>
      </c>
      <c r="F181" s="16"/>
      <c r="G181" s="11" t="str">
        <f t="shared" si="33"/>
        <v/>
      </c>
      <c r="H181" s="16"/>
      <c r="I181" s="11" t="str">
        <f t="shared" si="34"/>
        <v/>
      </c>
      <c r="J181" s="12"/>
      <c r="K181" s="11" t="str">
        <f t="shared" si="35"/>
        <v/>
      </c>
      <c r="L181" s="12"/>
      <c r="M181" s="11" t="str">
        <f t="shared" si="36"/>
        <v/>
      </c>
      <c r="N181" s="12"/>
      <c r="O181" s="11" t="str">
        <f t="shared" si="37"/>
        <v/>
      </c>
      <c r="P181" s="16"/>
      <c r="Q181" s="11" t="str">
        <f t="shared" si="38"/>
        <v/>
      </c>
      <c r="R181" s="16"/>
      <c r="S181" s="11" t="str">
        <f t="shared" si="39"/>
        <v/>
      </c>
      <c r="T181" s="16"/>
      <c r="U181" s="11" t="str">
        <f t="shared" si="40"/>
        <v/>
      </c>
      <c r="V181" s="16"/>
    </row>
    <row r="182" spans="2:22" x14ac:dyDescent="0.3">
      <c r="B182" s="20" t="s">
        <v>48</v>
      </c>
      <c r="C182" s="11">
        <v>121780</v>
      </c>
      <c r="D182" s="16" t="s">
        <v>135</v>
      </c>
      <c r="E182" s="11">
        <f t="shared" si="32"/>
        <v>124780</v>
      </c>
      <c r="F182" s="16" t="s">
        <v>135</v>
      </c>
      <c r="G182" s="13">
        <f t="shared" si="33"/>
        <v>127780</v>
      </c>
      <c r="H182" s="18">
        <v>215</v>
      </c>
      <c r="I182" s="11">
        <f t="shared" si="34"/>
        <v>721780</v>
      </c>
      <c r="J182" s="12" t="s">
        <v>135</v>
      </c>
      <c r="K182" s="11">
        <f t="shared" si="35"/>
        <v>724780</v>
      </c>
      <c r="L182" s="12" t="s">
        <v>135</v>
      </c>
      <c r="M182" s="13">
        <f t="shared" si="36"/>
        <v>727780</v>
      </c>
      <c r="N182" s="39">
        <v>0.85</v>
      </c>
      <c r="O182" s="11">
        <f t="shared" si="37"/>
        <v>821780</v>
      </c>
      <c r="P182" s="16" t="s">
        <v>135</v>
      </c>
      <c r="Q182" s="11">
        <f t="shared" si="38"/>
        <v>824780</v>
      </c>
      <c r="R182" s="16" t="s">
        <v>135</v>
      </c>
      <c r="S182" s="7">
        <f t="shared" si="39"/>
        <v>827780</v>
      </c>
      <c r="T182" s="15">
        <f>IF(AND(ISNUMBER(H182),ISNUMBER(N182)),H182*N182,"")</f>
        <v>182.75</v>
      </c>
      <c r="U182" s="7">
        <f t="shared" si="40"/>
        <v>920780</v>
      </c>
      <c r="V182" s="15">
        <f>T182</f>
        <v>182.75</v>
      </c>
    </row>
    <row r="183" spans="2:22" x14ac:dyDescent="0.3">
      <c r="B183" s="20" t="s">
        <v>49</v>
      </c>
      <c r="C183" s="11">
        <v>121790</v>
      </c>
      <c r="D183" s="16" t="s">
        <v>135</v>
      </c>
      <c r="E183" s="11">
        <f t="shared" si="32"/>
        <v>124790</v>
      </c>
      <c r="F183" s="16" t="s">
        <v>135</v>
      </c>
      <c r="G183" s="13">
        <f t="shared" si="33"/>
        <v>127790</v>
      </c>
      <c r="H183" s="18">
        <v>216</v>
      </c>
      <c r="I183" s="11">
        <f t="shared" si="34"/>
        <v>721790</v>
      </c>
      <c r="J183" s="12" t="s">
        <v>135</v>
      </c>
      <c r="K183" s="11">
        <f t="shared" si="35"/>
        <v>724790</v>
      </c>
      <c r="L183" s="12" t="s">
        <v>135</v>
      </c>
      <c r="M183" s="13">
        <f t="shared" si="36"/>
        <v>727790</v>
      </c>
      <c r="N183" s="39">
        <v>0.85</v>
      </c>
      <c r="O183" s="11">
        <f t="shared" si="37"/>
        <v>821790</v>
      </c>
      <c r="P183" s="16" t="s">
        <v>135</v>
      </c>
      <c r="Q183" s="11">
        <f t="shared" si="38"/>
        <v>824790</v>
      </c>
      <c r="R183" s="16" t="s">
        <v>135</v>
      </c>
      <c r="S183" s="7">
        <f t="shared" si="39"/>
        <v>827790</v>
      </c>
      <c r="T183" s="15">
        <f>IF(AND(ISNUMBER(H183),ISNUMBER(N183)),H183*N183,"")</f>
        <v>183.6</v>
      </c>
      <c r="U183" s="7">
        <f t="shared" si="40"/>
        <v>920790</v>
      </c>
      <c r="V183" s="15">
        <f t="shared" ref="V183:V184" si="49">T183</f>
        <v>183.6</v>
      </c>
    </row>
    <row r="184" spans="2:22" x14ac:dyDescent="0.3">
      <c r="B184" s="20" t="s">
        <v>50</v>
      </c>
      <c r="C184" s="11">
        <v>121800</v>
      </c>
      <c r="D184" s="16" t="s">
        <v>135</v>
      </c>
      <c r="E184" s="11">
        <f t="shared" si="32"/>
        <v>124800</v>
      </c>
      <c r="F184" s="16" t="s">
        <v>135</v>
      </c>
      <c r="G184" s="13">
        <f t="shared" si="33"/>
        <v>127800</v>
      </c>
      <c r="H184" s="18">
        <v>217</v>
      </c>
      <c r="I184" s="11">
        <f t="shared" si="34"/>
        <v>721800</v>
      </c>
      <c r="J184" s="12" t="s">
        <v>135</v>
      </c>
      <c r="K184" s="11">
        <f t="shared" si="35"/>
        <v>724800</v>
      </c>
      <c r="L184" s="12" t="s">
        <v>135</v>
      </c>
      <c r="M184" s="13">
        <f t="shared" si="36"/>
        <v>727800</v>
      </c>
      <c r="N184" s="39">
        <v>1</v>
      </c>
      <c r="O184" s="11">
        <f t="shared" si="37"/>
        <v>821800</v>
      </c>
      <c r="P184" s="16" t="s">
        <v>135</v>
      </c>
      <c r="Q184" s="11">
        <f t="shared" si="38"/>
        <v>824800</v>
      </c>
      <c r="R184" s="16" t="s">
        <v>135</v>
      </c>
      <c r="S184" s="7">
        <f t="shared" si="39"/>
        <v>827800</v>
      </c>
      <c r="T184" s="15">
        <f>IF(AND(ISNUMBER(H184),ISNUMBER(N184)),H184*N184,"")</f>
        <v>217</v>
      </c>
      <c r="U184" s="7">
        <f t="shared" si="40"/>
        <v>920800</v>
      </c>
      <c r="V184" s="15">
        <f t="shared" si="49"/>
        <v>217</v>
      </c>
    </row>
    <row r="185" spans="2:22" ht="26.4" x14ac:dyDescent="0.3">
      <c r="B185" s="3" t="s">
        <v>59</v>
      </c>
      <c r="C185" s="11"/>
      <c r="D185" s="16"/>
      <c r="E185" s="11" t="str">
        <f t="shared" si="32"/>
        <v/>
      </c>
      <c r="F185" s="16"/>
      <c r="G185" s="11" t="str">
        <f t="shared" si="33"/>
        <v/>
      </c>
      <c r="H185" s="16"/>
      <c r="I185" s="11" t="str">
        <f t="shared" si="34"/>
        <v/>
      </c>
      <c r="J185" s="12"/>
      <c r="K185" s="11" t="str">
        <f t="shared" si="35"/>
        <v/>
      </c>
      <c r="L185" s="12"/>
      <c r="M185" s="11" t="str">
        <f t="shared" si="36"/>
        <v/>
      </c>
      <c r="N185" s="12"/>
      <c r="O185" s="11" t="str">
        <f t="shared" si="37"/>
        <v/>
      </c>
      <c r="P185" s="16"/>
      <c r="Q185" s="11" t="str">
        <f t="shared" si="38"/>
        <v/>
      </c>
      <c r="R185" s="16"/>
      <c r="S185" s="11" t="str">
        <f t="shared" si="39"/>
        <v/>
      </c>
      <c r="T185" s="16"/>
      <c r="U185" s="11" t="str">
        <f t="shared" si="40"/>
        <v/>
      </c>
      <c r="V185" s="16"/>
    </row>
    <row r="186" spans="2:22" x14ac:dyDescent="0.3">
      <c r="B186" s="19" t="s">
        <v>47</v>
      </c>
      <c r="C186" s="13">
        <v>121810</v>
      </c>
      <c r="D186" s="18">
        <v>69</v>
      </c>
      <c r="E186" s="13">
        <f t="shared" si="32"/>
        <v>124810</v>
      </c>
      <c r="F186" s="18">
        <v>146</v>
      </c>
      <c r="G186" s="11">
        <f t="shared" si="33"/>
        <v>127810</v>
      </c>
      <c r="H186" s="16" t="s">
        <v>135</v>
      </c>
      <c r="I186" s="13">
        <f t="shared" si="34"/>
        <v>721810</v>
      </c>
      <c r="J186" s="39">
        <v>0.5</v>
      </c>
      <c r="K186" s="13">
        <f t="shared" si="35"/>
        <v>724810</v>
      </c>
      <c r="L186" s="39">
        <v>0.5</v>
      </c>
      <c r="M186" s="11">
        <f t="shared" si="36"/>
        <v>727810</v>
      </c>
      <c r="N186" s="12" t="s">
        <v>135</v>
      </c>
      <c r="O186" s="7">
        <f t="shared" si="37"/>
        <v>821810</v>
      </c>
      <c r="P186" s="15">
        <f>IF(AND(ISNUMBER(D186),ISNUMBER(J186)), D186*J186, "")</f>
        <v>34.5</v>
      </c>
      <c r="Q186" s="7">
        <f t="shared" si="38"/>
        <v>824810</v>
      </c>
      <c r="R186" s="15">
        <f>IF(AND(ISNUMBER(F186),ISNUMBER(L186)), F186*L186, "")</f>
        <v>73</v>
      </c>
      <c r="S186" s="11">
        <f t="shared" si="39"/>
        <v>827810</v>
      </c>
      <c r="T186" s="16" t="s">
        <v>135</v>
      </c>
      <c r="U186" s="7">
        <f t="shared" si="40"/>
        <v>920810</v>
      </c>
      <c r="V186" s="15">
        <f>P186+R186</f>
        <v>107.5</v>
      </c>
    </row>
    <row r="187" spans="2:22" x14ac:dyDescent="0.3">
      <c r="B187" s="19" t="s">
        <v>52</v>
      </c>
      <c r="C187" s="11"/>
      <c r="D187" s="16"/>
      <c r="E187" s="11" t="str">
        <f t="shared" si="32"/>
        <v/>
      </c>
      <c r="F187" s="16"/>
      <c r="G187" s="11" t="str">
        <f t="shared" si="33"/>
        <v/>
      </c>
      <c r="H187" s="16"/>
      <c r="I187" s="11" t="str">
        <f t="shared" si="34"/>
        <v/>
      </c>
      <c r="J187" s="12"/>
      <c r="K187" s="11" t="str">
        <f t="shared" si="35"/>
        <v/>
      </c>
      <c r="L187" s="12"/>
      <c r="M187" s="11" t="str">
        <f t="shared" si="36"/>
        <v/>
      </c>
      <c r="N187" s="12"/>
      <c r="O187" s="11" t="str">
        <f t="shared" si="37"/>
        <v/>
      </c>
      <c r="P187" s="16"/>
      <c r="Q187" s="11" t="str">
        <f t="shared" si="38"/>
        <v/>
      </c>
      <c r="R187" s="16"/>
      <c r="S187" s="11" t="str">
        <f t="shared" si="39"/>
        <v/>
      </c>
      <c r="T187" s="16"/>
      <c r="U187" s="11" t="str">
        <f t="shared" si="40"/>
        <v/>
      </c>
      <c r="V187" s="16"/>
    </row>
    <row r="188" spans="2:22" x14ac:dyDescent="0.3">
      <c r="B188" s="20" t="s">
        <v>48</v>
      </c>
      <c r="C188" s="13">
        <v>121820</v>
      </c>
      <c r="D188" s="18">
        <v>70</v>
      </c>
      <c r="E188" s="13">
        <f t="shared" si="32"/>
        <v>124820</v>
      </c>
      <c r="F188" s="18">
        <v>147</v>
      </c>
      <c r="G188" s="11">
        <f t="shared" si="33"/>
        <v>127820</v>
      </c>
      <c r="H188" s="16" t="s">
        <v>135</v>
      </c>
      <c r="I188" s="13">
        <f t="shared" si="34"/>
        <v>721820</v>
      </c>
      <c r="J188" s="39">
        <v>0.5</v>
      </c>
      <c r="K188" s="13">
        <f t="shared" si="35"/>
        <v>724820</v>
      </c>
      <c r="L188" s="39">
        <v>0.5</v>
      </c>
      <c r="M188" s="11">
        <f t="shared" si="36"/>
        <v>727820</v>
      </c>
      <c r="N188" s="12" t="s">
        <v>135</v>
      </c>
      <c r="O188" s="7">
        <f t="shared" si="37"/>
        <v>821820</v>
      </c>
      <c r="P188" s="15">
        <f>IF(AND(ISNUMBER(D188),ISNUMBER(J188)), D188*J188, "")</f>
        <v>35</v>
      </c>
      <c r="Q188" s="7">
        <f t="shared" si="38"/>
        <v>824820</v>
      </c>
      <c r="R188" s="15">
        <f>IF(AND(ISNUMBER(F188),ISNUMBER(L188)), F188*L188, "")</f>
        <v>73.5</v>
      </c>
      <c r="S188" s="11">
        <f t="shared" si="39"/>
        <v>827820</v>
      </c>
      <c r="T188" s="16" t="s">
        <v>135</v>
      </c>
      <c r="U188" s="7">
        <f t="shared" si="40"/>
        <v>920820</v>
      </c>
      <c r="V188" s="15">
        <f>P188+R188</f>
        <v>108.5</v>
      </c>
    </row>
    <row r="189" spans="2:22" x14ac:dyDescent="0.3">
      <c r="B189" s="20" t="s">
        <v>49</v>
      </c>
      <c r="C189" s="13">
        <v>121830</v>
      </c>
      <c r="D189" s="18">
        <v>71</v>
      </c>
      <c r="E189" s="13">
        <f t="shared" si="32"/>
        <v>124830</v>
      </c>
      <c r="F189" s="18">
        <v>148</v>
      </c>
      <c r="G189" s="11">
        <f t="shared" si="33"/>
        <v>127830</v>
      </c>
      <c r="H189" s="16" t="s">
        <v>135</v>
      </c>
      <c r="I189" s="13">
        <f t="shared" si="34"/>
        <v>721830</v>
      </c>
      <c r="J189" s="39">
        <v>0.5</v>
      </c>
      <c r="K189" s="13">
        <f t="shared" si="35"/>
        <v>724830</v>
      </c>
      <c r="L189" s="39">
        <v>0.5</v>
      </c>
      <c r="M189" s="11">
        <f t="shared" si="36"/>
        <v>727830</v>
      </c>
      <c r="N189" s="12" t="s">
        <v>135</v>
      </c>
      <c r="O189" s="7">
        <f t="shared" si="37"/>
        <v>821830</v>
      </c>
      <c r="P189" s="15">
        <f>IF(AND(ISNUMBER(D189),ISNUMBER(J189)), D189*J189, "")</f>
        <v>35.5</v>
      </c>
      <c r="Q189" s="7">
        <f t="shared" si="38"/>
        <v>824830</v>
      </c>
      <c r="R189" s="15">
        <f>IF(AND(ISNUMBER(F189),ISNUMBER(L189)), F189*L189, "")</f>
        <v>74</v>
      </c>
      <c r="S189" s="11">
        <f t="shared" si="39"/>
        <v>827830</v>
      </c>
      <c r="T189" s="16" t="s">
        <v>135</v>
      </c>
      <c r="U189" s="7">
        <f t="shared" si="40"/>
        <v>920830</v>
      </c>
      <c r="V189" s="15">
        <f t="shared" ref="V189:V190" si="50">P189+R189</f>
        <v>109.5</v>
      </c>
    </row>
    <row r="190" spans="2:22" x14ac:dyDescent="0.3">
      <c r="B190" s="20" t="s">
        <v>50</v>
      </c>
      <c r="C190" s="13">
        <v>121840</v>
      </c>
      <c r="D190" s="18">
        <v>72</v>
      </c>
      <c r="E190" s="13">
        <f t="shared" si="32"/>
        <v>124840</v>
      </c>
      <c r="F190" s="18">
        <v>149</v>
      </c>
      <c r="G190" s="11">
        <f t="shared" si="33"/>
        <v>127840</v>
      </c>
      <c r="H190" s="16" t="s">
        <v>135</v>
      </c>
      <c r="I190" s="13">
        <f t="shared" si="34"/>
        <v>721840</v>
      </c>
      <c r="J190" s="39">
        <v>1</v>
      </c>
      <c r="K190" s="13">
        <f t="shared" si="35"/>
        <v>724840</v>
      </c>
      <c r="L190" s="39">
        <v>1</v>
      </c>
      <c r="M190" s="11">
        <f t="shared" si="36"/>
        <v>727840</v>
      </c>
      <c r="N190" s="12" t="s">
        <v>135</v>
      </c>
      <c r="O190" s="7">
        <f t="shared" si="37"/>
        <v>821840</v>
      </c>
      <c r="P190" s="15">
        <f>IF(AND(ISNUMBER(D190),ISNUMBER(J190)), D190*J190, "")</f>
        <v>72</v>
      </c>
      <c r="Q190" s="7">
        <f t="shared" si="38"/>
        <v>824840</v>
      </c>
      <c r="R190" s="15">
        <f>IF(AND(ISNUMBER(F190),ISNUMBER(L190)), F190*L190, "")</f>
        <v>149</v>
      </c>
      <c r="S190" s="11">
        <f t="shared" si="39"/>
        <v>827840</v>
      </c>
      <c r="T190" s="16" t="s">
        <v>135</v>
      </c>
      <c r="U190" s="7">
        <f t="shared" si="40"/>
        <v>920840</v>
      </c>
      <c r="V190" s="15">
        <f t="shared" si="50"/>
        <v>221</v>
      </c>
    </row>
    <row r="191" spans="2:22" x14ac:dyDescent="0.3">
      <c r="B191" s="3" t="s">
        <v>60</v>
      </c>
      <c r="C191" s="13">
        <v>121850</v>
      </c>
      <c r="D191" s="18">
        <v>73</v>
      </c>
      <c r="E191" s="13">
        <f t="shared" si="32"/>
        <v>124850</v>
      </c>
      <c r="F191" s="18">
        <v>150</v>
      </c>
      <c r="G191" s="13">
        <f t="shared" si="33"/>
        <v>127850</v>
      </c>
      <c r="H191" s="18">
        <v>218</v>
      </c>
      <c r="I191" s="13">
        <f t="shared" si="34"/>
        <v>721850</v>
      </c>
      <c r="J191" s="39">
        <v>1</v>
      </c>
      <c r="K191" s="13">
        <f t="shared" si="35"/>
        <v>724850</v>
      </c>
      <c r="L191" s="39">
        <v>1</v>
      </c>
      <c r="M191" s="13">
        <f t="shared" si="36"/>
        <v>727850</v>
      </c>
      <c r="N191" s="39">
        <v>1</v>
      </c>
      <c r="O191" s="7">
        <f t="shared" si="37"/>
        <v>821850</v>
      </c>
      <c r="P191" s="15">
        <f>IF(AND(ISNUMBER(D191),ISNUMBER(J191)), D191*J191, "")</f>
        <v>73</v>
      </c>
      <c r="Q191" s="7">
        <f t="shared" si="38"/>
        <v>824850</v>
      </c>
      <c r="R191" s="15">
        <f>IF(AND(ISNUMBER(F191),ISNUMBER(L191)), F191*L191, "")</f>
        <v>150</v>
      </c>
      <c r="S191" s="7">
        <f t="shared" si="39"/>
        <v>827850</v>
      </c>
      <c r="T191" s="15">
        <f>IF(AND(ISNUMBER(H191),ISNUMBER(N191)),H191*N191,"")</f>
        <v>218</v>
      </c>
      <c r="U191" s="7">
        <f t="shared" si="40"/>
        <v>920850</v>
      </c>
      <c r="V191" s="15">
        <f>P191+R191+T191</f>
        <v>441</v>
      </c>
    </row>
    <row r="192" spans="2:22" x14ac:dyDescent="0.3">
      <c r="B192" s="22" t="s">
        <v>25</v>
      </c>
      <c r="C192" s="11"/>
      <c r="D192" s="16"/>
      <c r="E192" s="11" t="str">
        <f t="shared" si="32"/>
        <v/>
      </c>
      <c r="F192" s="16"/>
      <c r="G192" s="11" t="str">
        <f t="shared" si="33"/>
        <v/>
      </c>
      <c r="H192" s="16"/>
      <c r="I192" s="11" t="str">
        <f t="shared" si="34"/>
        <v/>
      </c>
      <c r="J192" s="12"/>
      <c r="K192" s="11" t="str">
        <f t="shared" si="35"/>
        <v/>
      </c>
      <c r="L192" s="12"/>
      <c r="M192" s="11" t="str">
        <f t="shared" si="36"/>
        <v/>
      </c>
      <c r="N192" s="12"/>
      <c r="O192" s="11" t="str">
        <f t="shared" si="37"/>
        <v/>
      </c>
      <c r="P192" s="16"/>
      <c r="Q192" s="11" t="str">
        <f t="shared" si="38"/>
        <v/>
      </c>
      <c r="R192" s="16"/>
      <c r="S192" s="11" t="str">
        <f t="shared" si="39"/>
        <v/>
      </c>
      <c r="T192" s="16"/>
      <c r="U192" s="11" t="str">
        <f t="shared" si="40"/>
        <v/>
      </c>
      <c r="V192" s="16"/>
    </row>
    <row r="193" spans="2:22" x14ac:dyDescent="0.3">
      <c r="B193" s="19" t="s">
        <v>61</v>
      </c>
      <c r="C193" s="11">
        <v>121860</v>
      </c>
      <c r="D193" s="16" t="s">
        <v>135</v>
      </c>
      <c r="E193" s="11">
        <f t="shared" si="32"/>
        <v>124860</v>
      </c>
      <c r="F193" s="16" t="s">
        <v>135</v>
      </c>
      <c r="G193" s="13">
        <f t="shared" si="33"/>
        <v>127860</v>
      </c>
      <c r="H193" s="18">
        <v>219</v>
      </c>
      <c r="I193" s="11">
        <f t="shared" si="34"/>
        <v>721860</v>
      </c>
      <c r="J193" s="12" t="s">
        <v>135</v>
      </c>
      <c r="K193" s="11">
        <f t="shared" si="35"/>
        <v>724860</v>
      </c>
      <c r="L193" s="12" t="s">
        <v>135</v>
      </c>
      <c r="M193" s="11">
        <f t="shared" si="36"/>
        <v>727860</v>
      </c>
      <c r="N193" s="12" t="s">
        <v>135</v>
      </c>
      <c r="O193" s="11">
        <f t="shared" si="37"/>
        <v>821860</v>
      </c>
      <c r="P193" s="16" t="s">
        <v>135</v>
      </c>
      <c r="Q193" s="11">
        <f t="shared" si="38"/>
        <v>824860</v>
      </c>
      <c r="R193" s="16" t="s">
        <v>135</v>
      </c>
      <c r="S193" s="11">
        <f t="shared" si="39"/>
        <v>827860</v>
      </c>
      <c r="T193" s="16" t="s">
        <v>135</v>
      </c>
      <c r="U193" s="11">
        <f t="shared" si="40"/>
        <v>920860</v>
      </c>
      <c r="V193" s="16" t="s">
        <v>135</v>
      </c>
    </row>
    <row r="194" spans="2:22" ht="26.4" x14ac:dyDescent="0.3">
      <c r="B194" s="20" t="s">
        <v>127</v>
      </c>
      <c r="C194" s="11"/>
      <c r="D194" s="16"/>
      <c r="E194" s="11" t="str">
        <f t="shared" si="32"/>
        <v/>
      </c>
      <c r="F194" s="16"/>
      <c r="G194" s="11" t="str">
        <f t="shared" si="33"/>
        <v/>
      </c>
      <c r="H194" s="16"/>
      <c r="I194" s="11" t="str">
        <f t="shared" si="34"/>
        <v/>
      </c>
      <c r="J194" s="12"/>
      <c r="K194" s="11" t="str">
        <f t="shared" si="35"/>
        <v/>
      </c>
      <c r="L194" s="12"/>
      <c r="M194" s="11" t="str">
        <f t="shared" si="36"/>
        <v/>
      </c>
      <c r="N194" s="12"/>
      <c r="O194" s="11" t="str">
        <f t="shared" si="37"/>
        <v/>
      </c>
      <c r="P194" s="16"/>
      <c r="Q194" s="11" t="str">
        <f t="shared" si="38"/>
        <v/>
      </c>
      <c r="R194" s="16"/>
      <c r="S194" s="11" t="str">
        <f t="shared" si="39"/>
        <v/>
      </c>
      <c r="T194" s="16"/>
      <c r="U194" s="11" t="str">
        <f t="shared" si="40"/>
        <v/>
      </c>
      <c r="V194" s="16"/>
    </row>
    <row r="195" spans="2:22" x14ac:dyDescent="0.3">
      <c r="B195" s="21" t="s">
        <v>27</v>
      </c>
      <c r="C195" s="11">
        <v>121870</v>
      </c>
      <c r="D195" s="16" t="s">
        <v>135</v>
      </c>
      <c r="E195" s="11">
        <f t="shared" ref="E195:E223" si="51">IF(C195&gt;0, C195+3000, "")</f>
        <v>124870</v>
      </c>
      <c r="F195" s="16" t="s">
        <v>135</v>
      </c>
      <c r="G195" s="13">
        <f t="shared" ref="G195:G223" si="52">IF(C195&gt;0, C195+6000, "")</f>
        <v>127870</v>
      </c>
      <c r="H195" s="18">
        <v>220</v>
      </c>
      <c r="I195" s="11">
        <f t="shared" ref="I195:I223" si="53">IF(C195&gt;0, C195+600000, "")</f>
        <v>721870</v>
      </c>
      <c r="J195" s="12" t="s">
        <v>135</v>
      </c>
      <c r="K195" s="11">
        <f t="shared" ref="K195:K223" si="54">IF(C195&gt;0, E195+600000, "")</f>
        <v>724870</v>
      </c>
      <c r="L195" s="12" t="s">
        <v>135</v>
      </c>
      <c r="M195" s="11">
        <f t="shared" ref="M195:M223" si="55">IF(C195, G195+600000, "")</f>
        <v>727870</v>
      </c>
      <c r="N195" s="12" t="s">
        <v>135</v>
      </c>
      <c r="O195" s="11">
        <f t="shared" ref="O195:O223" si="56">IF(C195&gt;0, C195+700000, "")</f>
        <v>821870</v>
      </c>
      <c r="P195" s="16" t="s">
        <v>135</v>
      </c>
      <c r="Q195" s="11">
        <f t="shared" ref="Q195:Q223" si="57">IF(C195&gt;0, E195+700000, "")</f>
        <v>824870</v>
      </c>
      <c r="R195" s="16" t="s">
        <v>135</v>
      </c>
      <c r="S195" s="11">
        <f t="shared" ref="S195:S223" si="58">IF(C195, G195+700000, "")</f>
        <v>827870</v>
      </c>
      <c r="T195" s="16" t="s">
        <v>135</v>
      </c>
      <c r="U195" s="11">
        <f t="shared" ref="U195:U223" si="59">IF(C195&gt;0, C195+799000, "")</f>
        <v>920870</v>
      </c>
      <c r="V195" s="16" t="s">
        <v>135</v>
      </c>
    </row>
    <row r="196" spans="2:22" x14ac:dyDescent="0.3">
      <c r="B196" s="21" t="s">
        <v>28</v>
      </c>
      <c r="C196" s="11">
        <v>121880</v>
      </c>
      <c r="D196" s="16" t="s">
        <v>135</v>
      </c>
      <c r="E196" s="11">
        <f t="shared" si="51"/>
        <v>124880</v>
      </c>
      <c r="F196" s="16" t="s">
        <v>135</v>
      </c>
      <c r="G196" s="13">
        <f t="shared" si="52"/>
        <v>127880</v>
      </c>
      <c r="H196" s="18">
        <v>221</v>
      </c>
      <c r="I196" s="11">
        <f t="shared" si="53"/>
        <v>721880</v>
      </c>
      <c r="J196" s="12" t="s">
        <v>135</v>
      </c>
      <c r="K196" s="11">
        <f t="shared" si="54"/>
        <v>724880</v>
      </c>
      <c r="L196" s="12" t="s">
        <v>135</v>
      </c>
      <c r="M196" s="11">
        <f t="shared" si="55"/>
        <v>727880</v>
      </c>
      <c r="N196" s="12" t="s">
        <v>135</v>
      </c>
      <c r="O196" s="11">
        <f t="shared" si="56"/>
        <v>821880</v>
      </c>
      <c r="P196" s="16" t="s">
        <v>135</v>
      </c>
      <c r="Q196" s="11">
        <f t="shared" si="57"/>
        <v>824880</v>
      </c>
      <c r="R196" s="16" t="s">
        <v>135</v>
      </c>
      <c r="S196" s="11">
        <f t="shared" si="58"/>
        <v>827880</v>
      </c>
      <c r="T196" s="16" t="s">
        <v>135</v>
      </c>
      <c r="U196" s="11">
        <f t="shared" si="59"/>
        <v>920880</v>
      </c>
      <c r="V196" s="16" t="s">
        <v>135</v>
      </c>
    </row>
    <row r="197" spans="2:22" x14ac:dyDescent="0.3">
      <c r="B197" s="19" t="s">
        <v>62</v>
      </c>
      <c r="C197" s="11"/>
      <c r="D197" s="16"/>
      <c r="E197" s="11" t="str">
        <f t="shared" si="51"/>
        <v/>
      </c>
      <c r="F197" s="16"/>
      <c r="G197" s="11" t="str">
        <f t="shared" si="52"/>
        <v/>
      </c>
      <c r="H197" s="16"/>
      <c r="I197" s="11" t="str">
        <f t="shared" si="53"/>
        <v/>
      </c>
      <c r="J197" s="12"/>
      <c r="K197" s="11" t="str">
        <f t="shared" si="54"/>
        <v/>
      </c>
      <c r="L197" s="12"/>
      <c r="M197" s="11" t="str">
        <f t="shared" si="55"/>
        <v/>
      </c>
      <c r="N197" s="12"/>
      <c r="O197" s="11" t="str">
        <f t="shared" si="56"/>
        <v/>
      </c>
      <c r="P197" s="16"/>
      <c r="Q197" s="11" t="str">
        <f t="shared" si="57"/>
        <v/>
      </c>
      <c r="R197" s="16"/>
      <c r="S197" s="11" t="str">
        <f t="shared" si="58"/>
        <v/>
      </c>
      <c r="T197" s="16"/>
      <c r="U197" s="11" t="str">
        <f t="shared" si="59"/>
        <v/>
      </c>
      <c r="V197" s="16"/>
    </row>
    <row r="198" spans="2:22" ht="39.6" x14ac:dyDescent="0.3">
      <c r="B198" s="20" t="s">
        <v>63</v>
      </c>
      <c r="C198" s="11">
        <v>121890</v>
      </c>
      <c r="D198" s="16" t="s">
        <v>135</v>
      </c>
      <c r="E198" s="11">
        <f t="shared" si="51"/>
        <v>124890</v>
      </c>
      <c r="F198" s="16" t="s">
        <v>135</v>
      </c>
      <c r="G198" s="13">
        <f t="shared" si="52"/>
        <v>127890</v>
      </c>
      <c r="H198" s="18">
        <v>222</v>
      </c>
      <c r="I198" s="11">
        <f t="shared" si="53"/>
        <v>721890</v>
      </c>
      <c r="J198" s="12" t="s">
        <v>135</v>
      </c>
      <c r="K198" s="11">
        <f t="shared" si="54"/>
        <v>724890</v>
      </c>
      <c r="L198" s="12" t="s">
        <v>135</v>
      </c>
      <c r="M198" s="11">
        <f t="shared" si="55"/>
        <v>727890</v>
      </c>
      <c r="N198" s="12" t="s">
        <v>135</v>
      </c>
      <c r="O198" s="11">
        <f t="shared" si="56"/>
        <v>821890</v>
      </c>
      <c r="P198" s="16" t="s">
        <v>135</v>
      </c>
      <c r="Q198" s="11">
        <f t="shared" si="57"/>
        <v>824890</v>
      </c>
      <c r="R198" s="16" t="s">
        <v>135</v>
      </c>
      <c r="S198" s="11">
        <f t="shared" si="58"/>
        <v>827890</v>
      </c>
      <c r="T198" s="16" t="s">
        <v>135</v>
      </c>
      <c r="U198" s="11">
        <f t="shared" si="59"/>
        <v>920890</v>
      </c>
      <c r="V198" s="16" t="s">
        <v>135</v>
      </c>
    </row>
    <row r="199" spans="2:22" ht="26.4" x14ac:dyDescent="0.3">
      <c r="B199" s="21" t="s">
        <v>128</v>
      </c>
      <c r="C199" s="11"/>
      <c r="D199" s="16"/>
      <c r="E199" s="11" t="str">
        <f t="shared" si="51"/>
        <v/>
      </c>
      <c r="F199" s="16"/>
      <c r="G199" s="11" t="str">
        <f t="shared" si="52"/>
        <v/>
      </c>
      <c r="H199" s="16"/>
      <c r="I199" s="11" t="str">
        <f t="shared" si="53"/>
        <v/>
      </c>
      <c r="J199" s="12"/>
      <c r="K199" s="11" t="str">
        <f t="shared" si="54"/>
        <v/>
      </c>
      <c r="L199" s="12"/>
      <c r="M199" s="11" t="str">
        <f t="shared" si="55"/>
        <v/>
      </c>
      <c r="N199" s="12"/>
      <c r="O199" s="11" t="str">
        <f t="shared" si="56"/>
        <v/>
      </c>
      <c r="P199" s="16"/>
      <c r="Q199" s="11" t="str">
        <f t="shared" si="57"/>
        <v/>
      </c>
      <c r="R199" s="16"/>
      <c r="S199" s="11" t="str">
        <f t="shared" si="58"/>
        <v/>
      </c>
      <c r="T199" s="16"/>
      <c r="U199" s="11" t="str">
        <f t="shared" si="59"/>
        <v/>
      </c>
      <c r="V199" s="16"/>
    </row>
    <row r="200" spans="2:22" x14ac:dyDescent="0.3">
      <c r="B200" s="23" t="s">
        <v>27</v>
      </c>
      <c r="C200" s="11">
        <v>121900</v>
      </c>
      <c r="D200" s="16" t="s">
        <v>135</v>
      </c>
      <c r="E200" s="11">
        <f t="shared" si="51"/>
        <v>124900</v>
      </c>
      <c r="F200" s="16" t="s">
        <v>135</v>
      </c>
      <c r="G200" s="13">
        <f t="shared" si="52"/>
        <v>127900</v>
      </c>
      <c r="H200" s="18">
        <v>223</v>
      </c>
      <c r="I200" s="11">
        <f t="shared" si="53"/>
        <v>721900</v>
      </c>
      <c r="J200" s="12" t="s">
        <v>135</v>
      </c>
      <c r="K200" s="11">
        <f t="shared" si="54"/>
        <v>724900</v>
      </c>
      <c r="L200" s="12" t="s">
        <v>135</v>
      </c>
      <c r="M200" s="11">
        <f t="shared" si="55"/>
        <v>727900</v>
      </c>
      <c r="N200" s="12" t="s">
        <v>135</v>
      </c>
      <c r="O200" s="11">
        <f t="shared" si="56"/>
        <v>821900</v>
      </c>
      <c r="P200" s="16" t="s">
        <v>135</v>
      </c>
      <c r="Q200" s="11">
        <f t="shared" si="57"/>
        <v>824900</v>
      </c>
      <c r="R200" s="16" t="s">
        <v>135</v>
      </c>
      <c r="S200" s="11">
        <f t="shared" si="58"/>
        <v>827900</v>
      </c>
      <c r="T200" s="16" t="s">
        <v>135</v>
      </c>
      <c r="U200" s="11">
        <f t="shared" si="59"/>
        <v>920900</v>
      </c>
      <c r="V200" s="16" t="s">
        <v>135</v>
      </c>
    </row>
    <row r="201" spans="2:22" x14ac:dyDescent="0.3">
      <c r="B201" s="23" t="s">
        <v>28</v>
      </c>
      <c r="C201" s="11">
        <v>121910</v>
      </c>
      <c r="D201" s="16" t="s">
        <v>135</v>
      </c>
      <c r="E201" s="11">
        <f t="shared" si="51"/>
        <v>124910</v>
      </c>
      <c r="F201" s="16" t="s">
        <v>135</v>
      </c>
      <c r="G201" s="13">
        <f t="shared" si="52"/>
        <v>127910</v>
      </c>
      <c r="H201" s="18">
        <v>224</v>
      </c>
      <c r="I201" s="11">
        <f t="shared" si="53"/>
        <v>721910</v>
      </c>
      <c r="J201" s="12" t="s">
        <v>135</v>
      </c>
      <c r="K201" s="11">
        <f t="shared" si="54"/>
        <v>724910</v>
      </c>
      <c r="L201" s="12" t="s">
        <v>135</v>
      </c>
      <c r="M201" s="11">
        <f t="shared" si="55"/>
        <v>727910</v>
      </c>
      <c r="N201" s="12" t="s">
        <v>135</v>
      </c>
      <c r="O201" s="11">
        <f t="shared" si="56"/>
        <v>821910</v>
      </c>
      <c r="P201" s="16" t="s">
        <v>135</v>
      </c>
      <c r="Q201" s="11">
        <f t="shared" si="57"/>
        <v>824910</v>
      </c>
      <c r="R201" s="16" t="s">
        <v>135</v>
      </c>
      <c r="S201" s="11">
        <f t="shared" si="58"/>
        <v>827910</v>
      </c>
      <c r="T201" s="16" t="s">
        <v>135</v>
      </c>
      <c r="U201" s="11">
        <f t="shared" si="59"/>
        <v>920910</v>
      </c>
      <c r="V201" s="16" t="s">
        <v>135</v>
      </c>
    </row>
    <row r="202" spans="2:22" x14ac:dyDescent="0.3">
      <c r="B202" s="20" t="s">
        <v>64</v>
      </c>
      <c r="C202" s="11">
        <v>121920</v>
      </c>
      <c r="D202" s="16" t="s">
        <v>135</v>
      </c>
      <c r="E202" s="11">
        <f t="shared" si="51"/>
        <v>124920</v>
      </c>
      <c r="F202" s="16" t="s">
        <v>135</v>
      </c>
      <c r="G202" s="13">
        <f t="shared" si="52"/>
        <v>127920</v>
      </c>
      <c r="H202" s="18">
        <v>225</v>
      </c>
      <c r="I202" s="11">
        <f t="shared" si="53"/>
        <v>721920</v>
      </c>
      <c r="J202" s="12" t="s">
        <v>135</v>
      </c>
      <c r="K202" s="11">
        <f t="shared" si="54"/>
        <v>724920</v>
      </c>
      <c r="L202" s="12" t="s">
        <v>135</v>
      </c>
      <c r="M202" s="11">
        <f t="shared" si="55"/>
        <v>727920</v>
      </c>
      <c r="N202" s="12" t="s">
        <v>135</v>
      </c>
      <c r="O202" s="11">
        <f t="shared" si="56"/>
        <v>821920</v>
      </c>
      <c r="P202" s="16" t="s">
        <v>135</v>
      </c>
      <c r="Q202" s="11">
        <f t="shared" si="57"/>
        <v>824920</v>
      </c>
      <c r="R202" s="16" t="s">
        <v>135</v>
      </c>
      <c r="S202" s="11">
        <f t="shared" si="58"/>
        <v>827920</v>
      </c>
      <c r="T202" s="16" t="s">
        <v>135</v>
      </c>
      <c r="U202" s="11">
        <f t="shared" si="59"/>
        <v>920920</v>
      </c>
      <c r="V202" s="16" t="s">
        <v>135</v>
      </c>
    </row>
    <row r="203" spans="2:22" ht="26.4" x14ac:dyDescent="0.3">
      <c r="B203" s="21" t="s">
        <v>65</v>
      </c>
      <c r="C203" s="11"/>
      <c r="D203" s="16"/>
      <c r="E203" s="11" t="str">
        <f t="shared" si="51"/>
        <v/>
      </c>
      <c r="F203" s="16"/>
      <c r="G203" s="11" t="str">
        <f t="shared" si="52"/>
        <v/>
      </c>
      <c r="H203" s="16"/>
      <c r="I203" s="11" t="str">
        <f t="shared" si="53"/>
        <v/>
      </c>
      <c r="J203" s="12"/>
      <c r="K203" s="11" t="str">
        <f t="shared" si="54"/>
        <v/>
      </c>
      <c r="L203" s="12"/>
      <c r="M203" s="11" t="str">
        <f t="shared" si="55"/>
        <v/>
      </c>
      <c r="N203" s="12"/>
      <c r="O203" s="11" t="str">
        <f t="shared" si="56"/>
        <v/>
      </c>
      <c r="P203" s="16"/>
      <c r="Q203" s="11" t="str">
        <f t="shared" si="57"/>
        <v/>
      </c>
      <c r="R203" s="16"/>
      <c r="S203" s="11" t="str">
        <f t="shared" si="58"/>
        <v/>
      </c>
      <c r="T203" s="16"/>
      <c r="U203" s="11" t="str">
        <f t="shared" si="59"/>
        <v/>
      </c>
      <c r="V203" s="16"/>
    </row>
    <row r="204" spans="2:22" x14ac:dyDescent="0.3">
      <c r="B204" s="23" t="s">
        <v>27</v>
      </c>
      <c r="C204" s="11">
        <v>121930</v>
      </c>
      <c r="D204" s="16" t="s">
        <v>135</v>
      </c>
      <c r="E204" s="11">
        <f t="shared" si="51"/>
        <v>124930</v>
      </c>
      <c r="F204" s="16" t="s">
        <v>135</v>
      </c>
      <c r="G204" s="13">
        <f t="shared" si="52"/>
        <v>127930</v>
      </c>
      <c r="H204" s="18">
        <v>226</v>
      </c>
      <c r="I204" s="11">
        <f t="shared" si="53"/>
        <v>721930</v>
      </c>
      <c r="J204" s="12" t="s">
        <v>135</v>
      </c>
      <c r="K204" s="11">
        <f t="shared" si="54"/>
        <v>724930</v>
      </c>
      <c r="L204" s="12" t="s">
        <v>135</v>
      </c>
      <c r="M204" s="11">
        <f t="shared" si="55"/>
        <v>727930</v>
      </c>
      <c r="N204" s="12" t="s">
        <v>135</v>
      </c>
      <c r="O204" s="11">
        <f t="shared" si="56"/>
        <v>821930</v>
      </c>
      <c r="P204" s="16" t="s">
        <v>135</v>
      </c>
      <c r="Q204" s="11">
        <f t="shared" si="57"/>
        <v>824930</v>
      </c>
      <c r="R204" s="16" t="s">
        <v>135</v>
      </c>
      <c r="S204" s="11">
        <f t="shared" si="58"/>
        <v>827930</v>
      </c>
      <c r="T204" s="16" t="s">
        <v>135</v>
      </c>
      <c r="U204" s="11">
        <f t="shared" si="59"/>
        <v>920930</v>
      </c>
      <c r="V204" s="16" t="s">
        <v>135</v>
      </c>
    </row>
    <row r="205" spans="2:22" x14ac:dyDescent="0.3">
      <c r="B205" s="23" t="s">
        <v>28</v>
      </c>
      <c r="C205" s="11">
        <v>121940</v>
      </c>
      <c r="D205" s="16" t="s">
        <v>135</v>
      </c>
      <c r="E205" s="11">
        <f t="shared" si="51"/>
        <v>124940</v>
      </c>
      <c r="F205" s="16" t="s">
        <v>135</v>
      </c>
      <c r="G205" s="13">
        <f t="shared" si="52"/>
        <v>127940</v>
      </c>
      <c r="H205" s="18">
        <v>227</v>
      </c>
      <c r="I205" s="11">
        <f t="shared" si="53"/>
        <v>721940</v>
      </c>
      <c r="J205" s="12" t="s">
        <v>135</v>
      </c>
      <c r="K205" s="11">
        <f t="shared" si="54"/>
        <v>724940</v>
      </c>
      <c r="L205" s="12" t="s">
        <v>135</v>
      </c>
      <c r="M205" s="11">
        <f t="shared" si="55"/>
        <v>727940</v>
      </c>
      <c r="N205" s="12" t="s">
        <v>135</v>
      </c>
      <c r="O205" s="11">
        <f t="shared" si="56"/>
        <v>821940</v>
      </c>
      <c r="P205" s="16" t="s">
        <v>135</v>
      </c>
      <c r="Q205" s="11">
        <f t="shared" si="57"/>
        <v>824940</v>
      </c>
      <c r="R205" s="16" t="s">
        <v>135</v>
      </c>
      <c r="S205" s="11">
        <f t="shared" si="58"/>
        <v>827940</v>
      </c>
      <c r="T205" s="16" t="s">
        <v>135</v>
      </c>
      <c r="U205" s="11">
        <f t="shared" si="59"/>
        <v>920940</v>
      </c>
      <c r="V205" s="16" t="s">
        <v>135</v>
      </c>
    </row>
    <row r="206" spans="2:22" ht="26.4" x14ac:dyDescent="0.3">
      <c r="B206" s="19" t="s">
        <v>66</v>
      </c>
      <c r="C206" s="11">
        <v>121950</v>
      </c>
      <c r="D206" s="16" t="s">
        <v>135</v>
      </c>
      <c r="E206" s="11">
        <f t="shared" si="51"/>
        <v>124950</v>
      </c>
      <c r="F206" s="16" t="s">
        <v>135</v>
      </c>
      <c r="G206" s="13">
        <f t="shared" si="52"/>
        <v>127950</v>
      </c>
      <c r="H206" s="18">
        <f>H193-H198</f>
        <v>-3</v>
      </c>
      <c r="I206" s="11">
        <f t="shared" si="53"/>
        <v>721950</v>
      </c>
      <c r="J206" s="12" t="s">
        <v>135</v>
      </c>
      <c r="K206" s="11">
        <f t="shared" si="54"/>
        <v>724950</v>
      </c>
      <c r="L206" s="12" t="s">
        <v>135</v>
      </c>
      <c r="M206" s="13">
        <f t="shared" si="55"/>
        <v>727950</v>
      </c>
      <c r="N206" s="39">
        <v>1</v>
      </c>
      <c r="O206" s="11">
        <f t="shared" si="56"/>
        <v>821950</v>
      </c>
      <c r="P206" s="16" t="s">
        <v>135</v>
      </c>
      <c r="Q206" s="11">
        <f t="shared" si="57"/>
        <v>824950</v>
      </c>
      <c r="R206" s="16" t="s">
        <v>135</v>
      </c>
      <c r="S206" s="13">
        <f t="shared" si="58"/>
        <v>827950</v>
      </c>
      <c r="T206" s="15">
        <f>IF(AND(ISNUMBER(H206),ISNUMBER(H43),ISNUMBER(N206)),MAX((H206-H43),0)*N206,"")</f>
        <v>0</v>
      </c>
      <c r="U206" s="7">
        <f t="shared" si="59"/>
        <v>920950</v>
      </c>
      <c r="V206" s="15">
        <f>T206</f>
        <v>0</v>
      </c>
    </row>
    <row r="207" spans="2:22" x14ac:dyDescent="0.3">
      <c r="B207" s="19" t="s">
        <v>67</v>
      </c>
      <c r="C207" s="11">
        <v>121960</v>
      </c>
      <c r="D207" s="16" t="s">
        <v>135</v>
      </c>
      <c r="E207" s="11">
        <f t="shared" si="51"/>
        <v>124960</v>
      </c>
      <c r="F207" s="16" t="s">
        <v>135</v>
      </c>
      <c r="G207" s="13">
        <f t="shared" si="52"/>
        <v>127960</v>
      </c>
      <c r="H207" s="18">
        <f>H35*0.2</f>
        <v>17.8</v>
      </c>
      <c r="I207" s="11">
        <f t="shared" si="53"/>
        <v>721960</v>
      </c>
      <c r="J207" s="12" t="s">
        <v>135</v>
      </c>
      <c r="K207" s="11">
        <f t="shared" si="54"/>
        <v>724960</v>
      </c>
      <c r="L207" s="12" t="s">
        <v>135</v>
      </c>
      <c r="M207" s="13">
        <f t="shared" si="55"/>
        <v>727960</v>
      </c>
      <c r="N207" s="39">
        <v>1</v>
      </c>
      <c r="O207" s="11">
        <f t="shared" si="56"/>
        <v>821960</v>
      </c>
      <c r="P207" s="16" t="s">
        <v>135</v>
      </c>
      <c r="Q207" s="11">
        <f t="shared" si="57"/>
        <v>824960</v>
      </c>
      <c r="R207" s="16" t="s">
        <v>135</v>
      </c>
      <c r="S207" s="13">
        <f t="shared" si="58"/>
        <v>827960</v>
      </c>
      <c r="T207" s="15">
        <f>IF(AND(ISNUMBER(H207),ISNUMBER(N207)),H207*N207,"")</f>
        <v>17.8</v>
      </c>
      <c r="U207" s="7">
        <f t="shared" si="59"/>
        <v>920960</v>
      </c>
      <c r="V207" s="15">
        <f>T207</f>
        <v>17.8</v>
      </c>
    </row>
    <row r="208" spans="2:22" x14ac:dyDescent="0.3">
      <c r="B208" s="19" t="s">
        <v>129</v>
      </c>
      <c r="C208" s="11">
        <v>121970</v>
      </c>
      <c r="D208" s="16" t="s">
        <v>135</v>
      </c>
      <c r="E208" s="11">
        <f t="shared" si="51"/>
        <v>124970</v>
      </c>
      <c r="F208" s="16" t="s">
        <v>135</v>
      </c>
      <c r="G208" s="13">
        <f t="shared" si="52"/>
        <v>127970</v>
      </c>
      <c r="H208" s="18">
        <v>230</v>
      </c>
      <c r="I208" s="11">
        <f t="shared" si="53"/>
        <v>721970</v>
      </c>
      <c r="J208" s="12" t="s">
        <v>135</v>
      </c>
      <c r="K208" s="11">
        <f t="shared" si="54"/>
        <v>724970</v>
      </c>
      <c r="L208" s="12" t="s">
        <v>135</v>
      </c>
      <c r="M208" s="11">
        <f t="shared" si="55"/>
        <v>727970</v>
      </c>
      <c r="N208" s="12" t="s">
        <v>135</v>
      </c>
      <c r="O208" s="11">
        <f t="shared" si="56"/>
        <v>821970</v>
      </c>
      <c r="P208" s="16" t="s">
        <v>135</v>
      </c>
      <c r="Q208" s="11">
        <f t="shared" si="57"/>
        <v>824970</v>
      </c>
      <c r="R208" s="16" t="s">
        <v>135</v>
      </c>
      <c r="S208" s="11">
        <f t="shared" si="58"/>
        <v>827970</v>
      </c>
      <c r="T208" s="16" t="s">
        <v>135</v>
      </c>
      <c r="U208" s="11">
        <f t="shared" si="59"/>
        <v>920970</v>
      </c>
      <c r="V208" s="16" t="s">
        <v>135</v>
      </c>
    </row>
    <row r="209" spans="2:22" x14ac:dyDescent="0.3">
      <c r="B209" s="20" t="s">
        <v>68</v>
      </c>
      <c r="C209" s="11"/>
      <c r="D209" s="16"/>
      <c r="E209" s="11" t="str">
        <f t="shared" si="51"/>
        <v/>
      </c>
      <c r="F209" s="16"/>
      <c r="G209" s="11" t="str">
        <f t="shared" si="52"/>
        <v/>
      </c>
      <c r="H209" s="16"/>
      <c r="I209" s="11" t="str">
        <f t="shared" si="53"/>
        <v/>
      </c>
      <c r="J209" s="12"/>
      <c r="K209" s="11" t="str">
        <f t="shared" si="54"/>
        <v/>
      </c>
      <c r="L209" s="12"/>
      <c r="M209" s="11" t="str">
        <f t="shared" si="55"/>
        <v/>
      </c>
      <c r="N209" s="12"/>
      <c r="O209" s="11" t="str">
        <f t="shared" si="56"/>
        <v/>
      </c>
      <c r="P209" s="16"/>
      <c r="Q209" s="11" t="str">
        <f t="shared" si="57"/>
        <v/>
      </c>
      <c r="R209" s="16"/>
      <c r="S209" s="11" t="str">
        <f t="shared" si="58"/>
        <v/>
      </c>
      <c r="T209" s="16"/>
      <c r="U209" s="11" t="str">
        <f t="shared" si="59"/>
        <v/>
      </c>
      <c r="V209" s="16"/>
    </row>
    <row r="210" spans="2:22" x14ac:dyDescent="0.3">
      <c r="B210" s="21" t="s">
        <v>69</v>
      </c>
      <c r="C210" s="11">
        <v>121980</v>
      </c>
      <c r="D210" s="16" t="s">
        <v>135</v>
      </c>
      <c r="E210" s="11">
        <f t="shared" si="51"/>
        <v>124980</v>
      </c>
      <c r="F210" s="16" t="s">
        <v>135</v>
      </c>
      <c r="G210" s="13">
        <f t="shared" si="52"/>
        <v>127980</v>
      </c>
      <c r="H210" s="18">
        <v>231</v>
      </c>
      <c r="I210" s="11">
        <f t="shared" si="53"/>
        <v>721980</v>
      </c>
      <c r="J210" s="12" t="s">
        <v>135</v>
      </c>
      <c r="K210" s="11">
        <f t="shared" si="54"/>
        <v>724980</v>
      </c>
      <c r="L210" s="12" t="s">
        <v>135</v>
      </c>
      <c r="M210" s="11">
        <f t="shared" si="55"/>
        <v>727980</v>
      </c>
      <c r="N210" s="12" t="s">
        <v>135</v>
      </c>
      <c r="O210" s="11">
        <f t="shared" si="56"/>
        <v>821980</v>
      </c>
      <c r="P210" s="16" t="s">
        <v>135</v>
      </c>
      <c r="Q210" s="11">
        <f t="shared" si="57"/>
        <v>824980</v>
      </c>
      <c r="R210" s="16" t="s">
        <v>135</v>
      </c>
      <c r="S210" s="11">
        <f t="shared" si="58"/>
        <v>827980</v>
      </c>
      <c r="T210" s="16" t="s">
        <v>135</v>
      </c>
      <c r="U210" s="11">
        <f t="shared" si="59"/>
        <v>920980</v>
      </c>
      <c r="V210" s="16" t="s">
        <v>135</v>
      </c>
    </row>
    <row r="211" spans="2:22" x14ac:dyDescent="0.3">
      <c r="B211" s="21" t="s">
        <v>70</v>
      </c>
      <c r="C211" s="11">
        <v>121990</v>
      </c>
      <c r="D211" s="16" t="s">
        <v>135</v>
      </c>
      <c r="E211" s="11">
        <f t="shared" si="51"/>
        <v>124990</v>
      </c>
      <c r="F211" s="16" t="s">
        <v>135</v>
      </c>
      <c r="G211" s="13">
        <f t="shared" si="52"/>
        <v>127990</v>
      </c>
      <c r="H211" s="18">
        <v>232</v>
      </c>
      <c r="I211" s="11">
        <f t="shared" si="53"/>
        <v>721990</v>
      </c>
      <c r="J211" s="12" t="s">
        <v>135</v>
      </c>
      <c r="K211" s="11">
        <f t="shared" si="54"/>
        <v>724990</v>
      </c>
      <c r="L211" s="12" t="s">
        <v>135</v>
      </c>
      <c r="M211" s="11">
        <f t="shared" si="55"/>
        <v>727990</v>
      </c>
      <c r="N211" s="12" t="s">
        <v>135</v>
      </c>
      <c r="O211" s="11">
        <f t="shared" si="56"/>
        <v>821990</v>
      </c>
      <c r="P211" s="16" t="s">
        <v>135</v>
      </c>
      <c r="Q211" s="11">
        <f t="shared" si="57"/>
        <v>824990</v>
      </c>
      <c r="R211" s="16" t="s">
        <v>135</v>
      </c>
      <c r="S211" s="11">
        <f t="shared" si="58"/>
        <v>827990</v>
      </c>
      <c r="T211" s="16" t="s">
        <v>135</v>
      </c>
      <c r="U211" s="11">
        <f t="shared" si="59"/>
        <v>920990</v>
      </c>
      <c r="V211" s="16" t="s">
        <v>135</v>
      </c>
    </row>
    <row r="212" spans="2:22" x14ac:dyDescent="0.3">
      <c r="B212" s="21" t="s">
        <v>71</v>
      </c>
      <c r="C212" s="11">
        <v>122000</v>
      </c>
      <c r="D212" s="16" t="s">
        <v>135</v>
      </c>
      <c r="E212" s="11">
        <f t="shared" si="51"/>
        <v>125000</v>
      </c>
      <c r="F212" s="16" t="s">
        <v>135</v>
      </c>
      <c r="G212" s="13">
        <f t="shared" si="52"/>
        <v>128000</v>
      </c>
      <c r="H212" s="18">
        <v>233</v>
      </c>
      <c r="I212" s="11">
        <f t="shared" si="53"/>
        <v>722000</v>
      </c>
      <c r="J212" s="12" t="s">
        <v>135</v>
      </c>
      <c r="K212" s="11">
        <f t="shared" si="54"/>
        <v>725000</v>
      </c>
      <c r="L212" s="12" t="s">
        <v>135</v>
      </c>
      <c r="M212" s="11">
        <f t="shared" si="55"/>
        <v>728000</v>
      </c>
      <c r="N212" s="12" t="s">
        <v>135</v>
      </c>
      <c r="O212" s="11">
        <f t="shared" si="56"/>
        <v>822000</v>
      </c>
      <c r="P212" s="16" t="s">
        <v>135</v>
      </c>
      <c r="Q212" s="11">
        <f t="shared" si="57"/>
        <v>825000</v>
      </c>
      <c r="R212" s="16" t="s">
        <v>135</v>
      </c>
      <c r="S212" s="11">
        <f t="shared" si="58"/>
        <v>828000</v>
      </c>
      <c r="T212" s="16" t="s">
        <v>135</v>
      </c>
      <c r="U212" s="11">
        <f t="shared" si="59"/>
        <v>921000</v>
      </c>
      <c r="V212" s="16" t="s">
        <v>135</v>
      </c>
    </row>
    <row r="213" spans="2:22" x14ac:dyDescent="0.3">
      <c r="B213" s="20" t="s">
        <v>72</v>
      </c>
      <c r="C213" s="11">
        <v>122010</v>
      </c>
      <c r="D213" s="16" t="s">
        <v>135</v>
      </c>
      <c r="E213" s="11">
        <f t="shared" si="51"/>
        <v>125010</v>
      </c>
      <c r="F213" s="16" t="s">
        <v>135</v>
      </c>
      <c r="G213" s="13">
        <f t="shared" si="52"/>
        <v>128010</v>
      </c>
      <c r="H213" s="18">
        <v>234</v>
      </c>
      <c r="I213" s="11">
        <f t="shared" si="53"/>
        <v>722010</v>
      </c>
      <c r="J213" s="12" t="s">
        <v>135</v>
      </c>
      <c r="K213" s="11">
        <f t="shared" si="54"/>
        <v>725010</v>
      </c>
      <c r="L213" s="12" t="s">
        <v>135</v>
      </c>
      <c r="M213" s="11">
        <f t="shared" si="55"/>
        <v>728010</v>
      </c>
      <c r="N213" s="12" t="s">
        <v>135</v>
      </c>
      <c r="O213" s="11">
        <f t="shared" si="56"/>
        <v>822010</v>
      </c>
      <c r="P213" s="16" t="s">
        <v>135</v>
      </c>
      <c r="Q213" s="11">
        <f t="shared" si="57"/>
        <v>825010</v>
      </c>
      <c r="R213" s="16" t="s">
        <v>135</v>
      </c>
      <c r="S213" s="11">
        <f t="shared" si="58"/>
        <v>828010</v>
      </c>
      <c r="T213" s="16" t="s">
        <v>135</v>
      </c>
      <c r="U213" s="11">
        <f t="shared" si="59"/>
        <v>921010</v>
      </c>
      <c r="V213" s="16" t="s">
        <v>135</v>
      </c>
    </row>
    <row r="214" spans="2:22" ht="26.4" x14ac:dyDescent="0.3">
      <c r="B214" s="20" t="s">
        <v>73</v>
      </c>
      <c r="C214" s="13">
        <v>122020</v>
      </c>
      <c r="D214" s="18">
        <v>74</v>
      </c>
      <c r="E214" s="13">
        <f t="shared" si="51"/>
        <v>125020</v>
      </c>
      <c r="F214" s="18">
        <v>151</v>
      </c>
      <c r="G214" s="13">
        <f t="shared" si="52"/>
        <v>128020</v>
      </c>
      <c r="H214" s="18">
        <v>235</v>
      </c>
      <c r="I214" s="11">
        <f t="shared" si="53"/>
        <v>722020</v>
      </c>
      <c r="J214" s="12" t="s">
        <v>135</v>
      </c>
      <c r="K214" s="11">
        <f t="shared" si="54"/>
        <v>725020</v>
      </c>
      <c r="L214" s="12" t="s">
        <v>135</v>
      </c>
      <c r="M214" s="11">
        <f t="shared" si="55"/>
        <v>728020</v>
      </c>
      <c r="N214" s="12" t="s">
        <v>135</v>
      </c>
      <c r="O214" s="11">
        <f t="shared" si="56"/>
        <v>822020</v>
      </c>
      <c r="P214" s="16" t="s">
        <v>135</v>
      </c>
      <c r="Q214" s="11">
        <f t="shared" si="57"/>
        <v>825020</v>
      </c>
      <c r="R214" s="16" t="s">
        <v>135</v>
      </c>
      <c r="S214" s="11">
        <f t="shared" si="58"/>
        <v>828020</v>
      </c>
      <c r="T214" s="16" t="s">
        <v>135</v>
      </c>
      <c r="U214" s="11">
        <f t="shared" si="59"/>
        <v>921020</v>
      </c>
      <c r="V214" s="16" t="s">
        <v>135</v>
      </c>
    </row>
    <row r="215" spans="2:22" ht="26.4" x14ac:dyDescent="0.3">
      <c r="B215" s="20" t="s">
        <v>130</v>
      </c>
      <c r="C215" s="11"/>
      <c r="D215" s="16"/>
      <c r="E215" s="11" t="str">
        <f t="shared" si="51"/>
        <v/>
      </c>
      <c r="F215" s="16"/>
      <c r="G215" s="11" t="str">
        <f t="shared" si="52"/>
        <v/>
      </c>
      <c r="H215" s="16"/>
      <c r="I215" s="11" t="str">
        <f t="shared" si="53"/>
        <v/>
      </c>
      <c r="J215" s="12"/>
      <c r="K215" s="11" t="str">
        <f t="shared" si="54"/>
        <v/>
      </c>
      <c r="L215" s="12"/>
      <c r="M215" s="11" t="str">
        <f t="shared" si="55"/>
        <v/>
      </c>
      <c r="N215" s="12"/>
      <c r="O215" s="11" t="str">
        <f t="shared" si="56"/>
        <v/>
      </c>
      <c r="P215" s="16"/>
      <c r="Q215" s="11" t="str">
        <f t="shared" si="57"/>
        <v/>
      </c>
      <c r="R215" s="16"/>
      <c r="S215" s="11" t="str">
        <f t="shared" si="58"/>
        <v/>
      </c>
      <c r="T215" s="16"/>
      <c r="U215" s="11" t="str">
        <f t="shared" si="59"/>
        <v/>
      </c>
      <c r="V215" s="16"/>
    </row>
    <row r="216" spans="2:22" x14ac:dyDescent="0.3">
      <c r="B216" s="21" t="s">
        <v>27</v>
      </c>
      <c r="C216" s="11">
        <v>122030</v>
      </c>
      <c r="D216" s="16" t="s">
        <v>135</v>
      </c>
      <c r="E216" s="11">
        <f t="shared" si="51"/>
        <v>125030</v>
      </c>
      <c r="F216" s="16" t="s">
        <v>135</v>
      </c>
      <c r="G216" s="13">
        <f t="shared" si="52"/>
        <v>128030</v>
      </c>
      <c r="H216" s="18">
        <v>236</v>
      </c>
      <c r="I216" s="11">
        <f t="shared" si="53"/>
        <v>722030</v>
      </c>
      <c r="J216" s="12" t="s">
        <v>135</v>
      </c>
      <c r="K216" s="11">
        <f t="shared" si="54"/>
        <v>725030</v>
      </c>
      <c r="L216" s="12" t="s">
        <v>135</v>
      </c>
      <c r="M216" s="11">
        <f t="shared" si="55"/>
        <v>728030</v>
      </c>
      <c r="N216" s="12" t="s">
        <v>135</v>
      </c>
      <c r="O216" s="11">
        <f t="shared" si="56"/>
        <v>822030</v>
      </c>
      <c r="P216" s="16" t="s">
        <v>135</v>
      </c>
      <c r="Q216" s="11">
        <f t="shared" si="57"/>
        <v>825030</v>
      </c>
      <c r="R216" s="16" t="s">
        <v>135</v>
      </c>
      <c r="S216" s="11">
        <f t="shared" si="58"/>
        <v>828030</v>
      </c>
      <c r="T216" s="16" t="s">
        <v>135</v>
      </c>
      <c r="U216" s="11">
        <f t="shared" si="59"/>
        <v>921030</v>
      </c>
      <c r="V216" s="16" t="s">
        <v>135</v>
      </c>
    </row>
    <row r="217" spans="2:22" x14ac:dyDescent="0.3">
      <c r="B217" s="21" t="s">
        <v>28</v>
      </c>
      <c r="C217" s="11">
        <v>122040</v>
      </c>
      <c r="D217" s="16" t="s">
        <v>135</v>
      </c>
      <c r="E217" s="11">
        <f t="shared" si="51"/>
        <v>125040</v>
      </c>
      <c r="F217" s="16" t="s">
        <v>135</v>
      </c>
      <c r="G217" s="13">
        <f t="shared" si="52"/>
        <v>128040</v>
      </c>
      <c r="H217" s="18">
        <v>237</v>
      </c>
      <c r="I217" s="11">
        <f t="shared" si="53"/>
        <v>722040</v>
      </c>
      <c r="J217" s="12" t="s">
        <v>135</v>
      </c>
      <c r="K217" s="11">
        <f t="shared" si="54"/>
        <v>725040</v>
      </c>
      <c r="L217" s="12" t="s">
        <v>135</v>
      </c>
      <c r="M217" s="11">
        <f t="shared" si="55"/>
        <v>728040</v>
      </c>
      <c r="N217" s="12" t="s">
        <v>135</v>
      </c>
      <c r="O217" s="11">
        <f t="shared" si="56"/>
        <v>822040</v>
      </c>
      <c r="P217" s="16" t="s">
        <v>135</v>
      </c>
      <c r="Q217" s="11">
        <f t="shared" si="57"/>
        <v>825040</v>
      </c>
      <c r="R217" s="16" t="s">
        <v>135</v>
      </c>
      <c r="S217" s="11">
        <f t="shared" si="58"/>
        <v>828040</v>
      </c>
      <c r="T217" s="16" t="s">
        <v>135</v>
      </c>
      <c r="U217" s="11">
        <f t="shared" si="59"/>
        <v>921040</v>
      </c>
      <c r="V217" s="16" t="s">
        <v>135</v>
      </c>
    </row>
    <row r="218" spans="2:22" x14ac:dyDescent="0.3">
      <c r="B218" s="19" t="s">
        <v>74</v>
      </c>
      <c r="C218" s="11">
        <v>122050</v>
      </c>
      <c r="D218" s="16" t="s">
        <v>135</v>
      </c>
      <c r="E218" s="11">
        <f t="shared" si="51"/>
        <v>125050</v>
      </c>
      <c r="F218" s="16" t="s">
        <v>135</v>
      </c>
      <c r="G218" s="13">
        <f t="shared" si="52"/>
        <v>128050</v>
      </c>
      <c r="H218" s="18">
        <v>238</v>
      </c>
      <c r="I218" s="11">
        <f t="shared" si="53"/>
        <v>722050</v>
      </c>
      <c r="J218" s="12" t="s">
        <v>135</v>
      </c>
      <c r="K218" s="11">
        <f t="shared" si="54"/>
        <v>725050</v>
      </c>
      <c r="L218" s="12" t="s">
        <v>135</v>
      </c>
      <c r="M218" s="11">
        <f t="shared" si="55"/>
        <v>728050</v>
      </c>
      <c r="N218" s="12" t="s">
        <v>135</v>
      </c>
      <c r="O218" s="11">
        <f t="shared" si="56"/>
        <v>822050</v>
      </c>
      <c r="P218" s="16" t="s">
        <v>135</v>
      </c>
      <c r="Q218" s="11">
        <f t="shared" si="57"/>
        <v>825050</v>
      </c>
      <c r="R218" s="16" t="s">
        <v>135</v>
      </c>
      <c r="S218" s="11">
        <f t="shared" si="58"/>
        <v>828050</v>
      </c>
      <c r="T218" s="16" t="s">
        <v>135</v>
      </c>
      <c r="U218" s="11">
        <f t="shared" si="59"/>
        <v>921050</v>
      </c>
      <c r="V218" s="16" t="s">
        <v>135</v>
      </c>
    </row>
    <row r="219" spans="2:22" ht="26.4" x14ac:dyDescent="0.3">
      <c r="B219" s="19" t="s">
        <v>75</v>
      </c>
      <c r="C219" s="11">
        <v>122060</v>
      </c>
      <c r="D219" s="16" t="s">
        <v>135</v>
      </c>
      <c r="E219" s="11">
        <f t="shared" si="51"/>
        <v>125060</v>
      </c>
      <c r="F219" s="16" t="s">
        <v>135</v>
      </c>
      <c r="G219" s="13">
        <f t="shared" si="52"/>
        <v>128060</v>
      </c>
      <c r="H219" s="18">
        <f>H208-H213+H218</f>
        <v>234</v>
      </c>
      <c r="I219" s="11">
        <f t="shared" si="53"/>
        <v>722060</v>
      </c>
      <c r="J219" s="12" t="s">
        <v>135</v>
      </c>
      <c r="K219" s="11">
        <f t="shared" si="54"/>
        <v>725060</v>
      </c>
      <c r="L219" s="12" t="s">
        <v>135</v>
      </c>
      <c r="M219" s="13">
        <f t="shared" si="55"/>
        <v>728060</v>
      </c>
      <c r="N219" s="39">
        <v>0.85</v>
      </c>
      <c r="O219" s="11">
        <f t="shared" si="56"/>
        <v>822060</v>
      </c>
      <c r="P219" s="16" t="s">
        <v>135</v>
      </c>
      <c r="Q219" s="11">
        <f t="shared" si="57"/>
        <v>825060</v>
      </c>
      <c r="R219" s="16" t="s">
        <v>135</v>
      </c>
      <c r="S219" s="7">
        <f t="shared" si="58"/>
        <v>828060</v>
      </c>
      <c r="T219" s="15">
        <f>IF(AND(ISNUMBER(H219),ISNUMBER(N219)),H219*N219,"")</f>
        <v>198.9</v>
      </c>
      <c r="U219" s="7">
        <f t="shared" si="59"/>
        <v>921060</v>
      </c>
      <c r="V219" s="15">
        <f>T219</f>
        <v>198.9</v>
      </c>
    </row>
    <row r="220" spans="2:22" x14ac:dyDescent="0.3">
      <c r="B220" s="3" t="s">
        <v>76</v>
      </c>
      <c r="C220" s="13">
        <v>122070</v>
      </c>
      <c r="D220" s="18">
        <v>75</v>
      </c>
      <c r="E220" s="13">
        <f t="shared" si="51"/>
        <v>125070</v>
      </c>
      <c r="F220" s="18">
        <v>152</v>
      </c>
      <c r="G220" s="13">
        <f t="shared" si="52"/>
        <v>128070</v>
      </c>
      <c r="H220" s="18">
        <v>240</v>
      </c>
      <c r="I220" s="13">
        <f t="shared" si="53"/>
        <v>722070</v>
      </c>
      <c r="J220" s="39">
        <v>1</v>
      </c>
      <c r="K220" s="13">
        <f t="shared" si="54"/>
        <v>725070</v>
      </c>
      <c r="L220" s="39">
        <v>1</v>
      </c>
      <c r="M220" s="13">
        <f t="shared" si="55"/>
        <v>728070</v>
      </c>
      <c r="N220" s="39">
        <v>1</v>
      </c>
      <c r="O220" s="7">
        <f t="shared" si="56"/>
        <v>822070</v>
      </c>
      <c r="P220" s="15">
        <f>IF(AND(ISNUMBER(D220),ISNUMBER(J220)), D220*J220, "")</f>
        <v>75</v>
      </c>
      <c r="Q220" s="7">
        <f t="shared" si="57"/>
        <v>825070</v>
      </c>
      <c r="R220" s="15">
        <f>IF(AND(ISNUMBER(F220),ISNUMBER(L220)), F220*L220, "")</f>
        <v>152</v>
      </c>
      <c r="S220" s="7">
        <f t="shared" si="58"/>
        <v>828070</v>
      </c>
      <c r="T220" s="15">
        <f>IF(AND(ISNUMBER(H220),ISNUMBER(N220)),H220*N220,"")</f>
        <v>240</v>
      </c>
      <c r="U220" s="7">
        <f t="shared" si="59"/>
        <v>921070</v>
      </c>
      <c r="V220" s="15">
        <f>P220+R220+T220</f>
        <v>467</v>
      </c>
    </row>
    <row r="221" spans="2:22" x14ac:dyDescent="0.3">
      <c r="B221" s="3" t="s">
        <v>77</v>
      </c>
      <c r="C221" s="13">
        <v>122080</v>
      </c>
      <c r="D221" s="18">
        <v>76</v>
      </c>
      <c r="E221" s="11">
        <f t="shared" si="51"/>
        <v>125080</v>
      </c>
      <c r="F221" s="16" t="s">
        <v>135</v>
      </c>
      <c r="G221" s="11">
        <f t="shared" si="52"/>
        <v>128080</v>
      </c>
      <c r="H221" s="16" t="s">
        <v>135</v>
      </c>
      <c r="I221" s="13">
        <f t="shared" si="53"/>
        <v>722080</v>
      </c>
      <c r="J221" s="39">
        <v>0</v>
      </c>
      <c r="K221" s="11">
        <f t="shared" si="54"/>
        <v>725080</v>
      </c>
      <c r="L221" s="12" t="s">
        <v>135</v>
      </c>
      <c r="M221" s="11">
        <f t="shared" si="55"/>
        <v>728080</v>
      </c>
      <c r="N221" s="12" t="s">
        <v>135</v>
      </c>
      <c r="O221" s="7">
        <f t="shared" si="56"/>
        <v>822080</v>
      </c>
      <c r="P221" s="15">
        <f>IF(AND(ISNUMBER(D221),ISNUMBER(J221)), D221*J221, "")</f>
        <v>0</v>
      </c>
      <c r="Q221" s="11">
        <f t="shared" si="57"/>
        <v>825080</v>
      </c>
      <c r="R221" s="16" t="s">
        <v>135</v>
      </c>
      <c r="S221" s="11">
        <f t="shared" si="58"/>
        <v>828080</v>
      </c>
      <c r="T221" s="16" t="s">
        <v>135</v>
      </c>
      <c r="U221" s="7">
        <f t="shared" si="59"/>
        <v>921080</v>
      </c>
      <c r="V221" s="15">
        <f>P221</f>
        <v>0</v>
      </c>
    </row>
    <row r="222" spans="2:22" x14ac:dyDescent="0.3">
      <c r="B222" s="3" t="s">
        <v>78</v>
      </c>
      <c r="C222" s="13">
        <v>122090</v>
      </c>
      <c r="D222" s="18">
        <v>77</v>
      </c>
      <c r="E222" s="13">
        <f t="shared" si="51"/>
        <v>125090</v>
      </c>
      <c r="F222" s="18">
        <v>153</v>
      </c>
      <c r="G222" s="13">
        <f t="shared" si="52"/>
        <v>128090</v>
      </c>
      <c r="H222" s="18">
        <v>241</v>
      </c>
      <c r="I222" s="13">
        <f t="shared" si="53"/>
        <v>722090</v>
      </c>
      <c r="J222" s="39">
        <v>0</v>
      </c>
      <c r="K222" s="13">
        <f t="shared" si="54"/>
        <v>725090</v>
      </c>
      <c r="L222" s="39">
        <v>0</v>
      </c>
      <c r="M222" s="13">
        <f t="shared" si="55"/>
        <v>728090</v>
      </c>
      <c r="N222" s="39">
        <v>0</v>
      </c>
      <c r="O222" s="7">
        <f t="shared" si="56"/>
        <v>822090</v>
      </c>
      <c r="P222" s="15">
        <f>IF(AND(ISNUMBER(D222),ISNUMBER(J222)), D222*J222, "")</f>
        <v>0</v>
      </c>
      <c r="Q222" s="7">
        <f t="shared" si="57"/>
        <v>825090</v>
      </c>
      <c r="R222" s="15">
        <f>IF(AND(ISNUMBER(F222),ISNUMBER(L222)), F222*L222, "")</f>
        <v>0</v>
      </c>
      <c r="S222" s="7">
        <f t="shared" si="58"/>
        <v>828090</v>
      </c>
      <c r="T222" s="15">
        <f>IF(AND(ISNUMBER(H222),ISNUMBER(N222)),H222*N222,"")</f>
        <v>0</v>
      </c>
      <c r="U222" s="7">
        <f t="shared" si="59"/>
        <v>921090</v>
      </c>
      <c r="V222" s="15">
        <f>P222+R222+T222</f>
        <v>0</v>
      </c>
    </row>
    <row r="223" spans="2:22" x14ac:dyDescent="0.3">
      <c r="B223" s="3" t="s">
        <v>79</v>
      </c>
      <c r="C223" s="13">
        <v>122100</v>
      </c>
      <c r="D223" s="18">
        <v>78</v>
      </c>
      <c r="E223" s="13">
        <f t="shared" si="51"/>
        <v>125100</v>
      </c>
      <c r="F223" s="18">
        <v>154</v>
      </c>
      <c r="G223" s="13">
        <f t="shared" si="52"/>
        <v>128100</v>
      </c>
      <c r="H223" s="18">
        <v>242</v>
      </c>
      <c r="I223" s="13">
        <f t="shared" si="53"/>
        <v>722100</v>
      </c>
      <c r="J223" s="39">
        <v>1</v>
      </c>
      <c r="K223" s="13">
        <f t="shared" si="54"/>
        <v>725100</v>
      </c>
      <c r="L223" s="39">
        <v>1</v>
      </c>
      <c r="M223" s="13">
        <f t="shared" si="55"/>
        <v>728100</v>
      </c>
      <c r="N223" s="39">
        <v>1</v>
      </c>
      <c r="O223" s="7">
        <f t="shared" si="56"/>
        <v>822100</v>
      </c>
      <c r="P223" s="15">
        <f>IF(AND(ISNUMBER(D223),ISNUMBER(J223)), D223*J223, "")</f>
        <v>78</v>
      </c>
      <c r="Q223" s="7">
        <f t="shared" si="57"/>
        <v>825100</v>
      </c>
      <c r="R223" s="15">
        <f>IF(AND(ISNUMBER(F223),ISNUMBER(L223)), F223*L223, "")</f>
        <v>154</v>
      </c>
      <c r="S223" s="7">
        <f t="shared" si="58"/>
        <v>828100</v>
      </c>
      <c r="T223" s="15">
        <f>IF(AND(ISNUMBER(H223),ISNUMBER(N223)),H223*N223,"")</f>
        <v>242</v>
      </c>
      <c r="U223" s="7">
        <f t="shared" si="59"/>
        <v>921100</v>
      </c>
      <c r="V223" s="15">
        <f>P223+R223+T223</f>
        <v>474</v>
      </c>
    </row>
    <row r="224" spans="2:22" s="4" customFormat="1" x14ac:dyDescent="0.3">
      <c r="B224" s="5"/>
      <c r="C224" s="8"/>
      <c r="D224" s="17"/>
      <c r="E224" s="8"/>
      <c r="F224" s="17"/>
      <c r="G224" s="8"/>
      <c r="H224" s="17"/>
      <c r="I224" s="8"/>
      <c r="J224" s="10"/>
      <c r="K224" s="8"/>
      <c r="L224" s="10"/>
      <c r="M224" s="8"/>
      <c r="N224" s="10"/>
      <c r="O224" s="8"/>
      <c r="P224" s="17"/>
      <c r="Q224" s="8"/>
      <c r="R224" s="17"/>
      <c r="S224" s="8"/>
      <c r="T224" s="17"/>
      <c r="U224" s="8"/>
      <c r="V224" s="17"/>
    </row>
    <row r="225" spans="2:22" s="32" customFormat="1" ht="15.6" x14ac:dyDescent="0.3">
      <c r="B225" s="32" t="s">
        <v>104</v>
      </c>
      <c r="C225" s="33"/>
      <c r="D225" s="34"/>
      <c r="E225" s="33"/>
      <c r="F225" s="34"/>
      <c r="G225" s="33"/>
      <c r="H225" s="34"/>
      <c r="I225" s="33"/>
      <c r="J225" s="35"/>
      <c r="K225" s="33"/>
      <c r="L225" s="35"/>
      <c r="M225" s="33"/>
      <c r="N225" s="35"/>
      <c r="O225" s="33"/>
      <c r="P225" s="34"/>
      <c r="Q225" s="33"/>
      <c r="R225" s="34"/>
      <c r="S225" s="33"/>
      <c r="T225" s="34"/>
      <c r="U225" s="33"/>
      <c r="V225" s="34"/>
    </row>
    <row r="226" spans="2:22" ht="25.5" customHeight="1" x14ac:dyDescent="0.3">
      <c r="B226" s="3"/>
      <c r="C226" s="243" t="s">
        <v>1</v>
      </c>
      <c r="D226" s="243"/>
      <c r="E226" s="11"/>
      <c r="F226" s="16"/>
      <c r="G226" s="11"/>
      <c r="H226" s="16"/>
      <c r="I226" s="258" t="s">
        <v>80</v>
      </c>
      <c r="J226" s="258"/>
      <c r="K226" s="11"/>
      <c r="L226" s="12"/>
      <c r="M226" s="11"/>
      <c r="N226" s="12"/>
      <c r="O226" s="11"/>
      <c r="P226" s="16"/>
      <c r="Q226" s="11"/>
      <c r="R226" s="16"/>
      <c r="S226" s="11"/>
      <c r="T226" s="16"/>
      <c r="U226" s="246" t="s">
        <v>81</v>
      </c>
      <c r="V226" s="247"/>
    </row>
    <row r="227" spans="2:22" x14ac:dyDescent="0.3">
      <c r="B227" s="3" t="s">
        <v>82</v>
      </c>
      <c r="C227" s="7">
        <v>131010</v>
      </c>
      <c r="D227" s="18">
        <v>1</v>
      </c>
      <c r="E227" s="11"/>
      <c r="F227" s="16"/>
      <c r="G227" s="11"/>
      <c r="H227" s="16"/>
      <c r="I227" s="7">
        <f>IF(C227&gt;0, C227+600000, "")</f>
        <v>731010</v>
      </c>
      <c r="J227" s="39">
        <v>0.05</v>
      </c>
      <c r="K227" s="11"/>
      <c r="L227" s="12"/>
      <c r="M227" s="11"/>
      <c r="N227" s="12"/>
      <c r="O227" s="11"/>
      <c r="P227" s="16"/>
      <c r="Q227" s="11"/>
      <c r="R227" s="16"/>
      <c r="S227" s="11"/>
      <c r="T227" s="16"/>
      <c r="U227" s="7">
        <f>IF(C227&gt;0, C227+799000, "")</f>
        <v>930010</v>
      </c>
      <c r="V227" s="15">
        <f t="shared" ref="V227:V232" si="60">IF(AND(ISNUMBER(D227),ISNUMBER(J227)),SUM(D227)*J227,"")</f>
        <v>0.05</v>
      </c>
    </row>
    <row r="228" spans="2:22" x14ac:dyDescent="0.3">
      <c r="B228" s="3" t="s">
        <v>83</v>
      </c>
      <c r="C228" s="7">
        <v>131020</v>
      </c>
      <c r="D228" s="18">
        <v>2</v>
      </c>
      <c r="E228" s="11"/>
      <c r="F228" s="16"/>
      <c r="G228" s="11"/>
      <c r="H228" s="16"/>
      <c r="I228" s="7">
        <f t="shared" ref="I228:I238" si="61">IF(C228&gt;0, C228+600000, "")</f>
        <v>731020</v>
      </c>
      <c r="J228" s="39">
        <v>0.05</v>
      </c>
      <c r="K228" s="11"/>
      <c r="L228" s="12"/>
      <c r="M228" s="11"/>
      <c r="N228" s="12"/>
      <c r="O228" s="11"/>
      <c r="P228" s="16"/>
      <c r="Q228" s="11"/>
      <c r="R228" s="16"/>
      <c r="S228" s="11"/>
      <c r="T228" s="16"/>
      <c r="U228" s="7">
        <f t="shared" ref="U228:U238" si="62">IF(C228&gt;0, C228+799000, "")</f>
        <v>930020</v>
      </c>
      <c r="V228" s="15">
        <f t="shared" si="60"/>
        <v>0.1</v>
      </c>
    </row>
    <row r="229" spans="2:22" x14ac:dyDescent="0.3">
      <c r="B229" s="3" t="s">
        <v>84</v>
      </c>
      <c r="C229" s="7">
        <v>131030</v>
      </c>
      <c r="D229" s="18">
        <v>3</v>
      </c>
      <c r="E229" s="11"/>
      <c r="F229" s="16"/>
      <c r="G229" s="11"/>
      <c r="H229" s="16"/>
      <c r="I229" s="7">
        <f t="shared" si="61"/>
        <v>731030</v>
      </c>
      <c r="J229" s="39">
        <v>0.05</v>
      </c>
      <c r="K229" s="11"/>
      <c r="L229" s="12"/>
      <c r="M229" s="11"/>
      <c r="N229" s="12"/>
      <c r="O229" s="11"/>
      <c r="P229" s="16"/>
      <c r="Q229" s="11"/>
      <c r="R229" s="16"/>
      <c r="S229" s="11"/>
      <c r="T229" s="16"/>
      <c r="U229" s="7">
        <f t="shared" si="62"/>
        <v>930030</v>
      </c>
      <c r="V229" s="15">
        <f t="shared" si="60"/>
        <v>0.15000000000000002</v>
      </c>
    </row>
    <row r="230" spans="2:22" x14ac:dyDescent="0.3">
      <c r="B230" s="3" t="s">
        <v>85</v>
      </c>
      <c r="C230" s="7">
        <v>131040</v>
      </c>
      <c r="D230" s="18">
        <v>4</v>
      </c>
      <c r="E230" s="11"/>
      <c r="F230" s="16"/>
      <c r="G230" s="11"/>
      <c r="H230" s="16"/>
      <c r="I230" s="7">
        <f t="shared" si="61"/>
        <v>731040</v>
      </c>
      <c r="J230" s="39">
        <v>0.05</v>
      </c>
      <c r="K230" s="11"/>
      <c r="L230" s="12"/>
      <c r="M230" s="11"/>
      <c r="N230" s="12"/>
      <c r="O230" s="11"/>
      <c r="P230" s="16"/>
      <c r="Q230" s="11"/>
      <c r="R230" s="16"/>
      <c r="S230" s="11"/>
      <c r="T230" s="16"/>
      <c r="U230" s="7">
        <f t="shared" si="62"/>
        <v>930040</v>
      </c>
      <c r="V230" s="15">
        <f t="shared" si="60"/>
        <v>0.2</v>
      </c>
    </row>
    <row r="231" spans="2:22" x14ac:dyDescent="0.3">
      <c r="B231" s="3" t="s">
        <v>86</v>
      </c>
      <c r="C231" s="7">
        <v>131050</v>
      </c>
      <c r="D231" s="18">
        <v>5</v>
      </c>
      <c r="E231" s="11"/>
      <c r="F231" s="16"/>
      <c r="G231" s="11"/>
      <c r="H231" s="16"/>
      <c r="I231" s="7">
        <f t="shared" si="61"/>
        <v>731050</v>
      </c>
      <c r="J231" s="39">
        <v>0.05</v>
      </c>
      <c r="K231" s="11"/>
      <c r="L231" s="12"/>
      <c r="M231" s="11"/>
      <c r="N231" s="12"/>
      <c r="O231" s="11"/>
      <c r="P231" s="16"/>
      <c r="Q231" s="11"/>
      <c r="R231" s="16"/>
      <c r="S231" s="11"/>
      <c r="T231" s="16"/>
      <c r="U231" s="7">
        <f t="shared" si="62"/>
        <v>930050</v>
      </c>
      <c r="V231" s="15">
        <f t="shared" si="60"/>
        <v>0.25</v>
      </c>
    </row>
    <row r="232" spans="2:22" x14ac:dyDescent="0.3">
      <c r="B232" s="3" t="s">
        <v>87</v>
      </c>
      <c r="C232" s="7">
        <v>131060</v>
      </c>
      <c r="D232" s="18">
        <v>6</v>
      </c>
      <c r="E232" s="11"/>
      <c r="F232" s="16"/>
      <c r="G232" s="11"/>
      <c r="H232" s="16"/>
      <c r="I232" s="7">
        <f t="shared" si="61"/>
        <v>731060</v>
      </c>
      <c r="J232" s="39">
        <v>0.05</v>
      </c>
      <c r="K232" s="11"/>
      <c r="L232" s="12"/>
      <c r="M232" s="11"/>
      <c r="N232" s="12"/>
      <c r="O232" s="11"/>
      <c r="P232" s="16"/>
      <c r="Q232" s="11"/>
      <c r="R232" s="16"/>
      <c r="S232" s="11"/>
      <c r="T232" s="16"/>
      <c r="U232" s="7">
        <f t="shared" si="62"/>
        <v>930060</v>
      </c>
      <c r="V232" s="15">
        <f t="shared" si="60"/>
        <v>0.30000000000000004</v>
      </c>
    </row>
    <row r="233" spans="2:22" x14ac:dyDescent="0.3">
      <c r="B233" s="3" t="s">
        <v>88</v>
      </c>
      <c r="C233" s="11"/>
      <c r="D233" s="16"/>
      <c r="E233" s="11"/>
      <c r="F233" s="16"/>
      <c r="G233" s="11"/>
      <c r="H233" s="16"/>
      <c r="I233" s="11" t="str">
        <f t="shared" si="61"/>
        <v/>
      </c>
      <c r="J233" s="12"/>
      <c r="K233" s="11"/>
      <c r="L233" s="12"/>
      <c r="M233" s="11"/>
      <c r="N233" s="12"/>
      <c r="O233" s="11"/>
      <c r="P233" s="16"/>
      <c r="Q233" s="11"/>
      <c r="R233" s="16"/>
      <c r="S233" s="11"/>
      <c r="T233" s="16"/>
      <c r="U233" s="11" t="str">
        <f t="shared" si="62"/>
        <v/>
      </c>
      <c r="V233" s="16"/>
    </row>
    <row r="234" spans="2:22" x14ac:dyDescent="0.3">
      <c r="B234" s="19" t="s">
        <v>89</v>
      </c>
      <c r="C234" s="7">
        <v>131070</v>
      </c>
      <c r="D234" s="18">
        <v>7</v>
      </c>
      <c r="E234" s="11"/>
      <c r="F234" s="16"/>
      <c r="G234" s="11"/>
      <c r="H234" s="16"/>
      <c r="I234" s="7">
        <f t="shared" si="61"/>
        <v>731070</v>
      </c>
      <c r="J234" s="39">
        <v>0.05</v>
      </c>
      <c r="K234" s="11"/>
      <c r="L234" s="12"/>
      <c r="M234" s="11"/>
      <c r="N234" s="12"/>
      <c r="O234" s="11"/>
      <c r="P234" s="16"/>
      <c r="Q234" s="11"/>
      <c r="R234" s="16"/>
      <c r="S234" s="11"/>
      <c r="T234" s="16"/>
      <c r="U234" s="7">
        <f t="shared" si="62"/>
        <v>930070</v>
      </c>
      <c r="V234" s="15">
        <f>IF(AND(ISNUMBER(D234),ISNUMBER(J234)),SUM(D234)*J234,"")</f>
        <v>0.35000000000000003</v>
      </c>
    </row>
    <row r="235" spans="2:22" x14ac:dyDescent="0.3">
      <c r="B235" s="19" t="s">
        <v>90</v>
      </c>
      <c r="C235" s="7">
        <v>131080</v>
      </c>
      <c r="D235" s="18">
        <v>8</v>
      </c>
      <c r="E235" s="11"/>
      <c r="F235" s="16"/>
      <c r="G235" s="11"/>
      <c r="H235" s="16"/>
      <c r="I235" s="7">
        <f t="shared" si="61"/>
        <v>731080</v>
      </c>
      <c r="J235" s="39">
        <v>0.05</v>
      </c>
      <c r="K235" s="11"/>
      <c r="L235" s="12"/>
      <c r="M235" s="11"/>
      <c r="N235" s="12"/>
      <c r="O235" s="11"/>
      <c r="P235" s="16"/>
      <c r="Q235" s="11"/>
      <c r="R235" s="16"/>
      <c r="S235" s="11"/>
      <c r="T235" s="16"/>
      <c r="U235" s="7">
        <f t="shared" si="62"/>
        <v>930080</v>
      </c>
      <c r="V235" s="15">
        <f>IF(AND(ISNUMBER(D235),ISNUMBER(J235)),SUM(D235)*J235,"")</f>
        <v>0.4</v>
      </c>
    </row>
    <row r="236" spans="2:22" x14ac:dyDescent="0.3">
      <c r="B236" s="19" t="s">
        <v>91</v>
      </c>
      <c r="C236" s="7">
        <v>131090</v>
      </c>
      <c r="D236" s="18">
        <v>9</v>
      </c>
      <c r="E236" s="11"/>
      <c r="F236" s="16"/>
      <c r="G236" s="11"/>
      <c r="H236" s="16"/>
      <c r="I236" s="7">
        <f t="shared" si="61"/>
        <v>731090</v>
      </c>
      <c r="J236" s="39">
        <v>0.05</v>
      </c>
      <c r="K236" s="11"/>
      <c r="L236" s="12"/>
      <c r="M236" s="11"/>
      <c r="N236" s="12"/>
      <c r="O236" s="11"/>
      <c r="P236" s="16"/>
      <c r="Q236" s="11"/>
      <c r="R236" s="16"/>
      <c r="S236" s="11"/>
      <c r="T236" s="16"/>
      <c r="U236" s="7">
        <f t="shared" si="62"/>
        <v>930090</v>
      </c>
      <c r="V236" s="15">
        <f>IF(AND(ISNUMBER(D236),ISNUMBER(J236)),SUM(D236)*J236,"")</f>
        <v>0.45</v>
      </c>
    </row>
    <row r="237" spans="2:22" x14ac:dyDescent="0.3">
      <c r="B237" s="19" t="s">
        <v>92</v>
      </c>
      <c r="C237" s="7">
        <v>131100</v>
      </c>
      <c r="D237" s="18">
        <v>10</v>
      </c>
      <c r="E237" s="11"/>
      <c r="F237" s="16"/>
      <c r="G237" s="11"/>
      <c r="H237" s="16"/>
      <c r="I237" s="7">
        <f t="shared" si="61"/>
        <v>731100</v>
      </c>
      <c r="J237" s="39">
        <v>0.05</v>
      </c>
      <c r="K237" s="11"/>
      <c r="L237" s="12"/>
      <c r="M237" s="11"/>
      <c r="N237" s="12"/>
      <c r="O237" s="11"/>
      <c r="P237" s="16"/>
      <c r="Q237" s="11"/>
      <c r="R237" s="16"/>
      <c r="S237" s="11"/>
      <c r="T237" s="16"/>
      <c r="U237" s="7">
        <f t="shared" si="62"/>
        <v>930100</v>
      </c>
      <c r="V237" s="15">
        <f>IF(AND(ISNUMBER(D237),ISNUMBER(J237)),SUM(D237)*J237,"")</f>
        <v>0.5</v>
      </c>
    </row>
    <row r="238" spans="2:22" x14ac:dyDescent="0.3">
      <c r="B238" s="3" t="s">
        <v>93</v>
      </c>
      <c r="C238" s="7">
        <v>131110</v>
      </c>
      <c r="D238" s="18">
        <v>11</v>
      </c>
      <c r="E238" s="11"/>
      <c r="F238" s="16"/>
      <c r="G238" s="11"/>
      <c r="H238" s="16"/>
      <c r="I238" s="7">
        <f t="shared" si="61"/>
        <v>731110</v>
      </c>
      <c r="J238" s="39">
        <v>0.05</v>
      </c>
      <c r="K238" s="11"/>
      <c r="L238" s="12"/>
      <c r="M238" s="11"/>
      <c r="N238" s="12"/>
      <c r="O238" s="11"/>
      <c r="P238" s="16"/>
      <c r="Q238" s="11"/>
      <c r="R238" s="16"/>
      <c r="S238" s="11"/>
      <c r="T238" s="16"/>
      <c r="U238" s="7">
        <f t="shared" si="62"/>
        <v>930110</v>
      </c>
      <c r="V238" s="15">
        <f>IF(AND(ISNUMBER(D238),ISNUMBER(J238)),SUM(D238)*J238,"")</f>
        <v>0.55000000000000004</v>
      </c>
    </row>
    <row r="239" spans="2:22" x14ac:dyDescent="0.3">
      <c r="B239" s="233"/>
      <c r="C239" s="235"/>
      <c r="D239" s="235"/>
      <c r="E239" s="235"/>
      <c r="F239" s="235"/>
      <c r="G239" s="235"/>
      <c r="H239" s="235"/>
      <c r="I239" s="235"/>
      <c r="J239" s="235"/>
      <c r="K239" s="235"/>
      <c r="L239" s="235"/>
      <c r="M239" s="235"/>
      <c r="N239" s="235"/>
      <c r="O239" s="234"/>
      <c r="P239" s="246" t="s">
        <v>43</v>
      </c>
      <c r="Q239" s="259"/>
      <c r="R239" s="259"/>
      <c r="S239" s="259"/>
      <c r="T239" s="247"/>
      <c r="U239" s="7">
        <v>939990</v>
      </c>
      <c r="V239" s="15">
        <f>SUM(V66:V238)+SUM(V274:V350)</f>
        <v>19875.849999999999</v>
      </c>
    </row>
    <row r="240" spans="2:22" s="4" customFormat="1" x14ac:dyDescent="0.3">
      <c r="B240" s="5"/>
      <c r="C240" s="8"/>
      <c r="D240" s="17"/>
      <c r="E240" s="8"/>
      <c r="F240" s="17"/>
      <c r="G240" s="8"/>
      <c r="H240" s="17"/>
      <c r="I240" s="8"/>
      <c r="J240" s="10"/>
      <c r="K240" s="8"/>
      <c r="L240" s="10"/>
      <c r="M240" s="8"/>
      <c r="N240" s="10"/>
      <c r="O240" s="8"/>
      <c r="P240" s="17"/>
      <c r="Q240" s="8"/>
      <c r="R240" s="17"/>
      <c r="S240" s="8"/>
      <c r="T240" s="17"/>
      <c r="U240" s="8"/>
      <c r="V240" s="17"/>
    </row>
    <row r="241" spans="2:22" s="4" customFormat="1" x14ac:dyDescent="0.3">
      <c r="B241" s="5"/>
      <c r="C241" s="8"/>
      <c r="D241" s="17"/>
      <c r="E241" s="8"/>
      <c r="F241" s="17"/>
      <c r="G241" s="8"/>
      <c r="H241" s="17"/>
      <c r="I241" s="8"/>
      <c r="J241" s="10"/>
      <c r="K241" s="8"/>
      <c r="L241" s="10"/>
      <c r="M241" s="8"/>
      <c r="N241" s="10"/>
      <c r="O241" s="8"/>
      <c r="P241" s="17"/>
      <c r="Q241" s="8"/>
      <c r="R241" s="17"/>
      <c r="S241" s="8"/>
      <c r="T241" s="17"/>
      <c r="U241" s="8"/>
      <c r="V241" s="17"/>
    </row>
    <row r="242" spans="2:22" s="32" customFormat="1" ht="15.6" x14ac:dyDescent="0.3">
      <c r="B242" s="32" t="s">
        <v>105</v>
      </c>
      <c r="C242" s="33"/>
      <c r="D242" s="34"/>
      <c r="E242" s="33"/>
      <c r="F242" s="34"/>
      <c r="G242" s="33"/>
      <c r="H242" s="34"/>
      <c r="I242" s="33"/>
      <c r="J242" s="35"/>
      <c r="K242" s="33"/>
      <c r="L242" s="35"/>
      <c r="M242" s="33"/>
      <c r="N242" s="35"/>
      <c r="O242" s="33"/>
      <c r="P242" s="34"/>
      <c r="Q242" s="33"/>
      <c r="R242" s="34"/>
      <c r="S242" s="33"/>
      <c r="T242" s="34"/>
      <c r="U242" s="33"/>
      <c r="V242" s="34"/>
    </row>
    <row r="243" spans="2:22" x14ac:dyDescent="0.3">
      <c r="B243" s="233"/>
      <c r="C243" s="235"/>
      <c r="D243" s="235"/>
      <c r="E243" s="235"/>
      <c r="F243" s="235"/>
      <c r="G243" s="235"/>
      <c r="H243" s="235"/>
      <c r="I243" s="235"/>
      <c r="J243" s="235"/>
      <c r="K243" s="235"/>
      <c r="L243" s="235"/>
      <c r="M243" s="235"/>
      <c r="N243" s="235"/>
      <c r="O243" s="234"/>
      <c r="P243" s="243" t="s">
        <v>108</v>
      </c>
      <c r="Q243" s="243"/>
      <c r="R243" s="243"/>
      <c r="S243" s="243"/>
      <c r="T243" s="243"/>
      <c r="U243" s="7">
        <v>989990</v>
      </c>
      <c r="V243" s="15">
        <f>IF(V239&gt;0,V58/V239*100,"")</f>
        <v>14.147067924139096</v>
      </c>
    </row>
    <row r="244" spans="2:22" s="4" customFormat="1" x14ac:dyDescent="0.3">
      <c r="B244" s="5"/>
      <c r="C244" s="8"/>
      <c r="D244" s="17"/>
      <c r="E244" s="8"/>
      <c r="F244" s="17"/>
      <c r="G244" s="8"/>
      <c r="H244" s="17"/>
      <c r="I244" s="8"/>
      <c r="J244" s="10"/>
      <c r="K244" s="8"/>
      <c r="L244" s="10"/>
      <c r="M244" s="8"/>
      <c r="N244" s="10"/>
      <c r="O244" s="8"/>
      <c r="P244" s="17"/>
      <c r="Q244" s="8"/>
      <c r="R244" s="17"/>
      <c r="S244" s="8"/>
      <c r="T244" s="17"/>
      <c r="U244" s="8"/>
      <c r="V244" s="17"/>
    </row>
    <row r="245" spans="2:22" s="4" customFormat="1" x14ac:dyDescent="0.3">
      <c r="B245" s="5"/>
      <c r="C245" s="8"/>
      <c r="D245" s="17"/>
      <c r="E245" s="8"/>
      <c r="F245" s="17"/>
      <c r="G245" s="8"/>
      <c r="H245" s="17"/>
      <c r="I245" s="8"/>
      <c r="J245" s="10"/>
      <c r="K245" s="8"/>
      <c r="L245" s="10"/>
      <c r="M245" s="8"/>
      <c r="N245" s="10"/>
      <c r="O245" s="8"/>
      <c r="P245" s="17"/>
      <c r="Q245" s="8"/>
      <c r="R245" s="17"/>
      <c r="S245" s="8"/>
      <c r="T245" s="17"/>
      <c r="U245" s="8"/>
      <c r="V245" s="17"/>
    </row>
    <row r="246" spans="2:22" s="32" customFormat="1" ht="15.6" x14ac:dyDescent="0.3">
      <c r="B246" s="36" t="s">
        <v>272</v>
      </c>
      <c r="C246" s="33"/>
      <c r="D246" s="34"/>
      <c r="E246" s="33"/>
      <c r="F246" s="34"/>
      <c r="G246" s="33"/>
      <c r="H246" s="34"/>
      <c r="I246" s="33"/>
      <c r="J246" s="35"/>
      <c r="K246" s="33"/>
      <c r="L246" s="35"/>
      <c r="M246" s="33"/>
      <c r="N246" s="35"/>
      <c r="O246" s="33"/>
      <c r="P246" s="34"/>
      <c r="Q246" s="33"/>
      <c r="R246" s="34"/>
      <c r="S246" s="33"/>
      <c r="T246" s="34"/>
      <c r="U246" s="33"/>
      <c r="V246" s="34"/>
    </row>
    <row r="247" spans="2:22" s="5" customFormat="1" ht="25.5" customHeight="1" x14ac:dyDescent="0.3">
      <c r="B247" s="260" t="s">
        <v>106</v>
      </c>
      <c r="C247" s="260"/>
      <c r="D247" s="260"/>
      <c r="E247" s="260"/>
      <c r="F247" s="260"/>
      <c r="G247" s="260"/>
      <c r="H247" s="260"/>
      <c r="I247" s="260"/>
      <c r="J247" s="260"/>
      <c r="K247" s="260"/>
      <c r="L247" s="260"/>
      <c r="M247" s="260"/>
      <c r="N247" s="260"/>
      <c r="O247" s="260"/>
      <c r="P247" s="260"/>
      <c r="Q247" s="260"/>
      <c r="R247" s="260"/>
      <c r="S247" s="260"/>
      <c r="T247" s="260"/>
      <c r="U247" s="260"/>
      <c r="V247" s="260"/>
    </row>
    <row r="248" spans="2:22" ht="25.5" customHeight="1" x14ac:dyDescent="0.3">
      <c r="B248" s="3"/>
      <c r="C248" s="243" t="s">
        <v>1</v>
      </c>
      <c r="D248" s="243"/>
      <c r="E248" s="243"/>
      <c r="F248" s="243"/>
      <c r="G248" s="243"/>
      <c r="H248" s="243"/>
      <c r="I248" s="258" t="s">
        <v>2</v>
      </c>
      <c r="J248" s="258"/>
      <c r="K248" s="258"/>
      <c r="L248" s="258"/>
      <c r="M248" s="258"/>
      <c r="N248" s="258"/>
      <c r="O248" s="243" t="s">
        <v>3</v>
      </c>
      <c r="P248" s="243"/>
      <c r="Q248" s="243"/>
      <c r="R248" s="243"/>
      <c r="S248" s="243"/>
      <c r="T248" s="243"/>
      <c r="U248" s="243"/>
      <c r="V248" s="243"/>
    </row>
    <row r="249" spans="2:22" ht="25.5" customHeight="1" x14ac:dyDescent="0.3">
      <c r="B249" s="3"/>
      <c r="C249" s="243" t="s">
        <v>4</v>
      </c>
      <c r="D249" s="243"/>
      <c r="E249" s="243" t="s">
        <v>109</v>
      </c>
      <c r="F249" s="243"/>
      <c r="G249" s="243" t="s">
        <v>110</v>
      </c>
      <c r="H249" s="243"/>
      <c r="I249" s="258" t="s">
        <v>4</v>
      </c>
      <c r="J249" s="258"/>
      <c r="K249" s="258" t="s">
        <v>109</v>
      </c>
      <c r="L249" s="258"/>
      <c r="M249" s="258" t="s">
        <v>110</v>
      </c>
      <c r="N249" s="258"/>
      <c r="O249" s="243" t="s">
        <v>4</v>
      </c>
      <c r="P249" s="243"/>
      <c r="Q249" s="243" t="s">
        <v>109</v>
      </c>
      <c r="R249" s="243"/>
      <c r="S249" s="243" t="s">
        <v>110</v>
      </c>
      <c r="T249" s="243"/>
      <c r="U249" s="243" t="s">
        <v>5</v>
      </c>
      <c r="V249" s="243"/>
    </row>
    <row r="250" spans="2:22" ht="39.6" x14ac:dyDescent="0.3">
      <c r="B250" s="3" t="s">
        <v>6</v>
      </c>
      <c r="C250" s="11">
        <v>141010</v>
      </c>
      <c r="D250" s="16" t="s">
        <v>135</v>
      </c>
      <c r="E250" s="11">
        <f>IF(C250&gt;0, C250+3000, "")</f>
        <v>144010</v>
      </c>
      <c r="F250" s="16" t="s">
        <v>135</v>
      </c>
      <c r="G250" s="13">
        <f>IF(C250&gt;0, C250+6000, "")</f>
        <v>147010</v>
      </c>
      <c r="H250" s="18">
        <v>25</v>
      </c>
      <c r="I250" s="11">
        <f>IF(C250&gt;0, C250+600000, "")</f>
        <v>741010</v>
      </c>
      <c r="J250" s="12" t="s">
        <v>135</v>
      </c>
      <c r="K250" s="11">
        <f>IF(C250&gt;0, E250+600000, "")</f>
        <v>744010</v>
      </c>
      <c r="L250" s="12" t="s">
        <v>135</v>
      </c>
      <c r="M250" s="13">
        <f>IF(C250, G250+600000, "")</f>
        <v>747010</v>
      </c>
      <c r="N250" s="39">
        <v>1</v>
      </c>
      <c r="O250" s="11">
        <f>IF(C250&gt;0, C250+700000, "")</f>
        <v>841010</v>
      </c>
      <c r="P250" s="16" t="s">
        <v>135</v>
      </c>
      <c r="Q250" s="11">
        <f>IF(C250&gt;0, E250+700000, "")</f>
        <v>844010</v>
      </c>
      <c r="R250" s="16" t="s">
        <v>135</v>
      </c>
      <c r="S250" s="7">
        <f>IF(C250, G250+700000, "")</f>
        <v>847010</v>
      </c>
      <c r="T250" s="15">
        <f>IF(AND(ISNUMBER(H250),ISNUMBER(N250)),SUM(H250)*N250,"")</f>
        <v>25</v>
      </c>
      <c r="U250" s="7">
        <f>IF(C250&gt;0, C250+799000, "")</f>
        <v>940010</v>
      </c>
      <c r="V250" s="15">
        <f>T250</f>
        <v>25</v>
      </c>
    </row>
    <row r="251" spans="2:22" ht="26.4" x14ac:dyDescent="0.3">
      <c r="B251" s="3" t="s">
        <v>7</v>
      </c>
      <c r="C251" s="11">
        <v>141020</v>
      </c>
      <c r="D251" s="16" t="s">
        <v>135</v>
      </c>
      <c r="E251" s="11">
        <f t="shared" ref="E251:E267" si="63">IF(C251&gt;0, C251+3000, "")</f>
        <v>144020</v>
      </c>
      <c r="F251" s="16" t="s">
        <v>135</v>
      </c>
      <c r="G251" s="13">
        <f t="shared" ref="G251:G267" si="64">IF(C251&gt;0, C251+6000, "")</f>
        <v>147020</v>
      </c>
      <c r="H251" s="18">
        <v>26</v>
      </c>
      <c r="I251" s="11">
        <f t="shared" ref="I251:I267" si="65">IF(C251&gt;0, C251+600000, "")</f>
        <v>741020</v>
      </c>
      <c r="J251" s="12" t="s">
        <v>135</v>
      </c>
      <c r="K251" s="11">
        <f t="shared" ref="K251:K267" si="66">IF(C251&gt;0, E251+600000, "")</f>
        <v>744020</v>
      </c>
      <c r="L251" s="12" t="s">
        <v>135</v>
      </c>
      <c r="M251" s="13">
        <f t="shared" ref="M251:M267" si="67">IF(C251, G251+600000, "")</f>
        <v>747020</v>
      </c>
      <c r="N251" s="39">
        <v>1</v>
      </c>
      <c r="O251" s="11">
        <f t="shared" ref="O251:O267" si="68">IF(C251&gt;0, C251+700000, "")</f>
        <v>841020</v>
      </c>
      <c r="P251" s="16" t="s">
        <v>135</v>
      </c>
      <c r="Q251" s="11">
        <f t="shared" ref="Q251:Q267" si="69">IF(C251&gt;0, E251+700000, "")</f>
        <v>844020</v>
      </c>
      <c r="R251" s="16" t="s">
        <v>135</v>
      </c>
      <c r="S251" s="7">
        <f t="shared" ref="S251:S267" si="70">IF(C251, G251+700000, "")</f>
        <v>847020</v>
      </c>
      <c r="T251" s="15">
        <f>IF(AND(ISNUMBER(H251),ISNUMBER(N251)),SUM(H251)*N251,"")</f>
        <v>26</v>
      </c>
      <c r="U251" s="7">
        <f t="shared" ref="U251:U267" si="71">IF(C251&gt;0, C251+799000, "")</f>
        <v>940020</v>
      </c>
      <c r="V251" s="15">
        <f>T251</f>
        <v>26</v>
      </c>
    </row>
    <row r="252" spans="2:22" ht="26.4" x14ac:dyDescent="0.3">
      <c r="B252" s="3" t="s">
        <v>94</v>
      </c>
      <c r="C252" s="13">
        <v>141030</v>
      </c>
      <c r="D252" s="18">
        <v>1</v>
      </c>
      <c r="E252" s="13">
        <f t="shared" si="63"/>
        <v>144030</v>
      </c>
      <c r="F252" s="18">
        <v>13</v>
      </c>
      <c r="G252" s="13">
        <f t="shared" si="64"/>
        <v>147030</v>
      </c>
      <c r="H252" s="18">
        <v>27</v>
      </c>
      <c r="I252" s="13">
        <f t="shared" si="65"/>
        <v>741030</v>
      </c>
      <c r="J252" s="39">
        <v>0.85</v>
      </c>
      <c r="K252" s="13">
        <f t="shared" si="66"/>
        <v>744030</v>
      </c>
      <c r="L252" s="39">
        <v>0.85</v>
      </c>
      <c r="M252" s="13">
        <f t="shared" si="67"/>
        <v>747030</v>
      </c>
      <c r="N252" s="39">
        <v>1</v>
      </c>
      <c r="O252" s="7">
        <f t="shared" si="68"/>
        <v>841030</v>
      </c>
      <c r="P252" s="15">
        <f t="shared" ref="P252:P257" si="72">IF(AND(ISNUMBER(D252),ISNUMBER(J252)), D252*J252, "")</f>
        <v>0.85</v>
      </c>
      <c r="Q252" s="7">
        <f t="shared" si="69"/>
        <v>844030</v>
      </c>
      <c r="R252" s="15">
        <f t="shared" ref="R252:R257" si="73">IF(AND(ISNUMBER(F252),ISNUMBER(L252)), F252*L252, "")</f>
        <v>11.049999999999999</v>
      </c>
      <c r="S252" s="7">
        <f t="shared" si="70"/>
        <v>847030</v>
      </c>
      <c r="T252" s="15">
        <f t="shared" ref="T252:T257" si="74">IF(AND(ISNUMBER(H252),ISNUMBER(N252)),H252*N252,"")</f>
        <v>27</v>
      </c>
      <c r="U252" s="7">
        <f t="shared" si="71"/>
        <v>940030</v>
      </c>
      <c r="V252" s="15">
        <f>P252+R252+T252</f>
        <v>38.9</v>
      </c>
    </row>
    <row r="253" spans="2:22" ht="26.4" x14ac:dyDescent="0.3">
      <c r="B253" s="3" t="s">
        <v>9</v>
      </c>
      <c r="C253" s="13">
        <v>141040</v>
      </c>
      <c r="D253" s="18">
        <v>2</v>
      </c>
      <c r="E253" s="13">
        <f t="shared" si="63"/>
        <v>144040</v>
      </c>
      <c r="F253" s="18">
        <v>14</v>
      </c>
      <c r="G253" s="13">
        <f t="shared" si="64"/>
        <v>147040</v>
      </c>
      <c r="H253" s="18">
        <v>28</v>
      </c>
      <c r="I253" s="13">
        <f t="shared" si="65"/>
        <v>741040</v>
      </c>
      <c r="J253" s="39">
        <v>0.85</v>
      </c>
      <c r="K253" s="13">
        <f t="shared" si="66"/>
        <v>744040</v>
      </c>
      <c r="L253" s="39">
        <v>0.85</v>
      </c>
      <c r="M253" s="13">
        <f t="shared" si="67"/>
        <v>747040</v>
      </c>
      <c r="N253" s="39">
        <v>1</v>
      </c>
      <c r="O253" s="7">
        <f t="shared" si="68"/>
        <v>841040</v>
      </c>
      <c r="P253" s="15">
        <f t="shared" si="72"/>
        <v>1.7</v>
      </c>
      <c r="Q253" s="7">
        <f t="shared" si="69"/>
        <v>844040</v>
      </c>
      <c r="R253" s="15">
        <f t="shared" si="73"/>
        <v>11.9</v>
      </c>
      <c r="S253" s="7">
        <f t="shared" si="70"/>
        <v>847040</v>
      </c>
      <c r="T253" s="15">
        <f t="shared" si="74"/>
        <v>28</v>
      </c>
      <c r="U253" s="7">
        <f t="shared" si="71"/>
        <v>940040</v>
      </c>
      <c r="V253" s="15">
        <f t="shared" ref="V253:V257" si="75">P253+R253+T253</f>
        <v>41.6</v>
      </c>
    </row>
    <row r="254" spans="2:22" x14ac:dyDescent="0.3">
      <c r="B254" s="3" t="s">
        <v>10</v>
      </c>
      <c r="C254" s="13">
        <v>141050</v>
      </c>
      <c r="D254" s="18">
        <v>3</v>
      </c>
      <c r="E254" s="13">
        <f t="shared" si="63"/>
        <v>144050</v>
      </c>
      <c r="F254" s="18">
        <v>15</v>
      </c>
      <c r="G254" s="13">
        <f t="shared" si="64"/>
        <v>147050</v>
      </c>
      <c r="H254" s="18">
        <v>29</v>
      </c>
      <c r="I254" s="13">
        <f t="shared" si="65"/>
        <v>741050</v>
      </c>
      <c r="J254" s="39">
        <v>0.5</v>
      </c>
      <c r="K254" s="13">
        <f t="shared" si="66"/>
        <v>744050</v>
      </c>
      <c r="L254" s="39">
        <v>0.5</v>
      </c>
      <c r="M254" s="13">
        <f t="shared" si="67"/>
        <v>747050</v>
      </c>
      <c r="N254" s="39">
        <v>1</v>
      </c>
      <c r="O254" s="7">
        <f t="shared" si="68"/>
        <v>841050</v>
      </c>
      <c r="P254" s="15">
        <f t="shared" si="72"/>
        <v>1.5</v>
      </c>
      <c r="Q254" s="7">
        <f t="shared" si="69"/>
        <v>844050</v>
      </c>
      <c r="R254" s="15">
        <f t="shared" si="73"/>
        <v>7.5</v>
      </c>
      <c r="S254" s="7">
        <f t="shared" si="70"/>
        <v>847050</v>
      </c>
      <c r="T254" s="15">
        <f t="shared" si="74"/>
        <v>29</v>
      </c>
      <c r="U254" s="7">
        <f t="shared" si="71"/>
        <v>940050</v>
      </c>
      <c r="V254" s="15">
        <f t="shared" si="75"/>
        <v>38</v>
      </c>
    </row>
    <row r="255" spans="2:22" x14ac:dyDescent="0.3">
      <c r="B255" s="3" t="s">
        <v>15</v>
      </c>
      <c r="C255" s="13">
        <v>141060</v>
      </c>
      <c r="D255" s="18">
        <v>4</v>
      </c>
      <c r="E255" s="13">
        <f t="shared" si="63"/>
        <v>144060</v>
      </c>
      <c r="F255" s="18">
        <v>16</v>
      </c>
      <c r="G255" s="13">
        <f t="shared" si="64"/>
        <v>147060</v>
      </c>
      <c r="H255" s="18">
        <v>30</v>
      </c>
      <c r="I255" s="13">
        <f t="shared" si="65"/>
        <v>741060</v>
      </c>
      <c r="J255" s="39">
        <v>0.5</v>
      </c>
      <c r="K255" s="13">
        <f t="shared" si="66"/>
        <v>744060</v>
      </c>
      <c r="L255" s="39">
        <v>0.5</v>
      </c>
      <c r="M255" s="13">
        <f t="shared" si="67"/>
        <v>747060</v>
      </c>
      <c r="N255" s="39">
        <v>1</v>
      </c>
      <c r="O255" s="7">
        <f t="shared" si="68"/>
        <v>841060</v>
      </c>
      <c r="P255" s="15">
        <f t="shared" si="72"/>
        <v>2</v>
      </c>
      <c r="Q255" s="7">
        <f t="shared" si="69"/>
        <v>844060</v>
      </c>
      <c r="R255" s="15">
        <f t="shared" si="73"/>
        <v>8</v>
      </c>
      <c r="S255" s="7">
        <f t="shared" si="70"/>
        <v>847060</v>
      </c>
      <c r="T255" s="15">
        <f t="shared" si="74"/>
        <v>30</v>
      </c>
      <c r="U255" s="7">
        <f t="shared" si="71"/>
        <v>940060</v>
      </c>
      <c r="V255" s="15">
        <f t="shared" si="75"/>
        <v>40</v>
      </c>
    </row>
    <row r="256" spans="2:22" x14ac:dyDescent="0.3">
      <c r="B256" s="3" t="s">
        <v>14</v>
      </c>
      <c r="C256" s="13">
        <v>141070</v>
      </c>
      <c r="D256" s="18">
        <v>5</v>
      </c>
      <c r="E256" s="13">
        <f t="shared" si="63"/>
        <v>144070</v>
      </c>
      <c r="F256" s="18">
        <v>17</v>
      </c>
      <c r="G256" s="13">
        <f t="shared" si="64"/>
        <v>147070</v>
      </c>
      <c r="H256" s="18">
        <v>31</v>
      </c>
      <c r="I256" s="13">
        <f t="shared" si="65"/>
        <v>741070</v>
      </c>
      <c r="J256" s="39">
        <v>0</v>
      </c>
      <c r="K256" s="13">
        <f t="shared" si="66"/>
        <v>744070</v>
      </c>
      <c r="L256" s="39">
        <v>0.5</v>
      </c>
      <c r="M256" s="13">
        <f t="shared" si="67"/>
        <v>747070</v>
      </c>
      <c r="N256" s="39">
        <v>1</v>
      </c>
      <c r="O256" s="7">
        <f t="shared" si="68"/>
        <v>841070</v>
      </c>
      <c r="P256" s="15">
        <f t="shared" si="72"/>
        <v>0</v>
      </c>
      <c r="Q256" s="7">
        <f t="shared" si="69"/>
        <v>844070</v>
      </c>
      <c r="R256" s="15">
        <f t="shared" si="73"/>
        <v>8.5</v>
      </c>
      <c r="S256" s="7">
        <f t="shared" si="70"/>
        <v>847070</v>
      </c>
      <c r="T256" s="15">
        <f t="shared" si="74"/>
        <v>31</v>
      </c>
      <c r="U256" s="7">
        <f t="shared" si="71"/>
        <v>940070</v>
      </c>
      <c r="V256" s="15">
        <f t="shared" si="75"/>
        <v>39.5</v>
      </c>
    </row>
    <row r="257" spans="2:22" ht="26.4" x14ac:dyDescent="0.3">
      <c r="B257" s="3" t="s">
        <v>16</v>
      </c>
      <c r="C257" s="13">
        <v>141080</v>
      </c>
      <c r="D257" s="18">
        <v>6</v>
      </c>
      <c r="E257" s="13">
        <f t="shared" si="63"/>
        <v>144080</v>
      </c>
      <c r="F257" s="18">
        <v>18</v>
      </c>
      <c r="G257" s="13">
        <f t="shared" si="64"/>
        <v>147080</v>
      </c>
      <c r="H257" s="18">
        <v>32</v>
      </c>
      <c r="I257" s="13">
        <f t="shared" si="65"/>
        <v>741080</v>
      </c>
      <c r="J257" s="39">
        <v>0</v>
      </c>
      <c r="K257" s="13">
        <f t="shared" si="66"/>
        <v>744080</v>
      </c>
      <c r="L257" s="39">
        <v>0.5</v>
      </c>
      <c r="M257" s="13">
        <f t="shared" si="67"/>
        <v>747080</v>
      </c>
      <c r="N257" s="39">
        <v>1</v>
      </c>
      <c r="O257" s="7">
        <f t="shared" si="68"/>
        <v>841080</v>
      </c>
      <c r="P257" s="15">
        <f t="shared" si="72"/>
        <v>0</v>
      </c>
      <c r="Q257" s="7">
        <f t="shared" si="69"/>
        <v>844080</v>
      </c>
      <c r="R257" s="15">
        <f t="shared" si="73"/>
        <v>9</v>
      </c>
      <c r="S257" s="7">
        <f t="shared" si="70"/>
        <v>847080</v>
      </c>
      <c r="T257" s="15">
        <f t="shared" si="74"/>
        <v>32</v>
      </c>
      <c r="U257" s="7">
        <f t="shared" si="71"/>
        <v>940080</v>
      </c>
      <c r="V257" s="15">
        <f t="shared" si="75"/>
        <v>41</v>
      </c>
    </row>
    <row r="258" spans="2:22" ht="26.4" x14ac:dyDescent="0.3">
      <c r="B258" s="3" t="s">
        <v>95</v>
      </c>
      <c r="C258" s="11"/>
      <c r="D258" s="16"/>
      <c r="E258" s="11" t="str">
        <f t="shared" si="63"/>
        <v/>
      </c>
      <c r="F258" s="16"/>
      <c r="G258" s="11" t="str">
        <f t="shared" si="64"/>
        <v/>
      </c>
      <c r="H258" s="16"/>
      <c r="I258" s="11" t="str">
        <f t="shared" si="65"/>
        <v/>
      </c>
      <c r="J258" s="12"/>
      <c r="K258" s="11" t="str">
        <f t="shared" si="66"/>
        <v/>
      </c>
      <c r="L258" s="12"/>
      <c r="M258" s="11" t="str">
        <f t="shared" si="67"/>
        <v/>
      </c>
      <c r="N258" s="12"/>
      <c r="O258" s="11" t="str">
        <f t="shared" si="68"/>
        <v/>
      </c>
      <c r="P258" s="16"/>
      <c r="Q258" s="11" t="str">
        <f t="shared" si="69"/>
        <v/>
      </c>
      <c r="R258" s="16"/>
      <c r="S258" s="11" t="str">
        <f t="shared" si="70"/>
        <v/>
      </c>
      <c r="T258" s="16"/>
      <c r="U258" s="11" t="str">
        <f t="shared" si="71"/>
        <v/>
      </c>
      <c r="V258" s="16"/>
    </row>
    <row r="259" spans="2:22" x14ac:dyDescent="0.3">
      <c r="B259" s="3" t="s">
        <v>96</v>
      </c>
      <c r="C259" s="11"/>
      <c r="D259" s="16"/>
      <c r="E259" s="11" t="str">
        <f t="shared" si="63"/>
        <v/>
      </c>
      <c r="F259" s="16"/>
      <c r="G259" s="11" t="str">
        <f t="shared" si="64"/>
        <v/>
      </c>
      <c r="H259" s="16"/>
      <c r="I259" s="11" t="str">
        <f t="shared" si="65"/>
        <v/>
      </c>
      <c r="J259" s="12"/>
      <c r="K259" s="11" t="str">
        <f t="shared" si="66"/>
        <v/>
      </c>
      <c r="L259" s="12"/>
      <c r="M259" s="11" t="str">
        <f t="shared" si="67"/>
        <v/>
      </c>
      <c r="N259" s="12"/>
      <c r="O259" s="11" t="str">
        <f t="shared" si="68"/>
        <v/>
      </c>
      <c r="P259" s="16"/>
      <c r="Q259" s="11" t="str">
        <f t="shared" si="69"/>
        <v/>
      </c>
      <c r="R259" s="16"/>
      <c r="S259" s="11" t="str">
        <f t="shared" si="70"/>
        <v/>
      </c>
      <c r="T259" s="16"/>
      <c r="U259" s="11" t="str">
        <f t="shared" si="71"/>
        <v/>
      </c>
      <c r="V259" s="16"/>
    </row>
    <row r="260" spans="2:22" ht="26.4" x14ac:dyDescent="0.3">
      <c r="B260" s="3" t="s">
        <v>111</v>
      </c>
      <c r="C260" s="11"/>
      <c r="D260" s="16"/>
      <c r="E260" s="11" t="str">
        <f t="shared" si="63"/>
        <v/>
      </c>
      <c r="F260" s="16"/>
      <c r="G260" s="11" t="str">
        <f t="shared" si="64"/>
        <v/>
      </c>
      <c r="H260" s="16"/>
      <c r="I260" s="11" t="str">
        <f t="shared" si="65"/>
        <v/>
      </c>
      <c r="J260" s="12"/>
      <c r="K260" s="11" t="str">
        <f t="shared" si="66"/>
        <v/>
      </c>
      <c r="L260" s="12"/>
      <c r="M260" s="11" t="str">
        <f t="shared" si="67"/>
        <v/>
      </c>
      <c r="N260" s="12"/>
      <c r="O260" s="11" t="str">
        <f t="shared" si="68"/>
        <v/>
      </c>
      <c r="P260" s="16"/>
      <c r="Q260" s="11" t="str">
        <f t="shared" si="69"/>
        <v/>
      </c>
      <c r="R260" s="16"/>
      <c r="S260" s="11" t="str">
        <f t="shared" si="70"/>
        <v/>
      </c>
      <c r="T260" s="16"/>
      <c r="U260" s="11" t="str">
        <f t="shared" si="71"/>
        <v/>
      </c>
      <c r="V260" s="16"/>
    </row>
    <row r="261" spans="2:22" x14ac:dyDescent="0.3">
      <c r="B261" s="19" t="s">
        <v>20</v>
      </c>
      <c r="C261" s="13">
        <v>141090</v>
      </c>
      <c r="D261" s="18">
        <v>7</v>
      </c>
      <c r="E261" s="13">
        <f t="shared" si="63"/>
        <v>144090</v>
      </c>
      <c r="F261" s="18">
        <v>19</v>
      </c>
      <c r="G261" s="13">
        <f t="shared" si="64"/>
        <v>147090</v>
      </c>
      <c r="H261" s="18">
        <v>33</v>
      </c>
      <c r="I261" s="13">
        <f t="shared" si="65"/>
        <v>741090</v>
      </c>
      <c r="J261" s="39">
        <v>0</v>
      </c>
      <c r="K261" s="13">
        <f t="shared" si="66"/>
        <v>744090</v>
      </c>
      <c r="L261" s="39">
        <v>0.5</v>
      </c>
      <c r="M261" s="13">
        <f t="shared" si="67"/>
        <v>747090</v>
      </c>
      <c r="N261" s="39">
        <v>1</v>
      </c>
      <c r="O261" s="7">
        <f t="shared" si="68"/>
        <v>841090</v>
      </c>
      <c r="P261" s="15">
        <f>IF(AND(ISNUMBER(D261),ISNUMBER(J261)), D261*J261, "")</f>
        <v>0</v>
      </c>
      <c r="Q261" s="7">
        <f t="shared" si="69"/>
        <v>844090</v>
      </c>
      <c r="R261" s="15">
        <f>IF(AND(ISNUMBER(F261),ISNUMBER(L261)), F261*L261, "")</f>
        <v>9.5</v>
      </c>
      <c r="S261" s="7">
        <f t="shared" si="70"/>
        <v>847090</v>
      </c>
      <c r="T261" s="15">
        <f>IF(AND(ISNUMBER(H261),ISNUMBER(N261)),H261*N261,"")</f>
        <v>33</v>
      </c>
      <c r="U261" s="7">
        <f t="shared" si="71"/>
        <v>940090</v>
      </c>
      <c r="V261" s="15">
        <f>P261+R261+T261</f>
        <v>42.5</v>
      </c>
    </row>
    <row r="262" spans="2:22" x14ac:dyDescent="0.3">
      <c r="B262" s="19" t="s">
        <v>21</v>
      </c>
      <c r="C262" s="13">
        <v>141100</v>
      </c>
      <c r="D262" s="18">
        <v>8</v>
      </c>
      <c r="E262" s="13">
        <f t="shared" si="63"/>
        <v>144100</v>
      </c>
      <c r="F262" s="18">
        <v>20</v>
      </c>
      <c r="G262" s="13">
        <f t="shared" si="64"/>
        <v>147100</v>
      </c>
      <c r="H262" s="18">
        <v>34</v>
      </c>
      <c r="I262" s="13">
        <f t="shared" si="65"/>
        <v>741100</v>
      </c>
      <c r="J262" s="39">
        <v>0.5</v>
      </c>
      <c r="K262" s="13">
        <f t="shared" si="66"/>
        <v>744100</v>
      </c>
      <c r="L262" s="39">
        <v>0.5</v>
      </c>
      <c r="M262" s="13">
        <f t="shared" si="67"/>
        <v>747100</v>
      </c>
      <c r="N262" s="39">
        <v>1</v>
      </c>
      <c r="O262" s="7">
        <f t="shared" si="68"/>
        <v>841100</v>
      </c>
      <c r="P262" s="15">
        <f>IF(AND(ISNUMBER(D262),ISNUMBER(J262)), D262*J262, "")</f>
        <v>4</v>
      </c>
      <c r="Q262" s="7">
        <f t="shared" si="69"/>
        <v>844100</v>
      </c>
      <c r="R262" s="15">
        <f>IF(AND(ISNUMBER(F262),ISNUMBER(L262)), F262*L262, "")</f>
        <v>10</v>
      </c>
      <c r="S262" s="7">
        <f t="shared" si="70"/>
        <v>847100</v>
      </c>
      <c r="T262" s="15">
        <f>IF(AND(ISNUMBER(H262),ISNUMBER(N262)),H262*N262,"")</f>
        <v>34</v>
      </c>
      <c r="U262" s="7">
        <f t="shared" si="71"/>
        <v>940100</v>
      </c>
      <c r="V262" s="15">
        <f t="shared" ref="V262:V265" si="76">P262+R262+T262</f>
        <v>48</v>
      </c>
    </row>
    <row r="263" spans="2:22" x14ac:dyDescent="0.3">
      <c r="B263" s="19" t="s">
        <v>22</v>
      </c>
      <c r="C263" s="13">
        <v>141110</v>
      </c>
      <c r="D263" s="18">
        <v>9</v>
      </c>
      <c r="E263" s="13">
        <f t="shared" si="63"/>
        <v>144110</v>
      </c>
      <c r="F263" s="18">
        <v>21</v>
      </c>
      <c r="G263" s="13">
        <f t="shared" si="64"/>
        <v>147110</v>
      </c>
      <c r="H263" s="18">
        <v>35</v>
      </c>
      <c r="I263" s="13">
        <f t="shared" si="65"/>
        <v>741110</v>
      </c>
      <c r="J263" s="39">
        <v>0</v>
      </c>
      <c r="K263" s="13">
        <f t="shared" si="66"/>
        <v>744110</v>
      </c>
      <c r="L263" s="39">
        <v>0.5</v>
      </c>
      <c r="M263" s="13">
        <f t="shared" si="67"/>
        <v>747110</v>
      </c>
      <c r="N263" s="39">
        <v>1</v>
      </c>
      <c r="O263" s="7">
        <f t="shared" si="68"/>
        <v>841110</v>
      </c>
      <c r="P263" s="15">
        <f>IF(AND(ISNUMBER(D263),ISNUMBER(J263)), D263*J263, "")</f>
        <v>0</v>
      </c>
      <c r="Q263" s="7">
        <f t="shared" si="69"/>
        <v>844110</v>
      </c>
      <c r="R263" s="15">
        <f>IF(AND(ISNUMBER(F263),ISNUMBER(L263)), F263*L263, "")</f>
        <v>10.5</v>
      </c>
      <c r="S263" s="7">
        <f t="shared" si="70"/>
        <v>847110</v>
      </c>
      <c r="T263" s="15">
        <f>IF(AND(ISNUMBER(H263),ISNUMBER(N263)),H263*N263,"")</f>
        <v>35</v>
      </c>
      <c r="U263" s="7">
        <f t="shared" si="71"/>
        <v>940110</v>
      </c>
      <c r="V263" s="15">
        <f t="shared" si="76"/>
        <v>45.5</v>
      </c>
    </row>
    <row r="264" spans="2:22" x14ac:dyDescent="0.3">
      <c r="B264" s="19" t="s">
        <v>23</v>
      </c>
      <c r="C264" s="13">
        <v>141120</v>
      </c>
      <c r="D264" s="18">
        <v>10</v>
      </c>
      <c r="E264" s="13">
        <f t="shared" si="63"/>
        <v>144120</v>
      </c>
      <c r="F264" s="18">
        <v>22</v>
      </c>
      <c r="G264" s="13">
        <f t="shared" si="64"/>
        <v>147120</v>
      </c>
      <c r="H264" s="18">
        <v>36</v>
      </c>
      <c r="I264" s="13">
        <f t="shared" si="65"/>
        <v>741120</v>
      </c>
      <c r="J264" s="39">
        <v>0.5</v>
      </c>
      <c r="K264" s="13">
        <f t="shared" si="66"/>
        <v>744120</v>
      </c>
      <c r="L264" s="39">
        <v>0.5</v>
      </c>
      <c r="M264" s="13">
        <f t="shared" si="67"/>
        <v>747120</v>
      </c>
      <c r="N264" s="39">
        <v>1</v>
      </c>
      <c r="O264" s="7">
        <f t="shared" si="68"/>
        <v>841120</v>
      </c>
      <c r="P264" s="15">
        <f>IF(AND(ISNUMBER(D264),ISNUMBER(J264)), D264*J264, "")</f>
        <v>5</v>
      </c>
      <c r="Q264" s="7">
        <f t="shared" si="69"/>
        <v>844120</v>
      </c>
      <c r="R264" s="15">
        <f>IF(AND(ISNUMBER(F264),ISNUMBER(L264)), F264*L264, "")</f>
        <v>11</v>
      </c>
      <c r="S264" s="7">
        <f t="shared" si="70"/>
        <v>847120</v>
      </c>
      <c r="T264" s="15">
        <f>IF(AND(ISNUMBER(H264),ISNUMBER(N264)),H264*N264,"")</f>
        <v>36</v>
      </c>
      <c r="U264" s="7">
        <f t="shared" si="71"/>
        <v>940120</v>
      </c>
      <c r="V264" s="15">
        <f t="shared" si="76"/>
        <v>52</v>
      </c>
    </row>
    <row r="265" spans="2:22" x14ac:dyDescent="0.3">
      <c r="B265" s="19" t="s">
        <v>24</v>
      </c>
      <c r="C265" s="13">
        <v>141130</v>
      </c>
      <c r="D265" s="18">
        <v>11</v>
      </c>
      <c r="E265" s="13">
        <f t="shared" si="63"/>
        <v>144130</v>
      </c>
      <c r="F265" s="18">
        <v>23</v>
      </c>
      <c r="G265" s="13">
        <f t="shared" si="64"/>
        <v>147130</v>
      </c>
      <c r="H265" s="18">
        <v>37</v>
      </c>
      <c r="I265" s="13">
        <f t="shared" si="65"/>
        <v>741130</v>
      </c>
      <c r="J265" s="39">
        <v>0</v>
      </c>
      <c r="K265" s="13">
        <f t="shared" si="66"/>
        <v>744130</v>
      </c>
      <c r="L265" s="39">
        <v>0.5</v>
      </c>
      <c r="M265" s="13">
        <f t="shared" si="67"/>
        <v>747130</v>
      </c>
      <c r="N265" s="39">
        <v>1</v>
      </c>
      <c r="O265" s="7">
        <f t="shared" si="68"/>
        <v>841130</v>
      </c>
      <c r="P265" s="15">
        <f>IF(AND(ISNUMBER(D265),ISNUMBER(J265)), D265*J265, "")</f>
        <v>0</v>
      </c>
      <c r="Q265" s="7">
        <f t="shared" si="69"/>
        <v>844130</v>
      </c>
      <c r="R265" s="15">
        <f>IF(AND(ISNUMBER(F265),ISNUMBER(L265)), F265*L265, "")</f>
        <v>11.5</v>
      </c>
      <c r="S265" s="7">
        <f t="shared" si="70"/>
        <v>847130</v>
      </c>
      <c r="T265" s="15">
        <f>IF(AND(ISNUMBER(H265),ISNUMBER(N265)),H265*N265,"")</f>
        <v>37</v>
      </c>
      <c r="U265" s="7">
        <f t="shared" si="71"/>
        <v>940130</v>
      </c>
      <c r="V265" s="15">
        <f t="shared" si="76"/>
        <v>48.5</v>
      </c>
    </row>
    <row r="266" spans="2:22" x14ac:dyDescent="0.3">
      <c r="B266" s="3" t="s">
        <v>97</v>
      </c>
      <c r="C266" s="11">
        <v>141140</v>
      </c>
      <c r="D266" s="16" t="s">
        <v>135</v>
      </c>
      <c r="E266" s="11">
        <f t="shared" si="63"/>
        <v>144140</v>
      </c>
      <c r="F266" s="16" t="s">
        <v>135</v>
      </c>
      <c r="G266" s="7">
        <f t="shared" si="64"/>
        <v>147140</v>
      </c>
      <c r="H266" s="18">
        <f>H43</f>
        <v>-3</v>
      </c>
      <c r="I266" s="11">
        <f t="shared" si="65"/>
        <v>741140</v>
      </c>
      <c r="J266" s="12" t="s">
        <v>135</v>
      </c>
      <c r="K266" s="11">
        <f t="shared" si="66"/>
        <v>744140</v>
      </c>
      <c r="L266" s="12" t="s">
        <v>135</v>
      </c>
      <c r="M266" s="7">
        <f t="shared" si="67"/>
        <v>747140</v>
      </c>
      <c r="N266" s="39">
        <v>0</v>
      </c>
      <c r="O266" s="11">
        <f t="shared" si="68"/>
        <v>841140</v>
      </c>
      <c r="P266" s="16" t="s">
        <v>135</v>
      </c>
      <c r="Q266" s="11">
        <f t="shared" si="69"/>
        <v>844140</v>
      </c>
      <c r="R266" s="16" t="s">
        <v>135</v>
      </c>
      <c r="S266" s="7">
        <f t="shared" si="70"/>
        <v>847140</v>
      </c>
      <c r="T266" s="15">
        <f>IF(AND(ISNUMBER(H266),ISNUMBER(H206),ISNUMBER(N266)),MAX((H266-H206),0)*N266,"")</f>
        <v>0</v>
      </c>
      <c r="U266" s="7">
        <f t="shared" si="71"/>
        <v>940140</v>
      </c>
      <c r="V266" s="15">
        <f>T266</f>
        <v>0</v>
      </c>
    </row>
    <row r="267" spans="2:22" x14ac:dyDescent="0.3">
      <c r="B267" s="3" t="s">
        <v>40</v>
      </c>
      <c r="C267" s="13">
        <v>141150</v>
      </c>
      <c r="D267" s="18">
        <v>12</v>
      </c>
      <c r="E267" s="13">
        <f t="shared" si="63"/>
        <v>144150</v>
      </c>
      <c r="F267" s="18">
        <v>24</v>
      </c>
      <c r="G267" s="13">
        <f t="shared" si="64"/>
        <v>147150</v>
      </c>
      <c r="H267" s="18">
        <v>39</v>
      </c>
      <c r="I267" s="13">
        <f t="shared" si="65"/>
        <v>741150</v>
      </c>
      <c r="J267" s="39">
        <v>0</v>
      </c>
      <c r="K267" s="13">
        <f t="shared" si="66"/>
        <v>744150</v>
      </c>
      <c r="L267" s="39">
        <v>0.5</v>
      </c>
      <c r="M267" s="13">
        <f t="shared" si="67"/>
        <v>747150</v>
      </c>
      <c r="N267" s="39">
        <v>1</v>
      </c>
      <c r="O267" s="7">
        <f t="shared" si="68"/>
        <v>841150</v>
      </c>
      <c r="P267" s="15">
        <f>IF(AND(ISNUMBER(D267),ISNUMBER(J267)), D267*J267, "")</f>
        <v>0</v>
      </c>
      <c r="Q267" s="7">
        <f t="shared" si="69"/>
        <v>844150</v>
      </c>
      <c r="R267" s="15">
        <f>IF(AND(ISNUMBER(F267),ISNUMBER(L267)), F267*L267, "")</f>
        <v>12</v>
      </c>
      <c r="S267" s="7">
        <f t="shared" si="70"/>
        <v>847150</v>
      </c>
      <c r="T267" s="15">
        <f>IF(AND(ISNUMBER(H267),ISNUMBER(N267)),H267*N267,"")</f>
        <v>39</v>
      </c>
      <c r="U267" s="7">
        <f t="shared" si="71"/>
        <v>940150</v>
      </c>
      <c r="V267" s="15">
        <f>P267+R267+T267</f>
        <v>51</v>
      </c>
    </row>
    <row r="268" spans="2:22" s="4" customFormat="1" x14ac:dyDescent="0.3">
      <c r="B268" s="5"/>
      <c r="C268" s="8"/>
      <c r="D268" s="17"/>
      <c r="E268" s="8"/>
      <c r="F268" s="17"/>
      <c r="G268" s="8"/>
      <c r="H268" s="17"/>
      <c r="I268" s="8"/>
      <c r="J268" s="10"/>
      <c r="K268" s="8"/>
      <c r="L268" s="10"/>
      <c r="M268" s="8"/>
      <c r="N268" s="10"/>
      <c r="O268" s="8"/>
      <c r="P268" s="17"/>
      <c r="Q268" s="8"/>
      <c r="R268" s="17"/>
      <c r="S268" s="8"/>
      <c r="T268" s="17"/>
      <c r="U268" s="8"/>
      <c r="V268" s="17"/>
    </row>
    <row r="269" spans="2:22" s="4" customFormat="1" x14ac:dyDescent="0.3">
      <c r="B269" s="5"/>
      <c r="C269" s="8"/>
      <c r="D269" s="17"/>
      <c r="E269" s="8"/>
      <c r="F269" s="17"/>
      <c r="G269" s="8"/>
      <c r="H269" s="17"/>
      <c r="I269" s="8"/>
      <c r="J269" s="10"/>
      <c r="K269" s="8"/>
      <c r="L269" s="10"/>
      <c r="M269" s="8"/>
      <c r="N269" s="10"/>
      <c r="O269" s="8"/>
      <c r="P269" s="17"/>
      <c r="Q269" s="8"/>
      <c r="R269" s="17"/>
      <c r="S269" s="8"/>
      <c r="T269" s="17"/>
      <c r="U269" s="8"/>
      <c r="V269" s="17"/>
    </row>
    <row r="270" spans="2:22" s="32" customFormat="1" ht="15.6" x14ac:dyDescent="0.3">
      <c r="B270" s="36" t="s">
        <v>271</v>
      </c>
      <c r="C270" s="33"/>
      <c r="D270" s="34"/>
      <c r="E270" s="33"/>
      <c r="F270" s="34"/>
      <c r="G270" s="33"/>
      <c r="H270" s="34"/>
      <c r="I270" s="33"/>
      <c r="J270" s="35"/>
      <c r="K270" s="33"/>
      <c r="L270" s="35"/>
      <c r="M270" s="33"/>
      <c r="N270" s="35"/>
      <c r="O270" s="33"/>
      <c r="P270" s="34"/>
      <c r="Q270" s="33"/>
      <c r="R270" s="34"/>
      <c r="S270" s="33"/>
      <c r="T270" s="34"/>
      <c r="U270" s="33"/>
      <c r="V270" s="34"/>
    </row>
    <row r="271" spans="2:22" s="4" customFormat="1" x14ac:dyDescent="0.3">
      <c r="B271" s="264" t="s">
        <v>107</v>
      </c>
      <c r="C271" s="264"/>
      <c r="D271" s="264"/>
      <c r="E271" s="264"/>
      <c r="F271" s="264"/>
      <c r="G271" s="264"/>
      <c r="H271" s="264"/>
      <c r="I271" s="264"/>
      <c r="J271" s="264"/>
      <c r="K271" s="264"/>
      <c r="L271" s="264"/>
      <c r="M271" s="264"/>
      <c r="N271" s="264"/>
      <c r="O271" s="264"/>
      <c r="P271" s="264"/>
      <c r="Q271" s="264"/>
      <c r="R271" s="264"/>
      <c r="S271" s="264"/>
      <c r="T271" s="264"/>
      <c r="U271" s="264"/>
      <c r="V271" s="264"/>
    </row>
    <row r="272" spans="2:22" ht="25.5" customHeight="1" x14ac:dyDescent="0.3">
      <c r="B272" s="3"/>
      <c r="C272" s="246" t="s">
        <v>1</v>
      </c>
      <c r="D272" s="259"/>
      <c r="E272" s="259"/>
      <c r="F272" s="259"/>
      <c r="G272" s="259"/>
      <c r="H272" s="247"/>
      <c r="I272" s="261" t="s">
        <v>41</v>
      </c>
      <c r="J272" s="262"/>
      <c r="K272" s="262"/>
      <c r="L272" s="262"/>
      <c r="M272" s="262"/>
      <c r="N272" s="263"/>
      <c r="O272" s="246" t="s">
        <v>42</v>
      </c>
      <c r="P272" s="259"/>
      <c r="Q272" s="259"/>
      <c r="R272" s="259"/>
      <c r="S272" s="259"/>
      <c r="T272" s="259"/>
      <c r="U272" s="259"/>
      <c r="V272" s="247"/>
    </row>
    <row r="273" spans="2:22" ht="25.5" customHeight="1" x14ac:dyDescent="0.3">
      <c r="B273" s="3"/>
      <c r="C273" s="246" t="s">
        <v>4</v>
      </c>
      <c r="D273" s="247"/>
      <c r="E273" s="246" t="s">
        <v>109</v>
      </c>
      <c r="F273" s="247"/>
      <c r="G273" s="246" t="s">
        <v>110</v>
      </c>
      <c r="H273" s="247"/>
      <c r="I273" s="261" t="s">
        <v>4</v>
      </c>
      <c r="J273" s="263"/>
      <c r="K273" s="261" t="s">
        <v>109</v>
      </c>
      <c r="L273" s="263"/>
      <c r="M273" s="261" t="s">
        <v>110</v>
      </c>
      <c r="N273" s="263"/>
      <c r="O273" s="246" t="s">
        <v>4</v>
      </c>
      <c r="P273" s="247"/>
      <c r="Q273" s="246" t="s">
        <v>109</v>
      </c>
      <c r="R273" s="247"/>
      <c r="S273" s="246" t="s">
        <v>110</v>
      </c>
      <c r="T273" s="247"/>
      <c r="U273" s="246" t="s">
        <v>43</v>
      </c>
      <c r="V273" s="247"/>
    </row>
    <row r="274" spans="2:22" ht="52.8" x14ac:dyDescent="0.3">
      <c r="B274" s="3" t="s">
        <v>280</v>
      </c>
      <c r="C274" s="11"/>
      <c r="D274" s="16"/>
      <c r="E274" s="11" t="str">
        <f>IF(C274&gt;0, C274+3000, "")</f>
        <v/>
      </c>
      <c r="F274" s="16"/>
      <c r="G274" s="11" t="str">
        <f>IF(C274&gt;0, C274+6000, "")</f>
        <v/>
      </c>
      <c r="H274" s="16"/>
      <c r="I274" s="11" t="str">
        <f>IF(C274&gt;0, C274+600000, "")</f>
        <v/>
      </c>
      <c r="J274" s="12"/>
      <c r="K274" s="11" t="str">
        <f>IF(C274&gt;0, E274+600000, "")</f>
        <v/>
      </c>
      <c r="L274" s="12"/>
      <c r="M274" s="11" t="str">
        <f>IF(C274, G274+600000, "")</f>
        <v/>
      </c>
      <c r="N274" s="12"/>
      <c r="O274" s="11" t="str">
        <f>IF(C274&gt;0, C274+700000, "")</f>
        <v/>
      </c>
      <c r="P274" s="16"/>
      <c r="Q274" s="11" t="str">
        <f>IF(C274&gt;0, E274+700000, "")</f>
        <v/>
      </c>
      <c r="R274" s="16"/>
      <c r="S274" s="11" t="str">
        <f>IF(C274, G274+700000, "")</f>
        <v/>
      </c>
      <c r="T274" s="16"/>
      <c r="U274" s="11" t="str">
        <f>IF(C274&gt;0, C274+799000, "")</f>
        <v/>
      </c>
      <c r="V274" s="16"/>
    </row>
    <row r="275" spans="2:22" x14ac:dyDescent="0.3">
      <c r="B275" s="19" t="s">
        <v>131</v>
      </c>
      <c r="C275" s="11"/>
      <c r="D275" s="16"/>
      <c r="E275" s="11" t="str">
        <f>IF(C275&gt;0, C275+3000, "")</f>
        <v/>
      </c>
      <c r="F275" s="16"/>
      <c r="G275" s="11" t="str">
        <f>IF(C275&gt;0, C275+6000, "")</f>
        <v/>
      </c>
      <c r="H275" s="16"/>
      <c r="I275" s="11" t="str">
        <f>IF(C275&gt;0, C275+600000, "")</f>
        <v/>
      </c>
      <c r="J275" s="12"/>
      <c r="K275" s="11" t="str">
        <f>IF(C275&gt;0, E275+600000, "")</f>
        <v/>
      </c>
      <c r="L275" s="12"/>
      <c r="M275" s="11" t="str">
        <f>IF(C275, G275+600000, "")</f>
        <v/>
      </c>
      <c r="N275" s="12"/>
      <c r="O275" s="11" t="str">
        <f>IF(C275&gt;0, C275+700000, "")</f>
        <v/>
      </c>
      <c r="P275" s="16"/>
      <c r="Q275" s="11" t="str">
        <f>IF(C275&gt;0, E275+700000, "")</f>
        <v/>
      </c>
      <c r="R275" s="16"/>
      <c r="S275" s="11" t="str">
        <f>IF(C275, G275+700000, "")</f>
        <v/>
      </c>
      <c r="T275" s="16"/>
      <c r="U275" s="11" t="str">
        <f>IF(C275&gt;0, C275+799000, "")</f>
        <v/>
      </c>
      <c r="V275" s="16"/>
    </row>
    <row r="276" spans="2:22" x14ac:dyDescent="0.3">
      <c r="B276" s="20" t="s">
        <v>49</v>
      </c>
      <c r="C276" s="13">
        <v>151010</v>
      </c>
      <c r="D276" s="18">
        <v>1</v>
      </c>
      <c r="E276" s="13">
        <f>IF(C276&gt;0, C276+3000, "")</f>
        <v>154010</v>
      </c>
      <c r="F276" s="18">
        <v>33</v>
      </c>
      <c r="G276" s="13">
        <f>IF(C276&gt;0, C276+6000, "")</f>
        <v>157010</v>
      </c>
      <c r="H276" s="18">
        <v>65</v>
      </c>
      <c r="I276" s="13">
        <f>IF(C276&gt;0, C276+600000, "")</f>
        <v>751010</v>
      </c>
      <c r="J276" s="39">
        <v>0</v>
      </c>
      <c r="K276" s="13">
        <f>IF(C276&gt;0, E276+600000, "")</f>
        <v>754010</v>
      </c>
      <c r="L276" s="39">
        <v>0</v>
      </c>
      <c r="M276" s="13">
        <f>IF(C276, G276+600000, "")</f>
        <v>757010</v>
      </c>
      <c r="N276" s="39">
        <v>0</v>
      </c>
      <c r="O276" s="7">
        <f>IF(C276&gt;0, C276+700000, "")</f>
        <v>851010</v>
      </c>
      <c r="P276" s="15">
        <f>IF(AND(ISNUMBER(D276),ISNUMBER(J276)), D276*J276, "")</f>
        <v>0</v>
      </c>
      <c r="Q276" s="7">
        <f>IF(C276&gt;0, E276+700000, "")</f>
        <v>854010</v>
      </c>
      <c r="R276" s="15">
        <f>IF(AND(ISNUMBER(F276),ISNUMBER(L276)), F276*L276, "")</f>
        <v>0</v>
      </c>
      <c r="S276" s="7">
        <f>IF(C276, G276+700000, "")</f>
        <v>857010</v>
      </c>
      <c r="T276" s="15">
        <f>IF(AND(ISNUMBER(H276),ISNUMBER(N276)),H276*N276,"")</f>
        <v>0</v>
      </c>
      <c r="U276" s="7">
        <f>IF(C276&gt;0, C276+799000, "")</f>
        <v>950010</v>
      </c>
      <c r="V276" s="15">
        <f>P276+R276+T276</f>
        <v>0</v>
      </c>
    </row>
    <row r="277" spans="2:22" x14ac:dyDescent="0.3">
      <c r="B277" s="20" t="s">
        <v>50</v>
      </c>
      <c r="C277" s="13">
        <v>151020</v>
      </c>
      <c r="D277" s="18">
        <v>2</v>
      </c>
      <c r="E277" s="13">
        <f t="shared" ref="E277:E340" si="77">IF(C277&gt;0, C277+3000, "")</f>
        <v>154020</v>
      </c>
      <c r="F277" s="18">
        <v>34</v>
      </c>
      <c r="G277" s="13">
        <f t="shared" ref="G277:G340" si="78">IF(C277&gt;0, C277+6000, "")</f>
        <v>157020</v>
      </c>
      <c r="H277" s="18">
        <v>66</v>
      </c>
      <c r="I277" s="13">
        <f t="shared" ref="I277:I340" si="79">IF(C277&gt;0, C277+600000, "")</f>
        <v>751020</v>
      </c>
      <c r="J277" s="39">
        <v>0</v>
      </c>
      <c r="K277" s="13">
        <f t="shared" ref="K277:K340" si="80">IF(C277&gt;0, E277+600000, "")</f>
        <v>754020</v>
      </c>
      <c r="L277" s="39">
        <v>0</v>
      </c>
      <c r="M277" s="13">
        <f t="shared" ref="M277:M340" si="81">IF(C277, G277+600000, "")</f>
        <v>757020</v>
      </c>
      <c r="N277" s="39">
        <v>0</v>
      </c>
      <c r="O277" s="7">
        <f t="shared" ref="O277:O340" si="82">IF(C277&gt;0, C277+700000, "")</f>
        <v>851020</v>
      </c>
      <c r="P277" s="15">
        <f>IF(AND(ISNUMBER(D277),ISNUMBER(J277)), D277*J277, "")</f>
        <v>0</v>
      </c>
      <c r="Q277" s="7">
        <f t="shared" ref="Q277:Q340" si="83">IF(C277&gt;0, E277+700000, "")</f>
        <v>854020</v>
      </c>
      <c r="R277" s="15">
        <f>IF(AND(ISNUMBER(F277),ISNUMBER(L277)), F277*L277, "")</f>
        <v>0</v>
      </c>
      <c r="S277" s="7">
        <f t="shared" ref="S277:S340" si="84">IF(C277, G277+700000, "")</f>
        <v>857020</v>
      </c>
      <c r="T277" s="15">
        <f>IF(AND(ISNUMBER(H277),ISNUMBER(N277)),H277*N277,"")</f>
        <v>0</v>
      </c>
      <c r="U277" s="7">
        <f t="shared" ref="U277:U340" si="85">IF(C277&gt;0, C277+799000, "")</f>
        <v>950020</v>
      </c>
      <c r="V277" s="15">
        <f>P277+R277+T277</f>
        <v>0</v>
      </c>
    </row>
    <row r="278" spans="2:22" x14ac:dyDescent="0.3">
      <c r="B278" s="3" t="s">
        <v>132</v>
      </c>
      <c r="C278" s="11"/>
      <c r="D278" s="16"/>
      <c r="E278" s="11" t="str">
        <f t="shared" si="77"/>
        <v/>
      </c>
      <c r="F278" s="16"/>
      <c r="G278" s="11" t="str">
        <f t="shared" si="78"/>
        <v/>
      </c>
      <c r="H278" s="16"/>
      <c r="I278" s="11" t="str">
        <f t="shared" si="79"/>
        <v/>
      </c>
      <c r="J278" s="12"/>
      <c r="K278" s="11" t="str">
        <f t="shared" si="80"/>
        <v/>
      </c>
      <c r="L278" s="12"/>
      <c r="M278" s="11" t="str">
        <f t="shared" si="81"/>
        <v/>
      </c>
      <c r="N278" s="12"/>
      <c r="O278" s="11" t="str">
        <f t="shared" si="82"/>
        <v/>
      </c>
      <c r="P278" s="16"/>
      <c r="Q278" s="11" t="str">
        <f t="shared" si="83"/>
        <v/>
      </c>
      <c r="R278" s="16"/>
      <c r="S278" s="11" t="str">
        <f t="shared" si="84"/>
        <v/>
      </c>
      <c r="T278" s="16"/>
      <c r="U278" s="11" t="str">
        <f t="shared" si="85"/>
        <v/>
      </c>
      <c r="V278" s="16"/>
    </row>
    <row r="279" spans="2:22" ht="26.4" x14ac:dyDescent="0.3">
      <c r="B279" s="19" t="s">
        <v>281</v>
      </c>
      <c r="C279" s="11"/>
      <c r="D279" s="16"/>
      <c r="E279" s="11" t="str">
        <f t="shared" si="77"/>
        <v/>
      </c>
      <c r="F279" s="16"/>
      <c r="G279" s="11" t="str">
        <f t="shared" si="78"/>
        <v/>
      </c>
      <c r="H279" s="16"/>
      <c r="I279" s="11" t="str">
        <f t="shared" si="79"/>
        <v/>
      </c>
      <c r="J279" s="12"/>
      <c r="K279" s="11" t="str">
        <f t="shared" si="80"/>
        <v/>
      </c>
      <c r="L279" s="12"/>
      <c r="M279" s="11" t="str">
        <f t="shared" si="81"/>
        <v/>
      </c>
      <c r="N279" s="12"/>
      <c r="O279" s="11" t="str">
        <f t="shared" si="82"/>
        <v/>
      </c>
      <c r="P279" s="16"/>
      <c r="Q279" s="11" t="str">
        <f t="shared" si="83"/>
        <v/>
      </c>
      <c r="R279" s="16"/>
      <c r="S279" s="11" t="str">
        <f t="shared" si="84"/>
        <v/>
      </c>
      <c r="T279" s="16"/>
      <c r="U279" s="11" t="str">
        <f t="shared" si="85"/>
        <v/>
      </c>
      <c r="V279" s="16"/>
    </row>
    <row r="280" spans="2:22" x14ac:dyDescent="0.3">
      <c r="B280" s="20" t="s">
        <v>131</v>
      </c>
      <c r="C280" s="11"/>
      <c r="D280" s="16"/>
      <c r="E280" s="11" t="str">
        <f t="shared" si="77"/>
        <v/>
      </c>
      <c r="F280" s="16"/>
      <c r="G280" s="11" t="str">
        <f t="shared" si="78"/>
        <v/>
      </c>
      <c r="H280" s="16"/>
      <c r="I280" s="11" t="str">
        <f t="shared" si="79"/>
        <v/>
      </c>
      <c r="J280" s="12"/>
      <c r="K280" s="11" t="str">
        <f t="shared" si="80"/>
        <v/>
      </c>
      <c r="L280" s="12"/>
      <c r="M280" s="11" t="str">
        <f t="shared" si="81"/>
        <v/>
      </c>
      <c r="N280" s="12"/>
      <c r="O280" s="11" t="str">
        <f t="shared" si="82"/>
        <v/>
      </c>
      <c r="P280" s="16"/>
      <c r="Q280" s="11" t="str">
        <f t="shared" si="83"/>
        <v/>
      </c>
      <c r="R280" s="16"/>
      <c r="S280" s="11" t="str">
        <f t="shared" si="84"/>
        <v/>
      </c>
      <c r="T280" s="16"/>
      <c r="U280" s="11" t="str">
        <f t="shared" si="85"/>
        <v/>
      </c>
      <c r="V280" s="16"/>
    </row>
    <row r="281" spans="2:22" x14ac:dyDescent="0.3">
      <c r="B281" s="21" t="s">
        <v>49</v>
      </c>
      <c r="C281" s="13">
        <v>151030</v>
      </c>
      <c r="D281" s="18">
        <v>3</v>
      </c>
      <c r="E281" s="13">
        <f t="shared" si="77"/>
        <v>154030</v>
      </c>
      <c r="F281" s="18">
        <v>35</v>
      </c>
      <c r="G281" s="13">
        <f t="shared" si="78"/>
        <v>157030</v>
      </c>
      <c r="H281" s="18">
        <v>67</v>
      </c>
      <c r="I281" s="13">
        <f t="shared" si="79"/>
        <v>751030</v>
      </c>
      <c r="J281" s="39">
        <v>0.5</v>
      </c>
      <c r="K281" s="13">
        <f t="shared" si="80"/>
        <v>754030</v>
      </c>
      <c r="L281" s="39">
        <v>0.5</v>
      </c>
      <c r="M281" s="13">
        <f t="shared" si="81"/>
        <v>757030</v>
      </c>
      <c r="N281" s="39">
        <v>1</v>
      </c>
      <c r="O281" s="7">
        <f t="shared" si="82"/>
        <v>851030</v>
      </c>
      <c r="P281" s="15">
        <f>IF(AND(ISNUMBER(D281),ISNUMBER(J281)), D281*J281, "")</f>
        <v>1.5</v>
      </c>
      <c r="Q281" s="7">
        <f t="shared" si="83"/>
        <v>854030</v>
      </c>
      <c r="R281" s="15">
        <f>IF(AND(ISNUMBER(F281),ISNUMBER(L281)), F281*L281, "")</f>
        <v>17.5</v>
      </c>
      <c r="S281" s="7">
        <f t="shared" si="84"/>
        <v>857030</v>
      </c>
      <c r="T281" s="15">
        <f>IF(AND(ISNUMBER(H281),ISNUMBER(N281)),H281*N281,"")</f>
        <v>67</v>
      </c>
      <c r="U281" s="7">
        <f t="shared" si="85"/>
        <v>950030</v>
      </c>
      <c r="V281" s="15">
        <f>P281+R281+T281</f>
        <v>86</v>
      </c>
    </row>
    <row r="282" spans="2:22" x14ac:dyDescent="0.3">
      <c r="B282" s="21" t="s">
        <v>50</v>
      </c>
      <c r="C282" s="13">
        <v>151040</v>
      </c>
      <c r="D282" s="18">
        <v>4</v>
      </c>
      <c r="E282" s="13">
        <f t="shared" si="77"/>
        <v>154040</v>
      </c>
      <c r="F282" s="18">
        <v>36</v>
      </c>
      <c r="G282" s="13">
        <f t="shared" si="78"/>
        <v>157040</v>
      </c>
      <c r="H282" s="18">
        <v>68</v>
      </c>
      <c r="I282" s="13">
        <f t="shared" si="79"/>
        <v>751040</v>
      </c>
      <c r="J282" s="39">
        <v>1</v>
      </c>
      <c r="K282" s="13">
        <f t="shared" si="80"/>
        <v>754040</v>
      </c>
      <c r="L282" s="39">
        <v>1</v>
      </c>
      <c r="M282" s="13">
        <f t="shared" si="81"/>
        <v>757040</v>
      </c>
      <c r="N282" s="39">
        <v>1</v>
      </c>
      <c r="O282" s="7">
        <f t="shared" si="82"/>
        <v>851040</v>
      </c>
      <c r="P282" s="15">
        <f>IF(AND(ISNUMBER(D282),ISNUMBER(J282)), D282*J282, "")</f>
        <v>4</v>
      </c>
      <c r="Q282" s="7">
        <f t="shared" si="83"/>
        <v>854040</v>
      </c>
      <c r="R282" s="15">
        <f>IF(AND(ISNUMBER(F282),ISNUMBER(L282)), F282*L282, "")</f>
        <v>36</v>
      </c>
      <c r="S282" s="7">
        <f t="shared" si="84"/>
        <v>857040</v>
      </c>
      <c r="T282" s="15">
        <f>IF(AND(ISNUMBER(H282),ISNUMBER(N282)),H282*N282,"")</f>
        <v>68</v>
      </c>
      <c r="U282" s="7">
        <f t="shared" si="85"/>
        <v>950040</v>
      </c>
      <c r="V282" s="15">
        <f>P282+R282+T282</f>
        <v>108</v>
      </c>
    </row>
    <row r="283" spans="2:22" x14ac:dyDescent="0.3">
      <c r="B283" s="19" t="s">
        <v>133</v>
      </c>
      <c r="C283" s="11"/>
      <c r="D283" s="16"/>
      <c r="E283" s="11" t="str">
        <f t="shared" si="77"/>
        <v/>
      </c>
      <c r="F283" s="16"/>
      <c r="G283" s="11" t="str">
        <f t="shared" si="78"/>
        <v/>
      </c>
      <c r="H283" s="16"/>
      <c r="I283" s="11" t="str">
        <f t="shared" si="79"/>
        <v/>
      </c>
      <c r="J283" s="12"/>
      <c r="K283" s="11" t="str">
        <f t="shared" si="80"/>
        <v/>
      </c>
      <c r="L283" s="12"/>
      <c r="M283" s="11" t="str">
        <f t="shared" si="81"/>
        <v/>
      </c>
      <c r="N283" s="12"/>
      <c r="O283" s="11" t="str">
        <f t="shared" si="82"/>
        <v/>
      </c>
      <c r="P283" s="16"/>
      <c r="Q283" s="11" t="str">
        <f t="shared" si="83"/>
        <v/>
      </c>
      <c r="R283" s="16"/>
      <c r="S283" s="11" t="str">
        <f t="shared" si="84"/>
        <v/>
      </c>
      <c r="T283" s="16"/>
      <c r="U283" s="11" t="str">
        <f t="shared" si="85"/>
        <v/>
      </c>
      <c r="V283" s="16"/>
    </row>
    <row r="284" spans="2:22" x14ac:dyDescent="0.3">
      <c r="B284" s="20" t="s">
        <v>131</v>
      </c>
      <c r="C284" s="11"/>
      <c r="D284" s="16"/>
      <c r="E284" s="11" t="str">
        <f t="shared" si="77"/>
        <v/>
      </c>
      <c r="F284" s="16"/>
      <c r="G284" s="11" t="str">
        <f t="shared" si="78"/>
        <v/>
      </c>
      <c r="H284" s="16"/>
      <c r="I284" s="11" t="str">
        <f t="shared" si="79"/>
        <v/>
      </c>
      <c r="J284" s="12"/>
      <c r="K284" s="11" t="str">
        <f t="shared" si="80"/>
        <v/>
      </c>
      <c r="L284" s="12"/>
      <c r="M284" s="11" t="str">
        <f t="shared" si="81"/>
        <v/>
      </c>
      <c r="N284" s="12"/>
      <c r="O284" s="11" t="str">
        <f t="shared" si="82"/>
        <v/>
      </c>
      <c r="P284" s="16"/>
      <c r="Q284" s="11" t="str">
        <f t="shared" si="83"/>
        <v/>
      </c>
      <c r="R284" s="16"/>
      <c r="S284" s="11" t="str">
        <f t="shared" si="84"/>
        <v/>
      </c>
      <c r="T284" s="16"/>
      <c r="U284" s="11" t="str">
        <f t="shared" si="85"/>
        <v/>
      </c>
      <c r="V284" s="16"/>
    </row>
    <row r="285" spans="2:22" x14ac:dyDescent="0.3">
      <c r="B285" s="21" t="s">
        <v>49</v>
      </c>
      <c r="C285" s="13">
        <v>151050</v>
      </c>
      <c r="D285" s="18">
        <v>5</v>
      </c>
      <c r="E285" s="13">
        <f t="shared" si="77"/>
        <v>154050</v>
      </c>
      <c r="F285" s="18">
        <v>37</v>
      </c>
      <c r="G285" s="13">
        <f t="shared" si="78"/>
        <v>157050</v>
      </c>
      <c r="H285" s="18">
        <v>69</v>
      </c>
      <c r="I285" s="13">
        <f t="shared" si="79"/>
        <v>751050</v>
      </c>
      <c r="J285" s="39">
        <v>0.5</v>
      </c>
      <c r="K285" s="13">
        <f t="shared" si="80"/>
        <v>754050</v>
      </c>
      <c r="L285" s="39">
        <v>0.5</v>
      </c>
      <c r="M285" s="13">
        <f t="shared" si="81"/>
        <v>757050</v>
      </c>
      <c r="N285" s="39">
        <v>1</v>
      </c>
      <c r="O285" s="7">
        <f t="shared" si="82"/>
        <v>851050</v>
      </c>
      <c r="P285" s="15">
        <f>IF(AND(ISNUMBER(D285),ISNUMBER(J285)), D285*J285, "")</f>
        <v>2.5</v>
      </c>
      <c r="Q285" s="7">
        <f t="shared" si="83"/>
        <v>854050</v>
      </c>
      <c r="R285" s="15">
        <f>IF(AND(ISNUMBER(F285),ISNUMBER(L285)), F285*L285, "")</f>
        <v>18.5</v>
      </c>
      <c r="S285" s="7">
        <f t="shared" si="84"/>
        <v>857050</v>
      </c>
      <c r="T285" s="15">
        <f>IF(AND(ISNUMBER(H285),ISNUMBER(N285)),H285*N285,"")</f>
        <v>69</v>
      </c>
      <c r="U285" s="7">
        <f t="shared" si="85"/>
        <v>950050</v>
      </c>
      <c r="V285" s="15">
        <f>P285+R285+T285</f>
        <v>90</v>
      </c>
    </row>
    <row r="286" spans="2:22" x14ac:dyDescent="0.3">
      <c r="B286" s="21" t="s">
        <v>50</v>
      </c>
      <c r="C286" s="13">
        <v>151060</v>
      </c>
      <c r="D286" s="18">
        <v>6</v>
      </c>
      <c r="E286" s="13">
        <f t="shared" si="77"/>
        <v>154060</v>
      </c>
      <c r="F286" s="18">
        <v>38</v>
      </c>
      <c r="G286" s="13">
        <f t="shared" si="78"/>
        <v>157060</v>
      </c>
      <c r="H286" s="18">
        <v>70</v>
      </c>
      <c r="I286" s="13">
        <f t="shared" si="79"/>
        <v>751060</v>
      </c>
      <c r="J286" s="39">
        <v>1</v>
      </c>
      <c r="K286" s="13">
        <f t="shared" si="80"/>
        <v>754060</v>
      </c>
      <c r="L286" s="39">
        <v>1</v>
      </c>
      <c r="M286" s="13">
        <f t="shared" si="81"/>
        <v>757060</v>
      </c>
      <c r="N286" s="39">
        <v>1</v>
      </c>
      <c r="O286" s="7">
        <f t="shared" si="82"/>
        <v>851060</v>
      </c>
      <c r="P286" s="15">
        <f>IF(AND(ISNUMBER(D286),ISNUMBER(J286)), D286*J286, "")</f>
        <v>6</v>
      </c>
      <c r="Q286" s="7">
        <f t="shared" si="83"/>
        <v>854060</v>
      </c>
      <c r="R286" s="15">
        <f>IF(AND(ISNUMBER(F286),ISNUMBER(L286)), F286*L286, "")</f>
        <v>38</v>
      </c>
      <c r="S286" s="7">
        <f t="shared" si="84"/>
        <v>857060</v>
      </c>
      <c r="T286" s="15">
        <f>IF(AND(ISNUMBER(H286),ISNUMBER(N286)),H286*N286,"")</f>
        <v>70</v>
      </c>
      <c r="U286" s="7">
        <f t="shared" si="85"/>
        <v>950060</v>
      </c>
      <c r="V286" s="15">
        <f>P286+R286+T286</f>
        <v>114</v>
      </c>
    </row>
    <row r="287" spans="2:22" x14ac:dyDescent="0.3">
      <c r="B287" s="19" t="s">
        <v>98</v>
      </c>
      <c r="C287" s="11"/>
      <c r="D287" s="16"/>
      <c r="E287" s="11" t="str">
        <f t="shared" si="77"/>
        <v/>
      </c>
      <c r="F287" s="16"/>
      <c r="G287" s="11" t="str">
        <f t="shared" si="78"/>
        <v/>
      </c>
      <c r="H287" s="16"/>
      <c r="I287" s="11" t="str">
        <f t="shared" si="79"/>
        <v/>
      </c>
      <c r="J287" s="12"/>
      <c r="K287" s="11" t="str">
        <f t="shared" si="80"/>
        <v/>
      </c>
      <c r="L287" s="12"/>
      <c r="M287" s="11" t="str">
        <f t="shared" si="81"/>
        <v/>
      </c>
      <c r="N287" s="12"/>
      <c r="O287" s="11" t="str">
        <f t="shared" si="82"/>
        <v/>
      </c>
      <c r="P287" s="16"/>
      <c r="Q287" s="11" t="str">
        <f t="shared" si="83"/>
        <v/>
      </c>
      <c r="R287" s="16"/>
      <c r="S287" s="11" t="str">
        <f t="shared" si="84"/>
        <v/>
      </c>
      <c r="T287" s="16"/>
      <c r="U287" s="11" t="str">
        <f t="shared" si="85"/>
        <v/>
      </c>
      <c r="V287" s="16"/>
    </row>
    <row r="288" spans="2:22" x14ac:dyDescent="0.3">
      <c r="B288" s="20" t="s">
        <v>131</v>
      </c>
      <c r="C288" s="11"/>
      <c r="D288" s="16"/>
      <c r="E288" s="11" t="str">
        <f t="shared" si="77"/>
        <v/>
      </c>
      <c r="F288" s="16"/>
      <c r="G288" s="11" t="str">
        <f t="shared" si="78"/>
        <v/>
      </c>
      <c r="H288" s="16"/>
      <c r="I288" s="11" t="str">
        <f t="shared" si="79"/>
        <v/>
      </c>
      <c r="J288" s="12"/>
      <c r="K288" s="11" t="str">
        <f t="shared" si="80"/>
        <v/>
      </c>
      <c r="L288" s="12"/>
      <c r="M288" s="11" t="str">
        <f t="shared" si="81"/>
        <v/>
      </c>
      <c r="N288" s="12"/>
      <c r="O288" s="11" t="str">
        <f t="shared" si="82"/>
        <v/>
      </c>
      <c r="P288" s="16"/>
      <c r="Q288" s="11" t="str">
        <f t="shared" si="83"/>
        <v/>
      </c>
      <c r="R288" s="16"/>
      <c r="S288" s="11" t="str">
        <f t="shared" si="84"/>
        <v/>
      </c>
      <c r="T288" s="16"/>
      <c r="U288" s="11" t="str">
        <f t="shared" si="85"/>
        <v/>
      </c>
      <c r="V288" s="16"/>
    </row>
    <row r="289" spans="2:22" x14ac:dyDescent="0.3">
      <c r="B289" s="21" t="s">
        <v>49</v>
      </c>
      <c r="C289" s="13">
        <v>151070</v>
      </c>
      <c r="D289" s="18">
        <v>7</v>
      </c>
      <c r="E289" s="13">
        <f t="shared" si="77"/>
        <v>154070</v>
      </c>
      <c r="F289" s="18">
        <v>39</v>
      </c>
      <c r="G289" s="13">
        <f t="shared" si="78"/>
        <v>157070</v>
      </c>
      <c r="H289" s="18">
        <v>71</v>
      </c>
      <c r="I289" s="13">
        <f t="shared" si="79"/>
        <v>751070</v>
      </c>
      <c r="J289" s="39">
        <v>0.5</v>
      </c>
      <c r="K289" s="13">
        <f t="shared" si="80"/>
        <v>754070</v>
      </c>
      <c r="L289" s="39">
        <v>0.5</v>
      </c>
      <c r="M289" s="13">
        <f t="shared" si="81"/>
        <v>757070</v>
      </c>
      <c r="N289" s="39">
        <v>1</v>
      </c>
      <c r="O289" s="7">
        <f t="shared" si="82"/>
        <v>851070</v>
      </c>
      <c r="P289" s="15">
        <f>IF(AND(ISNUMBER(D289),ISNUMBER(J289)), D289*J289, "")</f>
        <v>3.5</v>
      </c>
      <c r="Q289" s="7">
        <f t="shared" si="83"/>
        <v>854070</v>
      </c>
      <c r="R289" s="15">
        <f>IF(AND(ISNUMBER(F289),ISNUMBER(L289)), F289*L289, "")</f>
        <v>19.5</v>
      </c>
      <c r="S289" s="7">
        <f t="shared" si="84"/>
        <v>857070</v>
      </c>
      <c r="T289" s="15">
        <f>IF(AND(ISNUMBER(H289),ISNUMBER(N289)),H289*N289,"")</f>
        <v>71</v>
      </c>
      <c r="U289" s="7">
        <f t="shared" si="85"/>
        <v>950070</v>
      </c>
      <c r="V289" s="15">
        <f>P289+R289+T289</f>
        <v>94</v>
      </c>
    </row>
    <row r="290" spans="2:22" x14ac:dyDescent="0.3">
      <c r="B290" s="21" t="s">
        <v>50</v>
      </c>
      <c r="C290" s="13">
        <v>151080</v>
      </c>
      <c r="D290" s="18">
        <v>8</v>
      </c>
      <c r="E290" s="13">
        <f t="shared" si="77"/>
        <v>154080</v>
      </c>
      <c r="F290" s="18">
        <v>40</v>
      </c>
      <c r="G290" s="13">
        <f t="shared" si="78"/>
        <v>157080</v>
      </c>
      <c r="H290" s="18">
        <v>72</v>
      </c>
      <c r="I290" s="13">
        <f t="shared" si="79"/>
        <v>751080</v>
      </c>
      <c r="J290" s="39">
        <v>1</v>
      </c>
      <c r="K290" s="13">
        <f t="shared" si="80"/>
        <v>754080</v>
      </c>
      <c r="L290" s="39">
        <v>1</v>
      </c>
      <c r="M290" s="13">
        <f t="shared" si="81"/>
        <v>757080</v>
      </c>
      <c r="N290" s="39">
        <v>1</v>
      </c>
      <c r="O290" s="7">
        <f t="shared" si="82"/>
        <v>851080</v>
      </c>
      <c r="P290" s="15">
        <f>IF(AND(ISNUMBER(D290),ISNUMBER(J290)), D290*J290, "")</f>
        <v>8</v>
      </c>
      <c r="Q290" s="7">
        <f t="shared" si="83"/>
        <v>854080</v>
      </c>
      <c r="R290" s="15">
        <f>IF(AND(ISNUMBER(F290),ISNUMBER(L290)), F290*L290, "")</f>
        <v>40</v>
      </c>
      <c r="S290" s="7">
        <f t="shared" si="84"/>
        <v>857080</v>
      </c>
      <c r="T290" s="15">
        <f>IF(AND(ISNUMBER(H290),ISNUMBER(N290)),H290*N290,"")</f>
        <v>72</v>
      </c>
      <c r="U290" s="7">
        <f t="shared" si="85"/>
        <v>950080</v>
      </c>
      <c r="V290" s="15">
        <f>P290+R290+T290</f>
        <v>120</v>
      </c>
    </row>
    <row r="291" spans="2:22" x14ac:dyDescent="0.3">
      <c r="B291" s="3" t="s">
        <v>56</v>
      </c>
      <c r="C291" s="11"/>
      <c r="D291" s="16"/>
      <c r="E291" s="11" t="str">
        <f t="shared" si="77"/>
        <v/>
      </c>
      <c r="F291" s="16"/>
      <c r="G291" s="11" t="str">
        <f t="shared" si="78"/>
        <v/>
      </c>
      <c r="H291" s="16"/>
      <c r="I291" s="11" t="str">
        <f t="shared" si="79"/>
        <v/>
      </c>
      <c r="J291" s="12"/>
      <c r="K291" s="11" t="str">
        <f t="shared" si="80"/>
        <v/>
      </c>
      <c r="L291" s="12"/>
      <c r="M291" s="11" t="str">
        <f t="shared" si="81"/>
        <v/>
      </c>
      <c r="N291" s="12"/>
      <c r="O291" s="11" t="str">
        <f t="shared" si="82"/>
        <v/>
      </c>
      <c r="P291" s="16"/>
      <c r="Q291" s="11" t="str">
        <f t="shared" si="83"/>
        <v/>
      </c>
      <c r="R291" s="16"/>
      <c r="S291" s="11" t="str">
        <f t="shared" si="84"/>
        <v/>
      </c>
      <c r="T291" s="16"/>
      <c r="U291" s="11" t="str">
        <f t="shared" si="85"/>
        <v/>
      </c>
      <c r="V291" s="16"/>
    </row>
    <row r="292" spans="2:22" x14ac:dyDescent="0.3">
      <c r="B292" s="19" t="s">
        <v>131</v>
      </c>
      <c r="C292" s="11"/>
      <c r="D292" s="16"/>
      <c r="E292" s="11" t="str">
        <f t="shared" si="77"/>
        <v/>
      </c>
      <c r="F292" s="16"/>
      <c r="G292" s="11" t="str">
        <f t="shared" si="78"/>
        <v/>
      </c>
      <c r="H292" s="16"/>
      <c r="I292" s="11" t="str">
        <f t="shared" si="79"/>
        <v/>
      </c>
      <c r="J292" s="12"/>
      <c r="K292" s="11" t="str">
        <f t="shared" si="80"/>
        <v/>
      </c>
      <c r="L292" s="12"/>
      <c r="M292" s="11" t="str">
        <f t="shared" si="81"/>
        <v/>
      </c>
      <c r="N292" s="12"/>
      <c r="O292" s="11" t="str">
        <f t="shared" si="82"/>
        <v/>
      </c>
      <c r="P292" s="16"/>
      <c r="Q292" s="11" t="str">
        <f t="shared" si="83"/>
        <v/>
      </c>
      <c r="R292" s="16"/>
      <c r="S292" s="11" t="str">
        <f t="shared" si="84"/>
        <v/>
      </c>
      <c r="T292" s="16"/>
      <c r="U292" s="11" t="str">
        <f t="shared" si="85"/>
        <v/>
      </c>
      <c r="V292" s="16"/>
    </row>
    <row r="293" spans="2:22" x14ac:dyDescent="0.3">
      <c r="B293" s="20" t="s">
        <v>49</v>
      </c>
      <c r="C293" s="13">
        <v>151090</v>
      </c>
      <c r="D293" s="18">
        <v>9</v>
      </c>
      <c r="E293" s="13">
        <f t="shared" si="77"/>
        <v>154090</v>
      </c>
      <c r="F293" s="18">
        <v>41</v>
      </c>
      <c r="G293" s="13">
        <f t="shared" si="78"/>
        <v>157090</v>
      </c>
      <c r="H293" s="18">
        <v>73</v>
      </c>
      <c r="I293" s="13">
        <f t="shared" si="79"/>
        <v>751090</v>
      </c>
      <c r="J293" s="39">
        <v>0.5</v>
      </c>
      <c r="K293" s="13">
        <f t="shared" si="80"/>
        <v>754090</v>
      </c>
      <c r="L293" s="39">
        <v>0.5</v>
      </c>
      <c r="M293" s="13">
        <f t="shared" si="81"/>
        <v>757090</v>
      </c>
      <c r="N293" s="39">
        <v>0.5</v>
      </c>
      <c r="O293" s="7">
        <f t="shared" si="82"/>
        <v>851090</v>
      </c>
      <c r="P293" s="15">
        <f>IF(AND(ISNUMBER(D293),ISNUMBER(J293)), D293*J293, "")</f>
        <v>4.5</v>
      </c>
      <c r="Q293" s="7">
        <f t="shared" si="83"/>
        <v>854090</v>
      </c>
      <c r="R293" s="15">
        <f>IF(AND(ISNUMBER(F293),ISNUMBER(L293)), F293*L293, "")</f>
        <v>20.5</v>
      </c>
      <c r="S293" s="7">
        <f t="shared" si="84"/>
        <v>857090</v>
      </c>
      <c r="T293" s="15">
        <f>IF(AND(ISNUMBER(H293),ISNUMBER(N293)),H293*N293,"")</f>
        <v>36.5</v>
      </c>
      <c r="U293" s="7">
        <f t="shared" si="85"/>
        <v>950090</v>
      </c>
      <c r="V293" s="15">
        <f>P293+R293+T293</f>
        <v>61.5</v>
      </c>
    </row>
    <row r="294" spans="2:22" x14ac:dyDescent="0.3">
      <c r="B294" s="20" t="s">
        <v>50</v>
      </c>
      <c r="C294" s="13">
        <v>151100</v>
      </c>
      <c r="D294" s="18">
        <v>10</v>
      </c>
      <c r="E294" s="13">
        <f t="shared" si="77"/>
        <v>154100</v>
      </c>
      <c r="F294" s="18">
        <v>42</v>
      </c>
      <c r="G294" s="13">
        <f t="shared" si="78"/>
        <v>157100</v>
      </c>
      <c r="H294" s="18">
        <v>74</v>
      </c>
      <c r="I294" s="13">
        <f t="shared" si="79"/>
        <v>751100</v>
      </c>
      <c r="J294" s="39">
        <v>1</v>
      </c>
      <c r="K294" s="13">
        <f t="shared" si="80"/>
        <v>754100</v>
      </c>
      <c r="L294" s="39">
        <v>1</v>
      </c>
      <c r="M294" s="13">
        <f t="shared" si="81"/>
        <v>757100</v>
      </c>
      <c r="N294" s="39">
        <v>1</v>
      </c>
      <c r="O294" s="7">
        <f t="shared" si="82"/>
        <v>851100</v>
      </c>
      <c r="P294" s="15">
        <f>IF(AND(ISNUMBER(D294),ISNUMBER(J294)), D294*J294, "")</f>
        <v>10</v>
      </c>
      <c r="Q294" s="7">
        <f t="shared" si="83"/>
        <v>854100</v>
      </c>
      <c r="R294" s="15">
        <f>IF(AND(ISNUMBER(F294),ISNUMBER(L294)), F294*L294, "")</f>
        <v>42</v>
      </c>
      <c r="S294" s="7">
        <f t="shared" si="84"/>
        <v>857100</v>
      </c>
      <c r="T294" s="15">
        <f>IF(AND(ISNUMBER(H294),ISNUMBER(N294)),H294*N294,"")</f>
        <v>74</v>
      </c>
      <c r="U294" s="7">
        <f t="shared" si="85"/>
        <v>950100</v>
      </c>
      <c r="V294" s="15">
        <f>P294+R294+T294</f>
        <v>126</v>
      </c>
    </row>
    <row r="295" spans="2:22" x14ac:dyDescent="0.3">
      <c r="B295" s="3" t="s">
        <v>99</v>
      </c>
      <c r="C295" s="11"/>
      <c r="D295" s="16"/>
      <c r="E295" s="11" t="str">
        <f t="shared" si="77"/>
        <v/>
      </c>
      <c r="F295" s="16"/>
      <c r="G295" s="11" t="str">
        <f t="shared" si="78"/>
        <v/>
      </c>
      <c r="H295" s="16"/>
      <c r="I295" s="11" t="str">
        <f t="shared" si="79"/>
        <v/>
      </c>
      <c r="J295" s="12"/>
      <c r="K295" s="11" t="str">
        <f t="shared" si="80"/>
        <v/>
      </c>
      <c r="L295" s="12"/>
      <c r="M295" s="11" t="str">
        <f t="shared" si="81"/>
        <v/>
      </c>
      <c r="N295" s="12"/>
      <c r="O295" s="11" t="str">
        <f t="shared" si="82"/>
        <v/>
      </c>
      <c r="P295" s="16"/>
      <c r="Q295" s="11" t="str">
        <f t="shared" si="83"/>
        <v/>
      </c>
      <c r="R295" s="16"/>
      <c r="S295" s="11" t="str">
        <f t="shared" si="84"/>
        <v/>
      </c>
      <c r="T295" s="16"/>
      <c r="U295" s="11" t="str">
        <f t="shared" si="85"/>
        <v/>
      </c>
      <c r="V295" s="16"/>
    </row>
    <row r="296" spans="2:22" x14ac:dyDescent="0.3">
      <c r="B296" s="19" t="s">
        <v>131</v>
      </c>
      <c r="C296" s="11"/>
      <c r="D296" s="16"/>
      <c r="E296" s="11" t="str">
        <f t="shared" si="77"/>
        <v/>
      </c>
      <c r="F296" s="16"/>
      <c r="G296" s="11" t="str">
        <f t="shared" si="78"/>
        <v/>
      </c>
      <c r="H296" s="16"/>
      <c r="I296" s="11" t="str">
        <f t="shared" si="79"/>
        <v/>
      </c>
      <c r="J296" s="12"/>
      <c r="K296" s="11" t="str">
        <f t="shared" si="80"/>
        <v/>
      </c>
      <c r="L296" s="12"/>
      <c r="M296" s="11" t="str">
        <f t="shared" si="81"/>
        <v/>
      </c>
      <c r="N296" s="12"/>
      <c r="O296" s="11" t="str">
        <f t="shared" si="82"/>
        <v/>
      </c>
      <c r="P296" s="16"/>
      <c r="Q296" s="11" t="str">
        <f t="shared" si="83"/>
        <v/>
      </c>
      <c r="R296" s="16"/>
      <c r="S296" s="11" t="str">
        <f t="shared" si="84"/>
        <v/>
      </c>
      <c r="T296" s="16"/>
      <c r="U296" s="11" t="str">
        <f t="shared" si="85"/>
        <v/>
      </c>
      <c r="V296" s="16"/>
    </row>
    <row r="297" spans="2:22" x14ac:dyDescent="0.3">
      <c r="B297" s="20" t="s">
        <v>49</v>
      </c>
      <c r="C297" s="13">
        <v>151110</v>
      </c>
      <c r="D297" s="18">
        <v>11</v>
      </c>
      <c r="E297" s="13">
        <f t="shared" si="77"/>
        <v>154110</v>
      </c>
      <c r="F297" s="18">
        <v>43</v>
      </c>
      <c r="G297" s="13">
        <f t="shared" si="78"/>
        <v>157110</v>
      </c>
      <c r="H297" s="18">
        <v>75</v>
      </c>
      <c r="I297" s="13">
        <f t="shared" si="79"/>
        <v>751110</v>
      </c>
      <c r="J297" s="39">
        <v>0.5</v>
      </c>
      <c r="K297" s="13">
        <f t="shared" si="80"/>
        <v>754110</v>
      </c>
      <c r="L297" s="39">
        <v>0.5</v>
      </c>
      <c r="M297" s="13">
        <f t="shared" si="81"/>
        <v>757110</v>
      </c>
      <c r="N297" s="39">
        <v>0.5</v>
      </c>
      <c r="O297" s="7">
        <f t="shared" si="82"/>
        <v>851110</v>
      </c>
      <c r="P297" s="15">
        <f>IF(AND(ISNUMBER(D297),ISNUMBER(J297)), D297*J297, "")</f>
        <v>5.5</v>
      </c>
      <c r="Q297" s="7">
        <f t="shared" si="83"/>
        <v>854110</v>
      </c>
      <c r="R297" s="15">
        <f>IF(AND(ISNUMBER(F297),ISNUMBER(L297)), F297*L297, "")</f>
        <v>21.5</v>
      </c>
      <c r="S297" s="7">
        <f t="shared" si="84"/>
        <v>857110</v>
      </c>
      <c r="T297" s="15">
        <f>IF(AND(ISNUMBER(H297),ISNUMBER(N297)),H297*N297,"")</f>
        <v>37.5</v>
      </c>
      <c r="U297" s="7">
        <f t="shared" si="85"/>
        <v>950110</v>
      </c>
      <c r="V297" s="15">
        <f>P297+R297+T297</f>
        <v>64.5</v>
      </c>
    </row>
    <row r="298" spans="2:22" x14ac:dyDescent="0.3">
      <c r="B298" s="20" t="s">
        <v>50</v>
      </c>
      <c r="C298" s="13">
        <v>151120</v>
      </c>
      <c r="D298" s="18">
        <v>12</v>
      </c>
      <c r="E298" s="13">
        <f t="shared" si="77"/>
        <v>154120</v>
      </c>
      <c r="F298" s="18">
        <v>44</v>
      </c>
      <c r="G298" s="13">
        <f t="shared" si="78"/>
        <v>157120</v>
      </c>
      <c r="H298" s="18">
        <v>76</v>
      </c>
      <c r="I298" s="13">
        <f t="shared" si="79"/>
        <v>751120</v>
      </c>
      <c r="J298" s="39">
        <v>1</v>
      </c>
      <c r="K298" s="13">
        <f t="shared" si="80"/>
        <v>754120</v>
      </c>
      <c r="L298" s="39">
        <v>1</v>
      </c>
      <c r="M298" s="13">
        <f t="shared" si="81"/>
        <v>757120</v>
      </c>
      <c r="N298" s="39">
        <v>1</v>
      </c>
      <c r="O298" s="7">
        <f t="shared" si="82"/>
        <v>851120</v>
      </c>
      <c r="P298" s="15">
        <f>IF(AND(ISNUMBER(D298),ISNUMBER(J298)), D298*J298, "")</f>
        <v>12</v>
      </c>
      <c r="Q298" s="7">
        <f t="shared" si="83"/>
        <v>854120</v>
      </c>
      <c r="R298" s="15">
        <f>IF(AND(ISNUMBER(F298),ISNUMBER(L298)), F298*L298, "")</f>
        <v>44</v>
      </c>
      <c r="S298" s="7">
        <f t="shared" si="84"/>
        <v>857120</v>
      </c>
      <c r="T298" s="15">
        <f>IF(AND(ISNUMBER(H298),ISNUMBER(N298)),H298*N298,"")</f>
        <v>76</v>
      </c>
      <c r="U298" s="7">
        <f t="shared" si="85"/>
        <v>950120</v>
      </c>
      <c r="V298" s="15">
        <f>P298+R298+T298</f>
        <v>132</v>
      </c>
    </row>
    <row r="299" spans="2:22" x14ac:dyDescent="0.3">
      <c r="B299" s="3" t="s">
        <v>58</v>
      </c>
      <c r="C299" s="11"/>
      <c r="D299" s="16"/>
      <c r="E299" s="11" t="str">
        <f t="shared" si="77"/>
        <v/>
      </c>
      <c r="F299" s="16"/>
      <c r="G299" s="11" t="str">
        <f t="shared" si="78"/>
        <v/>
      </c>
      <c r="H299" s="16"/>
      <c r="I299" s="11" t="str">
        <f t="shared" si="79"/>
        <v/>
      </c>
      <c r="J299" s="12"/>
      <c r="K299" s="11" t="str">
        <f t="shared" si="80"/>
        <v/>
      </c>
      <c r="L299" s="12"/>
      <c r="M299" s="11" t="str">
        <f t="shared" si="81"/>
        <v/>
      </c>
      <c r="N299" s="12"/>
      <c r="O299" s="11" t="str">
        <f t="shared" si="82"/>
        <v/>
      </c>
      <c r="P299" s="16"/>
      <c r="Q299" s="11" t="str">
        <f t="shared" si="83"/>
        <v/>
      </c>
      <c r="R299" s="16"/>
      <c r="S299" s="11" t="str">
        <f t="shared" si="84"/>
        <v/>
      </c>
      <c r="T299" s="16"/>
      <c r="U299" s="11" t="str">
        <f t="shared" si="85"/>
        <v/>
      </c>
      <c r="V299" s="16"/>
    </row>
    <row r="300" spans="2:22" x14ac:dyDescent="0.3">
      <c r="B300" s="19" t="s">
        <v>131</v>
      </c>
      <c r="C300" s="11"/>
      <c r="D300" s="16"/>
      <c r="E300" s="11" t="str">
        <f t="shared" si="77"/>
        <v/>
      </c>
      <c r="F300" s="16"/>
      <c r="G300" s="11" t="str">
        <f t="shared" si="78"/>
        <v/>
      </c>
      <c r="H300" s="16"/>
      <c r="I300" s="11" t="str">
        <f t="shared" si="79"/>
        <v/>
      </c>
      <c r="J300" s="12"/>
      <c r="K300" s="11" t="str">
        <f t="shared" si="80"/>
        <v/>
      </c>
      <c r="L300" s="12"/>
      <c r="M300" s="11" t="str">
        <f t="shared" si="81"/>
        <v/>
      </c>
      <c r="N300" s="12"/>
      <c r="O300" s="11" t="str">
        <f t="shared" si="82"/>
        <v/>
      </c>
      <c r="P300" s="16"/>
      <c r="Q300" s="11" t="str">
        <f t="shared" si="83"/>
        <v/>
      </c>
      <c r="R300" s="16"/>
      <c r="S300" s="11" t="str">
        <f t="shared" si="84"/>
        <v/>
      </c>
      <c r="T300" s="16"/>
      <c r="U300" s="11" t="str">
        <f t="shared" si="85"/>
        <v/>
      </c>
      <c r="V300" s="16"/>
    </row>
    <row r="301" spans="2:22" x14ac:dyDescent="0.3">
      <c r="B301" s="20" t="s">
        <v>49</v>
      </c>
      <c r="C301" s="13">
        <v>151130</v>
      </c>
      <c r="D301" s="18">
        <v>13</v>
      </c>
      <c r="E301" s="13">
        <f t="shared" si="77"/>
        <v>154130</v>
      </c>
      <c r="F301" s="18">
        <v>45</v>
      </c>
      <c r="G301" s="13">
        <f t="shared" si="78"/>
        <v>157130</v>
      </c>
      <c r="H301" s="18">
        <v>77</v>
      </c>
      <c r="I301" s="13">
        <f t="shared" si="79"/>
        <v>751130</v>
      </c>
      <c r="J301" s="39">
        <v>0.5</v>
      </c>
      <c r="K301" s="13">
        <f t="shared" si="80"/>
        <v>754130</v>
      </c>
      <c r="L301" s="39">
        <v>0.5</v>
      </c>
      <c r="M301" s="13">
        <f t="shared" si="81"/>
        <v>757130</v>
      </c>
      <c r="N301" s="39">
        <v>0.5</v>
      </c>
      <c r="O301" s="7">
        <f t="shared" si="82"/>
        <v>851130</v>
      </c>
      <c r="P301" s="15">
        <f>IF(AND(ISNUMBER(D301),ISNUMBER(J301)), D301*J301, "")</f>
        <v>6.5</v>
      </c>
      <c r="Q301" s="7">
        <f t="shared" si="83"/>
        <v>854130</v>
      </c>
      <c r="R301" s="15">
        <f>IF(AND(ISNUMBER(F301),ISNUMBER(L301)), F301*L301, "")</f>
        <v>22.5</v>
      </c>
      <c r="S301" s="7">
        <f t="shared" si="84"/>
        <v>857130</v>
      </c>
      <c r="T301" s="15">
        <f>IF(AND(ISNUMBER(H301),ISNUMBER(N301)),H301*N301,"")</f>
        <v>38.5</v>
      </c>
      <c r="U301" s="7">
        <f t="shared" si="85"/>
        <v>950130</v>
      </c>
      <c r="V301" s="15">
        <f>P301+R301+T301</f>
        <v>67.5</v>
      </c>
    </row>
    <row r="302" spans="2:22" x14ac:dyDescent="0.3">
      <c r="B302" s="20" t="s">
        <v>50</v>
      </c>
      <c r="C302" s="13">
        <v>151140</v>
      </c>
      <c r="D302" s="18">
        <v>14</v>
      </c>
      <c r="E302" s="13">
        <f t="shared" si="77"/>
        <v>154140</v>
      </c>
      <c r="F302" s="18">
        <v>46</v>
      </c>
      <c r="G302" s="13">
        <f t="shared" si="78"/>
        <v>157140</v>
      </c>
      <c r="H302" s="18">
        <v>78</v>
      </c>
      <c r="I302" s="13">
        <f t="shared" si="79"/>
        <v>751140</v>
      </c>
      <c r="J302" s="39">
        <v>1</v>
      </c>
      <c r="K302" s="13">
        <f t="shared" si="80"/>
        <v>754140</v>
      </c>
      <c r="L302" s="39">
        <v>1</v>
      </c>
      <c r="M302" s="13">
        <f t="shared" si="81"/>
        <v>757140</v>
      </c>
      <c r="N302" s="39">
        <v>1</v>
      </c>
      <c r="O302" s="7">
        <f t="shared" si="82"/>
        <v>851140</v>
      </c>
      <c r="P302" s="15">
        <f>IF(AND(ISNUMBER(D302),ISNUMBER(J302)), D302*J302, "")</f>
        <v>14</v>
      </c>
      <c r="Q302" s="7">
        <f t="shared" si="83"/>
        <v>854140</v>
      </c>
      <c r="R302" s="15">
        <f>IF(AND(ISNUMBER(F302),ISNUMBER(L302)), F302*L302, "")</f>
        <v>46</v>
      </c>
      <c r="S302" s="7">
        <f t="shared" si="84"/>
        <v>857140</v>
      </c>
      <c r="T302" s="15">
        <f>IF(AND(ISNUMBER(H302),ISNUMBER(N302)),H302*N302,"")</f>
        <v>78</v>
      </c>
      <c r="U302" s="7">
        <f t="shared" si="85"/>
        <v>950140</v>
      </c>
      <c r="V302" s="15">
        <f>P302+R302+T302</f>
        <v>138</v>
      </c>
    </row>
    <row r="303" spans="2:22" x14ac:dyDescent="0.3">
      <c r="B303" s="3" t="s">
        <v>117</v>
      </c>
      <c r="C303" s="11"/>
      <c r="D303" s="16"/>
      <c r="E303" s="11" t="str">
        <f t="shared" si="77"/>
        <v/>
      </c>
      <c r="F303" s="16"/>
      <c r="G303" s="11" t="str">
        <f t="shared" si="78"/>
        <v/>
      </c>
      <c r="H303" s="16"/>
      <c r="I303" s="11" t="str">
        <f t="shared" si="79"/>
        <v/>
      </c>
      <c r="J303" s="12"/>
      <c r="K303" s="11" t="str">
        <f t="shared" si="80"/>
        <v/>
      </c>
      <c r="L303" s="12"/>
      <c r="M303" s="11" t="str">
        <f t="shared" si="81"/>
        <v/>
      </c>
      <c r="N303" s="12"/>
      <c r="O303" s="11" t="str">
        <f t="shared" si="82"/>
        <v/>
      </c>
      <c r="P303" s="16"/>
      <c r="Q303" s="11" t="str">
        <f t="shared" si="83"/>
        <v/>
      </c>
      <c r="R303" s="16"/>
      <c r="S303" s="11" t="str">
        <f t="shared" si="84"/>
        <v/>
      </c>
      <c r="T303" s="16"/>
      <c r="U303" s="11" t="str">
        <f t="shared" si="85"/>
        <v/>
      </c>
      <c r="V303" s="16"/>
    </row>
    <row r="304" spans="2:22" x14ac:dyDescent="0.3">
      <c r="B304" s="19" t="s">
        <v>131</v>
      </c>
      <c r="C304" s="11"/>
      <c r="D304" s="16"/>
      <c r="E304" s="11" t="str">
        <f t="shared" si="77"/>
        <v/>
      </c>
      <c r="F304" s="16"/>
      <c r="G304" s="11" t="str">
        <f t="shared" si="78"/>
        <v/>
      </c>
      <c r="H304" s="16"/>
      <c r="I304" s="11" t="str">
        <f t="shared" si="79"/>
        <v/>
      </c>
      <c r="J304" s="12"/>
      <c r="K304" s="11" t="str">
        <f t="shared" si="80"/>
        <v/>
      </c>
      <c r="L304" s="12"/>
      <c r="M304" s="11" t="str">
        <f t="shared" si="81"/>
        <v/>
      </c>
      <c r="N304" s="12"/>
      <c r="O304" s="11" t="str">
        <f t="shared" si="82"/>
        <v/>
      </c>
      <c r="P304" s="16"/>
      <c r="Q304" s="11" t="str">
        <f t="shared" si="83"/>
        <v/>
      </c>
      <c r="R304" s="16"/>
      <c r="S304" s="11" t="str">
        <f t="shared" si="84"/>
        <v/>
      </c>
      <c r="T304" s="16"/>
      <c r="U304" s="11" t="str">
        <f t="shared" si="85"/>
        <v/>
      </c>
      <c r="V304" s="16"/>
    </row>
    <row r="305" spans="2:22" x14ac:dyDescent="0.3">
      <c r="B305" s="20" t="s">
        <v>49</v>
      </c>
      <c r="C305" s="13">
        <v>151150</v>
      </c>
      <c r="D305" s="18">
        <v>15</v>
      </c>
      <c r="E305" s="13">
        <f t="shared" si="77"/>
        <v>154150</v>
      </c>
      <c r="F305" s="18">
        <v>47</v>
      </c>
      <c r="G305" s="13">
        <f t="shared" si="78"/>
        <v>157150</v>
      </c>
      <c r="H305" s="18">
        <v>79</v>
      </c>
      <c r="I305" s="13">
        <f t="shared" si="79"/>
        <v>751150</v>
      </c>
      <c r="J305" s="39">
        <v>0.5</v>
      </c>
      <c r="K305" s="13">
        <f t="shared" si="80"/>
        <v>754150</v>
      </c>
      <c r="L305" s="39">
        <v>0.5</v>
      </c>
      <c r="M305" s="13">
        <f t="shared" si="81"/>
        <v>757150</v>
      </c>
      <c r="N305" s="39">
        <v>1</v>
      </c>
      <c r="O305" s="7">
        <f t="shared" si="82"/>
        <v>851150</v>
      </c>
      <c r="P305" s="15">
        <f>IF(AND(ISNUMBER(D305),ISNUMBER(J305)), D305*J305, "")</f>
        <v>7.5</v>
      </c>
      <c r="Q305" s="7">
        <f t="shared" si="83"/>
        <v>854150</v>
      </c>
      <c r="R305" s="15">
        <f>IF(AND(ISNUMBER(F305),ISNUMBER(L305)), F305*L305, "")</f>
        <v>23.5</v>
      </c>
      <c r="S305" s="7">
        <f t="shared" si="84"/>
        <v>857150</v>
      </c>
      <c r="T305" s="15">
        <f>IF(AND(ISNUMBER(H305),ISNUMBER(N305)),H305*N305,"")</f>
        <v>79</v>
      </c>
      <c r="U305" s="7">
        <f t="shared" si="85"/>
        <v>950150</v>
      </c>
      <c r="V305" s="15">
        <f>P305+R305+T305</f>
        <v>110</v>
      </c>
    </row>
    <row r="306" spans="2:22" x14ac:dyDescent="0.3">
      <c r="B306" s="20" t="s">
        <v>50</v>
      </c>
      <c r="C306" s="13">
        <v>151160</v>
      </c>
      <c r="D306" s="18">
        <v>16</v>
      </c>
      <c r="E306" s="13">
        <f t="shared" si="77"/>
        <v>154160</v>
      </c>
      <c r="F306" s="18">
        <v>48</v>
      </c>
      <c r="G306" s="13">
        <f t="shared" si="78"/>
        <v>157160</v>
      </c>
      <c r="H306" s="18">
        <v>80</v>
      </c>
      <c r="I306" s="13">
        <f t="shared" si="79"/>
        <v>751160</v>
      </c>
      <c r="J306" s="39">
        <v>1</v>
      </c>
      <c r="K306" s="13">
        <f t="shared" si="80"/>
        <v>754160</v>
      </c>
      <c r="L306" s="39">
        <v>1</v>
      </c>
      <c r="M306" s="13">
        <f t="shared" si="81"/>
        <v>757160</v>
      </c>
      <c r="N306" s="39">
        <v>1</v>
      </c>
      <c r="O306" s="7">
        <f t="shared" si="82"/>
        <v>851160</v>
      </c>
      <c r="P306" s="15">
        <f>IF(AND(ISNUMBER(D306),ISNUMBER(J306)), D306*J306, "")</f>
        <v>16</v>
      </c>
      <c r="Q306" s="7">
        <f t="shared" si="83"/>
        <v>854160</v>
      </c>
      <c r="R306" s="15">
        <f>IF(AND(ISNUMBER(F306),ISNUMBER(L306)), F306*L306, "")</f>
        <v>48</v>
      </c>
      <c r="S306" s="7">
        <f t="shared" si="84"/>
        <v>857160</v>
      </c>
      <c r="T306" s="15">
        <f>IF(AND(ISNUMBER(H306),ISNUMBER(N306)),H306*N306,"")</f>
        <v>80</v>
      </c>
      <c r="U306" s="7">
        <f t="shared" si="85"/>
        <v>950160</v>
      </c>
      <c r="V306" s="15">
        <f>P306+R306+T306</f>
        <v>144</v>
      </c>
    </row>
    <row r="307" spans="2:22" ht="26.4" x14ac:dyDescent="0.3">
      <c r="B307" s="3" t="s">
        <v>118</v>
      </c>
      <c r="C307" s="11"/>
      <c r="D307" s="16"/>
      <c r="E307" s="11" t="str">
        <f t="shared" si="77"/>
        <v/>
      </c>
      <c r="F307" s="16"/>
      <c r="G307" s="11" t="str">
        <f t="shared" si="78"/>
        <v/>
      </c>
      <c r="H307" s="16"/>
      <c r="I307" s="11" t="str">
        <f t="shared" si="79"/>
        <v/>
      </c>
      <c r="J307" s="12"/>
      <c r="K307" s="11" t="str">
        <f t="shared" si="80"/>
        <v/>
      </c>
      <c r="L307" s="12"/>
      <c r="M307" s="11" t="str">
        <f t="shared" si="81"/>
        <v/>
      </c>
      <c r="N307" s="12"/>
      <c r="O307" s="11" t="str">
        <f t="shared" si="82"/>
        <v/>
      </c>
      <c r="P307" s="16"/>
      <c r="Q307" s="11" t="str">
        <f t="shared" si="83"/>
        <v/>
      </c>
      <c r="R307" s="16"/>
      <c r="S307" s="11" t="str">
        <f t="shared" si="84"/>
        <v/>
      </c>
      <c r="T307" s="16"/>
      <c r="U307" s="11" t="str">
        <f t="shared" si="85"/>
        <v/>
      </c>
      <c r="V307" s="16"/>
    </row>
    <row r="308" spans="2:22" x14ac:dyDescent="0.3">
      <c r="B308" s="19" t="s">
        <v>131</v>
      </c>
      <c r="C308" s="11"/>
      <c r="D308" s="16"/>
      <c r="E308" s="11" t="str">
        <f t="shared" si="77"/>
        <v/>
      </c>
      <c r="F308" s="16"/>
      <c r="G308" s="11" t="str">
        <f t="shared" si="78"/>
        <v/>
      </c>
      <c r="H308" s="16"/>
      <c r="I308" s="11" t="str">
        <f t="shared" si="79"/>
        <v/>
      </c>
      <c r="J308" s="12"/>
      <c r="K308" s="11" t="str">
        <f t="shared" si="80"/>
        <v/>
      </c>
      <c r="L308" s="12"/>
      <c r="M308" s="11" t="str">
        <f t="shared" si="81"/>
        <v/>
      </c>
      <c r="N308" s="12"/>
      <c r="O308" s="11" t="str">
        <f t="shared" si="82"/>
        <v/>
      </c>
      <c r="P308" s="16"/>
      <c r="Q308" s="11" t="str">
        <f t="shared" si="83"/>
        <v/>
      </c>
      <c r="R308" s="16"/>
      <c r="S308" s="11" t="str">
        <f t="shared" si="84"/>
        <v/>
      </c>
      <c r="T308" s="16"/>
      <c r="U308" s="11" t="str">
        <f t="shared" si="85"/>
        <v/>
      </c>
      <c r="V308" s="16"/>
    </row>
    <row r="309" spans="2:22" x14ac:dyDescent="0.3">
      <c r="B309" s="20" t="s">
        <v>49</v>
      </c>
      <c r="C309" s="13">
        <v>151170</v>
      </c>
      <c r="D309" s="18">
        <v>17</v>
      </c>
      <c r="E309" s="13">
        <f t="shared" si="77"/>
        <v>154170</v>
      </c>
      <c r="F309" s="18">
        <v>49</v>
      </c>
      <c r="G309" s="11">
        <f t="shared" si="78"/>
        <v>157170</v>
      </c>
      <c r="H309" s="16" t="s">
        <v>135</v>
      </c>
      <c r="I309" s="13">
        <f t="shared" si="79"/>
        <v>751170</v>
      </c>
      <c r="J309" s="39">
        <v>0.5</v>
      </c>
      <c r="K309" s="13">
        <f t="shared" si="80"/>
        <v>754170</v>
      </c>
      <c r="L309" s="39">
        <v>0.5</v>
      </c>
      <c r="M309" s="11">
        <f t="shared" si="81"/>
        <v>757170</v>
      </c>
      <c r="N309" s="12" t="s">
        <v>135</v>
      </c>
      <c r="O309" s="7">
        <f t="shared" si="82"/>
        <v>851170</v>
      </c>
      <c r="P309" s="15">
        <f>IF(AND(ISNUMBER(D309),ISNUMBER(J309)), D309*J309, "")</f>
        <v>8.5</v>
      </c>
      <c r="Q309" s="7">
        <f t="shared" si="83"/>
        <v>854170</v>
      </c>
      <c r="R309" s="15">
        <f>IF(AND(ISNUMBER(F309),ISNUMBER(L309)), F309*L309, "")</f>
        <v>24.5</v>
      </c>
      <c r="S309" s="11">
        <f t="shared" si="84"/>
        <v>857170</v>
      </c>
      <c r="T309" s="16" t="s">
        <v>135</v>
      </c>
      <c r="U309" s="7">
        <f t="shared" si="85"/>
        <v>950170</v>
      </c>
      <c r="V309" s="15">
        <f>P309+R309</f>
        <v>33</v>
      </c>
    </row>
    <row r="310" spans="2:22" x14ac:dyDescent="0.3">
      <c r="B310" s="20" t="s">
        <v>50</v>
      </c>
      <c r="C310" s="13">
        <v>151180</v>
      </c>
      <c r="D310" s="18">
        <v>18</v>
      </c>
      <c r="E310" s="13">
        <f t="shared" si="77"/>
        <v>154180</v>
      </c>
      <c r="F310" s="18">
        <v>50</v>
      </c>
      <c r="G310" s="11">
        <f t="shared" si="78"/>
        <v>157180</v>
      </c>
      <c r="H310" s="16" t="s">
        <v>135</v>
      </c>
      <c r="I310" s="13">
        <f t="shared" si="79"/>
        <v>751180</v>
      </c>
      <c r="J310" s="39">
        <v>1</v>
      </c>
      <c r="K310" s="13">
        <f t="shared" si="80"/>
        <v>754180</v>
      </c>
      <c r="L310" s="39">
        <v>1</v>
      </c>
      <c r="M310" s="11">
        <f t="shared" si="81"/>
        <v>757180</v>
      </c>
      <c r="N310" s="12" t="s">
        <v>135</v>
      </c>
      <c r="O310" s="7">
        <f t="shared" si="82"/>
        <v>851180</v>
      </c>
      <c r="P310" s="15">
        <f>IF(AND(ISNUMBER(D310),ISNUMBER(J310)), D310*J310, "")</f>
        <v>18</v>
      </c>
      <c r="Q310" s="7">
        <f t="shared" si="83"/>
        <v>854180</v>
      </c>
      <c r="R310" s="15">
        <f>IF(AND(ISNUMBER(F310),ISNUMBER(L310)), F310*L310, "")</f>
        <v>50</v>
      </c>
      <c r="S310" s="11">
        <f t="shared" si="84"/>
        <v>857180</v>
      </c>
      <c r="T310" s="16" t="s">
        <v>135</v>
      </c>
      <c r="U310" s="7">
        <f t="shared" si="85"/>
        <v>950180</v>
      </c>
      <c r="V310" s="15">
        <f>P310+R310</f>
        <v>68</v>
      </c>
    </row>
    <row r="311" spans="2:22" x14ac:dyDescent="0.3">
      <c r="B311" s="3" t="s">
        <v>119</v>
      </c>
      <c r="C311" s="11"/>
      <c r="D311" s="16"/>
      <c r="E311" s="11" t="str">
        <f t="shared" si="77"/>
        <v/>
      </c>
      <c r="F311" s="16"/>
      <c r="G311" s="11" t="str">
        <f t="shared" si="78"/>
        <v/>
      </c>
      <c r="H311" s="16"/>
      <c r="I311" s="11" t="str">
        <f t="shared" si="79"/>
        <v/>
      </c>
      <c r="J311" s="12"/>
      <c r="K311" s="11" t="str">
        <f t="shared" si="80"/>
        <v/>
      </c>
      <c r="L311" s="12"/>
      <c r="M311" s="11" t="str">
        <f t="shared" si="81"/>
        <v/>
      </c>
      <c r="N311" s="12"/>
      <c r="O311" s="11" t="str">
        <f t="shared" si="82"/>
        <v/>
      </c>
      <c r="P311" s="16"/>
      <c r="Q311" s="11" t="str">
        <f t="shared" si="83"/>
        <v/>
      </c>
      <c r="R311" s="16"/>
      <c r="S311" s="11" t="str">
        <f t="shared" si="84"/>
        <v/>
      </c>
      <c r="T311" s="16"/>
      <c r="U311" s="11" t="str">
        <f t="shared" si="85"/>
        <v/>
      </c>
      <c r="V311" s="16"/>
    </row>
    <row r="312" spans="2:22" x14ac:dyDescent="0.3">
      <c r="B312" s="19" t="s">
        <v>131</v>
      </c>
      <c r="C312" s="11"/>
      <c r="D312" s="16"/>
      <c r="E312" s="11" t="str">
        <f t="shared" si="77"/>
        <v/>
      </c>
      <c r="F312" s="16"/>
      <c r="G312" s="11" t="str">
        <f t="shared" si="78"/>
        <v/>
      </c>
      <c r="H312" s="16"/>
      <c r="I312" s="11" t="str">
        <f t="shared" si="79"/>
        <v/>
      </c>
      <c r="J312" s="12"/>
      <c r="K312" s="11" t="str">
        <f t="shared" si="80"/>
        <v/>
      </c>
      <c r="L312" s="12"/>
      <c r="M312" s="11" t="str">
        <f t="shared" si="81"/>
        <v/>
      </c>
      <c r="N312" s="12"/>
      <c r="O312" s="11" t="str">
        <f t="shared" si="82"/>
        <v/>
      </c>
      <c r="P312" s="16"/>
      <c r="Q312" s="11" t="str">
        <f t="shared" si="83"/>
        <v/>
      </c>
      <c r="R312" s="16"/>
      <c r="S312" s="11" t="str">
        <f t="shared" si="84"/>
        <v/>
      </c>
      <c r="T312" s="16"/>
      <c r="U312" s="11" t="str">
        <f t="shared" si="85"/>
        <v/>
      </c>
      <c r="V312" s="16"/>
    </row>
    <row r="313" spans="2:22" x14ac:dyDescent="0.3">
      <c r="B313" s="20" t="s">
        <v>49</v>
      </c>
      <c r="C313" s="13">
        <v>151190</v>
      </c>
      <c r="D313" s="18">
        <v>19</v>
      </c>
      <c r="E313" s="13">
        <f t="shared" si="77"/>
        <v>154190</v>
      </c>
      <c r="F313" s="18">
        <v>51</v>
      </c>
      <c r="G313" s="11">
        <f t="shared" si="78"/>
        <v>157190</v>
      </c>
      <c r="H313" s="16" t="s">
        <v>135</v>
      </c>
      <c r="I313" s="13">
        <f t="shared" si="79"/>
        <v>751190</v>
      </c>
      <c r="J313" s="39">
        <v>0.5</v>
      </c>
      <c r="K313" s="13">
        <f t="shared" si="80"/>
        <v>754190</v>
      </c>
      <c r="L313" s="39">
        <v>0.5</v>
      </c>
      <c r="M313" s="11">
        <f t="shared" si="81"/>
        <v>757190</v>
      </c>
      <c r="N313" s="12" t="s">
        <v>135</v>
      </c>
      <c r="O313" s="7">
        <f t="shared" si="82"/>
        <v>851190</v>
      </c>
      <c r="P313" s="15">
        <f>IF(AND(ISNUMBER(D313),ISNUMBER(J313)), D313*J313, "")</f>
        <v>9.5</v>
      </c>
      <c r="Q313" s="7">
        <f t="shared" si="83"/>
        <v>854190</v>
      </c>
      <c r="R313" s="15">
        <f>IF(AND(ISNUMBER(F313),ISNUMBER(L313)), F313*L313, "")</f>
        <v>25.5</v>
      </c>
      <c r="S313" s="11">
        <f t="shared" si="84"/>
        <v>857190</v>
      </c>
      <c r="T313" s="16" t="s">
        <v>135</v>
      </c>
      <c r="U313" s="7">
        <f t="shared" si="85"/>
        <v>950190</v>
      </c>
      <c r="V313" s="15">
        <f>P313+R313</f>
        <v>35</v>
      </c>
    </row>
    <row r="314" spans="2:22" x14ac:dyDescent="0.3">
      <c r="B314" s="20" t="s">
        <v>50</v>
      </c>
      <c r="C314" s="13">
        <v>151200</v>
      </c>
      <c r="D314" s="18">
        <v>20</v>
      </c>
      <c r="E314" s="13">
        <f t="shared" si="77"/>
        <v>154200</v>
      </c>
      <c r="F314" s="18">
        <v>52</v>
      </c>
      <c r="G314" s="11">
        <f t="shared" si="78"/>
        <v>157200</v>
      </c>
      <c r="H314" s="16" t="s">
        <v>135</v>
      </c>
      <c r="I314" s="13">
        <f t="shared" si="79"/>
        <v>751200</v>
      </c>
      <c r="J314" s="39">
        <v>1</v>
      </c>
      <c r="K314" s="13">
        <f t="shared" si="80"/>
        <v>754200</v>
      </c>
      <c r="L314" s="39">
        <v>1</v>
      </c>
      <c r="M314" s="11">
        <f t="shared" si="81"/>
        <v>757200</v>
      </c>
      <c r="N314" s="12" t="s">
        <v>135</v>
      </c>
      <c r="O314" s="7">
        <f t="shared" si="82"/>
        <v>851200</v>
      </c>
      <c r="P314" s="15">
        <f>IF(AND(ISNUMBER(D314),ISNUMBER(J314)), D314*J314, "")</f>
        <v>20</v>
      </c>
      <c r="Q314" s="7">
        <f t="shared" si="83"/>
        <v>854200</v>
      </c>
      <c r="R314" s="15">
        <f>IF(AND(ISNUMBER(F314),ISNUMBER(L314)), F314*L314, "")</f>
        <v>52</v>
      </c>
      <c r="S314" s="11">
        <f t="shared" si="84"/>
        <v>857200</v>
      </c>
      <c r="T314" s="16" t="s">
        <v>135</v>
      </c>
      <c r="U314" s="7">
        <f t="shared" si="85"/>
        <v>950200</v>
      </c>
      <c r="V314" s="15">
        <f>P314+R314</f>
        <v>72</v>
      </c>
    </row>
    <row r="315" spans="2:22" ht="26.4" x14ac:dyDescent="0.3">
      <c r="B315" s="3" t="s">
        <v>120</v>
      </c>
      <c r="C315" s="11"/>
      <c r="D315" s="16"/>
      <c r="E315" s="11" t="str">
        <f t="shared" si="77"/>
        <v/>
      </c>
      <c r="F315" s="16"/>
      <c r="G315" s="11" t="str">
        <f t="shared" si="78"/>
        <v/>
      </c>
      <c r="H315" s="16"/>
      <c r="I315" s="11" t="str">
        <f t="shared" si="79"/>
        <v/>
      </c>
      <c r="J315" s="12"/>
      <c r="K315" s="11" t="str">
        <f t="shared" si="80"/>
        <v/>
      </c>
      <c r="L315" s="12"/>
      <c r="M315" s="11" t="str">
        <f t="shared" si="81"/>
        <v/>
      </c>
      <c r="N315" s="12"/>
      <c r="O315" s="11" t="str">
        <f t="shared" si="82"/>
        <v/>
      </c>
      <c r="P315" s="16"/>
      <c r="Q315" s="11" t="str">
        <f t="shared" si="83"/>
        <v/>
      </c>
      <c r="R315" s="16"/>
      <c r="S315" s="11" t="str">
        <f t="shared" si="84"/>
        <v/>
      </c>
      <c r="T315" s="16"/>
      <c r="U315" s="11" t="str">
        <f t="shared" si="85"/>
        <v/>
      </c>
      <c r="V315" s="16"/>
    </row>
    <row r="316" spans="2:22" x14ac:dyDescent="0.3">
      <c r="B316" s="19" t="s">
        <v>131</v>
      </c>
      <c r="C316" s="11"/>
      <c r="D316" s="16"/>
      <c r="E316" s="11" t="str">
        <f t="shared" si="77"/>
        <v/>
      </c>
      <c r="F316" s="16"/>
      <c r="G316" s="11" t="str">
        <f t="shared" si="78"/>
        <v/>
      </c>
      <c r="H316" s="16"/>
      <c r="I316" s="11" t="str">
        <f t="shared" si="79"/>
        <v/>
      </c>
      <c r="J316" s="12"/>
      <c r="K316" s="11" t="str">
        <f t="shared" si="80"/>
        <v/>
      </c>
      <c r="L316" s="12"/>
      <c r="M316" s="11" t="str">
        <f t="shared" si="81"/>
        <v/>
      </c>
      <c r="N316" s="12"/>
      <c r="O316" s="11" t="str">
        <f t="shared" si="82"/>
        <v/>
      </c>
      <c r="P316" s="16"/>
      <c r="Q316" s="11" t="str">
        <f t="shared" si="83"/>
        <v/>
      </c>
      <c r="R316" s="16"/>
      <c r="S316" s="11" t="str">
        <f t="shared" si="84"/>
        <v/>
      </c>
      <c r="T316" s="16"/>
      <c r="U316" s="11" t="str">
        <f t="shared" si="85"/>
        <v/>
      </c>
      <c r="V316" s="16"/>
    </row>
    <row r="317" spans="2:22" x14ac:dyDescent="0.3">
      <c r="B317" s="20" t="s">
        <v>49</v>
      </c>
      <c r="C317" s="13">
        <v>151210</v>
      </c>
      <c r="D317" s="18">
        <v>21</v>
      </c>
      <c r="E317" s="13">
        <f t="shared" si="77"/>
        <v>154210</v>
      </c>
      <c r="F317" s="18">
        <v>53</v>
      </c>
      <c r="G317" s="11">
        <f t="shared" si="78"/>
        <v>157210</v>
      </c>
      <c r="H317" s="16" t="s">
        <v>135</v>
      </c>
      <c r="I317" s="13">
        <f t="shared" si="79"/>
        <v>751210</v>
      </c>
      <c r="J317" s="39">
        <v>0.5</v>
      </c>
      <c r="K317" s="13">
        <f t="shared" si="80"/>
        <v>754210</v>
      </c>
      <c r="L317" s="39">
        <v>0.5</v>
      </c>
      <c r="M317" s="11">
        <f t="shared" si="81"/>
        <v>757210</v>
      </c>
      <c r="N317" s="12" t="s">
        <v>135</v>
      </c>
      <c r="O317" s="7">
        <f t="shared" si="82"/>
        <v>851210</v>
      </c>
      <c r="P317" s="15">
        <f>IF(AND(ISNUMBER(D317),ISNUMBER(J317)), D317*J317, "")</f>
        <v>10.5</v>
      </c>
      <c r="Q317" s="7">
        <f t="shared" si="83"/>
        <v>854210</v>
      </c>
      <c r="R317" s="15">
        <f>IF(AND(ISNUMBER(F317),ISNUMBER(L317)), F317*L317, "")</f>
        <v>26.5</v>
      </c>
      <c r="S317" s="11">
        <f t="shared" si="84"/>
        <v>857210</v>
      </c>
      <c r="T317" s="16" t="s">
        <v>135</v>
      </c>
      <c r="U317" s="7">
        <f t="shared" si="85"/>
        <v>950210</v>
      </c>
      <c r="V317" s="15">
        <f>P317+R317</f>
        <v>37</v>
      </c>
    </row>
    <row r="318" spans="2:22" x14ac:dyDescent="0.3">
      <c r="B318" s="20" t="s">
        <v>50</v>
      </c>
      <c r="C318" s="13">
        <v>151220</v>
      </c>
      <c r="D318" s="18">
        <v>22</v>
      </c>
      <c r="E318" s="13">
        <f t="shared" si="77"/>
        <v>154220</v>
      </c>
      <c r="F318" s="18">
        <v>54</v>
      </c>
      <c r="G318" s="11">
        <f t="shared" si="78"/>
        <v>157220</v>
      </c>
      <c r="H318" s="16" t="s">
        <v>135</v>
      </c>
      <c r="I318" s="13">
        <f t="shared" si="79"/>
        <v>751220</v>
      </c>
      <c r="J318" s="39">
        <v>1</v>
      </c>
      <c r="K318" s="13">
        <f t="shared" si="80"/>
        <v>754220</v>
      </c>
      <c r="L318" s="39">
        <v>1</v>
      </c>
      <c r="M318" s="11">
        <f t="shared" si="81"/>
        <v>757220</v>
      </c>
      <c r="N318" s="12" t="s">
        <v>135</v>
      </c>
      <c r="O318" s="7">
        <f t="shared" si="82"/>
        <v>851220</v>
      </c>
      <c r="P318" s="15">
        <f>IF(AND(ISNUMBER(D318),ISNUMBER(J318)), D318*J318, "")</f>
        <v>22</v>
      </c>
      <c r="Q318" s="7">
        <f t="shared" si="83"/>
        <v>854220</v>
      </c>
      <c r="R318" s="15">
        <f>IF(AND(ISNUMBER(F318),ISNUMBER(L318)), F318*L318, "")</f>
        <v>54</v>
      </c>
      <c r="S318" s="11">
        <f t="shared" si="84"/>
        <v>857220</v>
      </c>
      <c r="T318" s="16" t="s">
        <v>135</v>
      </c>
      <c r="U318" s="7">
        <f t="shared" si="85"/>
        <v>950220</v>
      </c>
      <c r="V318" s="15">
        <f>P318+R318</f>
        <v>76</v>
      </c>
    </row>
    <row r="319" spans="2:22" ht="26.4" x14ac:dyDescent="0.3">
      <c r="B319" s="3" t="s">
        <v>121</v>
      </c>
      <c r="C319" s="11"/>
      <c r="D319" s="16"/>
      <c r="E319" s="11" t="str">
        <f t="shared" si="77"/>
        <v/>
      </c>
      <c r="F319" s="16"/>
      <c r="G319" s="11" t="str">
        <f t="shared" si="78"/>
        <v/>
      </c>
      <c r="H319" s="16"/>
      <c r="I319" s="11" t="str">
        <f t="shared" si="79"/>
        <v/>
      </c>
      <c r="J319" s="12"/>
      <c r="K319" s="11" t="str">
        <f t="shared" si="80"/>
        <v/>
      </c>
      <c r="L319" s="12"/>
      <c r="M319" s="11" t="str">
        <f t="shared" si="81"/>
        <v/>
      </c>
      <c r="N319" s="12"/>
      <c r="O319" s="11" t="str">
        <f t="shared" si="82"/>
        <v/>
      </c>
      <c r="P319" s="16"/>
      <c r="Q319" s="11" t="str">
        <f t="shared" si="83"/>
        <v/>
      </c>
      <c r="R319" s="16"/>
      <c r="S319" s="11" t="str">
        <f t="shared" si="84"/>
        <v/>
      </c>
      <c r="T319" s="16"/>
      <c r="U319" s="11" t="str">
        <f t="shared" si="85"/>
        <v/>
      </c>
      <c r="V319" s="16"/>
    </row>
    <row r="320" spans="2:22" x14ac:dyDescent="0.3">
      <c r="B320" s="19" t="s">
        <v>131</v>
      </c>
      <c r="C320" s="11"/>
      <c r="D320" s="16"/>
      <c r="E320" s="11" t="str">
        <f t="shared" si="77"/>
        <v/>
      </c>
      <c r="F320" s="16"/>
      <c r="G320" s="11" t="str">
        <f t="shared" si="78"/>
        <v/>
      </c>
      <c r="H320" s="16"/>
      <c r="I320" s="11" t="str">
        <f t="shared" si="79"/>
        <v/>
      </c>
      <c r="J320" s="12"/>
      <c r="K320" s="11" t="str">
        <f t="shared" si="80"/>
        <v/>
      </c>
      <c r="L320" s="12"/>
      <c r="M320" s="11" t="str">
        <f t="shared" si="81"/>
        <v/>
      </c>
      <c r="N320" s="12"/>
      <c r="O320" s="11" t="str">
        <f t="shared" si="82"/>
        <v/>
      </c>
      <c r="P320" s="16"/>
      <c r="Q320" s="11" t="str">
        <f t="shared" si="83"/>
        <v/>
      </c>
      <c r="R320" s="16"/>
      <c r="S320" s="11" t="str">
        <f t="shared" si="84"/>
        <v/>
      </c>
      <c r="T320" s="16"/>
      <c r="U320" s="11" t="str">
        <f t="shared" si="85"/>
        <v/>
      </c>
      <c r="V320" s="16"/>
    </row>
    <row r="321" spans="2:22" x14ac:dyDescent="0.3">
      <c r="B321" s="20" t="s">
        <v>49</v>
      </c>
      <c r="C321" s="13">
        <v>151230</v>
      </c>
      <c r="D321" s="18">
        <v>23</v>
      </c>
      <c r="E321" s="13">
        <f t="shared" si="77"/>
        <v>154230</v>
      </c>
      <c r="F321" s="18">
        <v>55</v>
      </c>
      <c r="G321" s="13">
        <f t="shared" si="78"/>
        <v>157230</v>
      </c>
      <c r="H321" s="18">
        <v>81</v>
      </c>
      <c r="I321" s="13">
        <f t="shared" si="79"/>
        <v>751230</v>
      </c>
      <c r="J321" s="39">
        <v>0.5</v>
      </c>
      <c r="K321" s="13">
        <f t="shared" si="80"/>
        <v>754230</v>
      </c>
      <c r="L321" s="39">
        <v>0.5</v>
      </c>
      <c r="M321" s="13">
        <f t="shared" si="81"/>
        <v>757230</v>
      </c>
      <c r="N321" s="39">
        <v>0.65</v>
      </c>
      <c r="O321" s="7">
        <f t="shared" si="82"/>
        <v>851230</v>
      </c>
      <c r="P321" s="15">
        <f>IF(AND(ISNUMBER(D321),ISNUMBER(J321)), D321*J321, "")</f>
        <v>11.5</v>
      </c>
      <c r="Q321" s="7">
        <f t="shared" si="83"/>
        <v>854230</v>
      </c>
      <c r="R321" s="15">
        <f>IF(AND(ISNUMBER(F321),ISNUMBER(L321)), F321*L321, "")</f>
        <v>27.5</v>
      </c>
      <c r="S321" s="7">
        <f t="shared" si="84"/>
        <v>857230</v>
      </c>
      <c r="T321" s="15">
        <f>IF(AND(ISNUMBER(H321),ISNUMBER(N321)),H321*N321,"")</f>
        <v>52.65</v>
      </c>
      <c r="U321" s="7">
        <f t="shared" si="85"/>
        <v>950230</v>
      </c>
      <c r="V321" s="15">
        <f>P321+R321+T321</f>
        <v>91.65</v>
      </c>
    </row>
    <row r="322" spans="2:22" x14ac:dyDescent="0.3">
      <c r="B322" s="20" t="s">
        <v>50</v>
      </c>
      <c r="C322" s="13">
        <v>151240</v>
      </c>
      <c r="D322" s="18">
        <v>24</v>
      </c>
      <c r="E322" s="13">
        <f t="shared" si="77"/>
        <v>154240</v>
      </c>
      <c r="F322" s="18">
        <v>56</v>
      </c>
      <c r="G322" s="13">
        <f t="shared" si="78"/>
        <v>157240</v>
      </c>
      <c r="H322" s="18">
        <v>82</v>
      </c>
      <c r="I322" s="13">
        <f t="shared" si="79"/>
        <v>751240</v>
      </c>
      <c r="J322" s="39">
        <v>1</v>
      </c>
      <c r="K322" s="13">
        <f t="shared" si="80"/>
        <v>754240</v>
      </c>
      <c r="L322" s="39">
        <v>1</v>
      </c>
      <c r="M322" s="13">
        <f t="shared" si="81"/>
        <v>757240</v>
      </c>
      <c r="N322" s="39">
        <v>1</v>
      </c>
      <c r="O322" s="7">
        <f t="shared" si="82"/>
        <v>851240</v>
      </c>
      <c r="P322" s="15">
        <f>IF(AND(ISNUMBER(D322),ISNUMBER(J322)), D322*J322, "")</f>
        <v>24</v>
      </c>
      <c r="Q322" s="7">
        <f t="shared" si="83"/>
        <v>854240</v>
      </c>
      <c r="R322" s="15">
        <f>IF(AND(ISNUMBER(F322),ISNUMBER(L322)), F322*L322, "")</f>
        <v>56</v>
      </c>
      <c r="S322" s="7">
        <f t="shared" si="84"/>
        <v>857240</v>
      </c>
      <c r="T322" s="15">
        <f>IF(AND(ISNUMBER(H322),ISNUMBER(N322)),H322*N322,"")</f>
        <v>82</v>
      </c>
      <c r="U322" s="7">
        <f t="shared" si="85"/>
        <v>950240</v>
      </c>
      <c r="V322" s="15">
        <f>P322+R322+T322</f>
        <v>162</v>
      </c>
    </row>
    <row r="323" spans="2:22" ht="39.6" x14ac:dyDescent="0.3">
      <c r="B323" s="3" t="s">
        <v>277</v>
      </c>
      <c r="C323" s="11"/>
      <c r="D323" s="16"/>
      <c r="E323" s="11" t="str">
        <f t="shared" si="77"/>
        <v/>
      </c>
      <c r="F323" s="16"/>
      <c r="G323" s="11" t="str">
        <f t="shared" si="78"/>
        <v/>
      </c>
      <c r="H323" s="16"/>
      <c r="I323" s="11" t="str">
        <f t="shared" si="79"/>
        <v/>
      </c>
      <c r="J323" s="12"/>
      <c r="K323" s="11" t="str">
        <f t="shared" si="80"/>
        <v/>
      </c>
      <c r="L323" s="12"/>
      <c r="M323" s="11" t="str">
        <f t="shared" si="81"/>
        <v/>
      </c>
      <c r="N323" s="12"/>
      <c r="O323" s="11" t="str">
        <f t="shared" si="82"/>
        <v/>
      </c>
      <c r="P323" s="16"/>
      <c r="Q323" s="11" t="str">
        <f t="shared" si="83"/>
        <v/>
      </c>
      <c r="R323" s="16"/>
      <c r="S323" s="11" t="str">
        <f t="shared" si="84"/>
        <v/>
      </c>
      <c r="T323" s="16"/>
      <c r="U323" s="11" t="str">
        <f t="shared" si="85"/>
        <v/>
      </c>
      <c r="V323" s="16"/>
    </row>
    <row r="324" spans="2:22" x14ac:dyDescent="0.3">
      <c r="B324" s="19" t="s">
        <v>131</v>
      </c>
      <c r="C324" s="11"/>
      <c r="D324" s="16"/>
      <c r="E324" s="11" t="str">
        <f t="shared" si="77"/>
        <v/>
      </c>
      <c r="F324" s="16"/>
      <c r="G324" s="11" t="str">
        <f t="shared" si="78"/>
        <v/>
      </c>
      <c r="H324" s="16"/>
      <c r="I324" s="11" t="str">
        <f t="shared" si="79"/>
        <v/>
      </c>
      <c r="J324" s="12"/>
      <c r="K324" s="11" t="str">
        <f t="shared" si="80"/>
        <v/>
      </c>
      <c r="L324" s="12"/>
      <c r="M324" s="11" t="str">
        <f t="shared" si="81"/>
        <v/>
      </c>
      <c r="N324" s="12"/>
      <c r="O324" s="11" t="str">
        <f t="shared" si="82"/>
        <v/>
      </c>
      <c r="P324" s="16"/>
      <c r="Q324" s="11" t="str">
        <f t="shared" si="83"/>
        <v/>
      </c>
      <c r="R324" s="16"/>
      <c r="S324" s="11" t="str">
        <f t="shared" si="84"/>
        <v/>
      </c>
      <c r="T324" s="16"/>
      <c r="U324" s="11" t="str">
        <f t="shared" si="85"/>
        <v/>
      </c>
      <c r="V324" s="16"/>
    </row>
    <row r="325" spans="2:22" x14ac:dyDescent="0.3">
      <c r="B325" s="20" t="s">
        <v>49</v>
      </c>
      <c r="C325" s="11">
        <v>151250</v>
      </c>
      <c r="D325" s="16" t="s">
        <v>135</v>
      </c>
      <c r="E325" s="11">
        <f t="shared" si="77"/>
        <v>154250</v>
      </c>
      <c r="F325" s="16" t="s">
        <v>135</v>
      </c>
      <c r="G325" s="13">
        <f t="shared" si="78"/>
        <v>157250</v>
      </c>
      <c r="H325" s="18">
        <v>83</v>
      </c>
      <c r="I325" s="11">
        <f t="shared" si="79"/>
        <v>751250</v>
      </c>
      <c r="J325" s="12" t="s">
        <v>135</v>
      </c>
      <c r="K325" s="11">
        <f t="shared" si="80"/>
        <v>754250</v>
      </c>
      <c r="L325" s="12" t="s">
        <v>135</v>
      </c>
      <c r="M325" s="13">
        <f t="shared" si="81"/>
        <v>757250</v>
      </c>
      <c r="N325" s="39">
        <v>0.65</v>
      </c>
      <c r="O325" s="11">
        <f t="shared" si="82"/>
        <v>851250</v>
      </c>
      <c r="P325" s="16" t="s">
        <v>135</v>
      </c>
      <c r="Q325" s="11">
        <f t="shared" si="83"/>
        <v>854250</v>
      </c>
      <c r="R325" s="16" t="s">
        <v>135</v>
      </c>
      <c r="S325" s="7">
        <f t="shared" si="84"/>
        <v>857250</v>
      </c>
      <c r="T325" s="15">
        <f>IF(AND(ISNUMBER(H325),ISNUMBER(N325)),H325*N325,"")</f>
        <v>53.95</v>
      </c>
      <c r="U325" s="7">
        <f t="shared" si="85"/>
        <v>950250</v>
      </c>
      <c r="V325" s="15">
        <f>T325</f>
        <v>53.95</v>
      </c>
    </row>
    <row r="326" spans="2:22" x14ac:dyDescent="0.3">
      <c r="B326" s="20" t="s">
        <v>50</v>
      </c>
      <c r="C326" s="11">
        <v>151260</v>
      </c>
      <c r="D326" s="16" t="s">
        <v>135</v>
      </c>
      <c r="E326" s="11">
        <f t="shared" si="77"/>
        <v>154260</v>
      </c>
      <c r="F326" s="16" t="s">
        <v>135</v>
      </c>
      <c r="G326" s="13">
        <f t="shared" si="78"/>
        <v>157260</v>
      </c>
      <c r="H326" s="18">
        <v>84</v>
      </c>
      <c r="I326" s="11">
        <f t="shared" si="79"/>
        <v>751260</v>
      </c>
      <c r="J326" s="12" t="s">
        <v>135</v>
      </c>
      <c r="K326" s="11">
        <f t="shared" si="80"/>
        <v>754260</v>
      </c>
      <c r="L326" s="12" t="s">
        <v>135</v>
      </c>
      <c r="M326" s="13">
        <f t="shared" si="81"/>
        <v>757260</v>
      </c>
      <c r="N326" s="39">
        <v>1</v>
      </c>
      <c r="O326" s="11">
        <f t="shared" si="82"/>
        <v>851260</v>
      </c>
      <c r="P326" s="16" t="s">
        <v>135</v>
      </c>
      <c r="Q326" s="11">
        <f t="shared" si="83"/>
        <v>854260</v>
      </c>
      <c r="R326" s="16" t="s">
        <v>135</v>
      </c>
      <c r="S326" s="7">
        <f t="shared" si="84"/>
        <v>857260</v>
      </c>
      <c r="T326" s="15">
        <f>IF(AND(ISNUMBER(H326),ISNUMBER(N326)),H326*N326,"")</f>
        <v>84</v>
      </c>
      <c r="U326" s="7">
        <f t="shared" si="85"/>
        <v>950260</v>
      </c>
      <c r="V326" s="15">
        <f>T326</f>
        <v>84</v>
      </c>
    </row>
    <row r="327" spans="2:22" ht="26.4" x14ac:dyDescent="0.3">
      <c r="B327" s="3" t="s">
        <v>134</v>
      </c>
      <c r="C327" s="11"/>
      <c r="D327" s="16"/>
      <c r="E327" s="11" t="str">
        <f t="shared" si="77"/>
        <v/>
      </c>
      <c r="F327" s="16"/>
      <c r="G327" s="11" t="str">
        <f t="shared" si="78"/>
        <v/>
      </c>
      <c r="H327" s="16"/>
      <c r="I327" s="11" t="str">
        <f t="shared" si="79"/>
        <v/>
      </c>
      <c r="J327" s="12"/>
      <c r="K327" s="11" t="str">
        <f t="shared" si="80"/>
        <v/>
      </c>
      <c r="L327" s="12"/>
      <c r="M327" s="11" t="str">
        <f t="shared" si="81"/>
        <v/>
      </c>
      <c r="N327" s="12"/>
      <c r="O327" s="11" t="str">
        <f t="shared" si="82"/>
        <v/>
      </c>
      <c r="P327" s="16"/>
      <c r="Q327" s="11" t="str">
        <f t="shared" si="83"/>
        <v/>
      </c>
      <c r="R327" s="16"/>
      <c r="S327" s="11" t="str">
        <f t="shared" si="84"/>
        <v/>
      </c>
      <c r="T327" s="16"/>
      <c r="U327" s="11" t="str">
        <f t="shared" si="85"/>
        <v/>
      </c>
      <c r="V327" s="16"/>
    </row>
    <row r="328" spans="2:22" x14ac:dyDescent="0.3">
      <c r="B328" s="19" t="s">
        <v>131</v>
      </c>
      <c r="C328" s="11"/>
      <c r="D328" s="16"/>
      <c r="E328" s="11" t="str">
        <f t="shared" si="77"/>
        <v/>
      </c>
      <c r="F328" s="16"/>
      <c r="G328" s="11" t="str">
        <f t="shared" si="78"/>
        <v/>
      </c>
      <c r="H328" s="16"/>
      <c r="I328" s="11" t="str">
        <f t="shared" si="79"/>
        <v/>
      </c>
      <c r="J328" s="12"/>
      <c r="K328" s="11" t="str">
        <f t="shared" si="80"/>
        <v/>
      </c>
      <c r="L328" s="12"/>
      <c r="M328" s="11" t="str">
        <f t="shared" si="81"/>
        <v/>
      </c>
      <c r="N328" s="12"/>
      <c r="O328" s="11" t="str">
        <f t="shared" si="82"/>
        <v/>
      </c>
      <c r="P328" s="16"/>
      <c r="Q328" s="11" t="str">
        <f t="shared" si="83"/>
        <v/>
      </c>
      <c r="R328" s="16"/>
      <c r="S328" s="11" t="str">
        <f t="shared" si="84"/>
        <v/>
      </c>
      <c r="T328" s="16"/>
      <c r="U328" s="11" t="str">
        <f t="shared" si="85"/>
        <v/>
      </c>
      <c r="V328" s="16"/>
    </row>
    <row r="329" spans="2:22" x14ac:dyDescent="0.3">
      <c r="B329" s="20" t="s">
        <v>49</v>
      </c>
      <c r="C329" s="13">
        <v>151270</v>
      </c>
      <c r="D329" s="18">
        <v>25</v>
      </c>
      <c r="E329" s="13">
        <f t="shared" si="77"/>
        <v>154270</v>
      </c>
      <c r="F329" s="18">
        <v>57</v>
      </c>
      <c r="G329" s="11">
        <f t="shared" si="78"/>
        <v>157270</v>
      </c>
      <c r="H329" s="16" t="s">
        <v>135</v>
      </c>
      <c r="I329" s="13">
        <f t="shared" si="79"/>
        <v>751270</v>
      </c>
      <c r="J329" s="39">
        <v>0.5</v>
      </c>
      <c r="K329" s="13">
        <f t="shared" si="80"/>
        <v>754270</v>
      </c>
      <c r="L329" s="39">
        <v>0.5</v>
      </c>
      <c r="M329" s="11">
        <f t="shared" si="81"/>
        <v>757270</v>
      </c>
      <c r="N329" s="12" t="s">
        <v>135</v>
      </c>
      <c r="O329" s="7">
        <f t="shared" si="82"/>
        <v>851270</v>
      </c>
      <c r="P329" s="15">
        <f>IF(AND(ISNUMBER(D329),ISNUMBER(J329)), D329*J329, "")</f>
        <v>12.5</v>
      </c>
      <c r="Q329" s="7">
        <f t="shared" si="83"/>
        <v>854270</v>
      </c>
      <c r="R329" s="15">
        <f>IF(AND(ISNUMBER(F329),ISNUMBER(L329)), F329*L329, "")</f>
        <v>28.5</v>
      </c>
      <c r="S329" s="11">
        <f t="shared" si="84"/>
        <v>857270</v>
      </c>
      <c r="T329" s="16" t="s">
        <v>135</v>
      </c>
      <c r="U329" s="7">
        <f t="shared" si="85"/>
        <v>950270</v>
      </c>
      <c r="V329" s="15">
        <f>P329+R329</f>
        <v>41</v>
      </c>
    </row>
    <row r="330" spans="2:22" x14ac:dyDescent="0.3">
      <c r="B330" s="20" t="s">
        <v>50</v>
      </c>
      <c r="C330" s="13">
        <v>151280</v>
      </c>
      <c r="D330" s="18">
        <v>26</v>
      </c>
      <c r="E330" s="13">
        <f t="shared" si="77"/>
        <v>154280</v>
      </c>
      <c r="F330" s="18">
        <v>58</v>
      </c>
      <c r="G330" s="11">
        <f t="shared" si="78"/>
        <v>157280</v>
      </c>
      <c r="H330" s="16" t="s">
        <v>135</v>
      </c>
      <c r="I330" s="13">
        <f t="shared" si="79"/>
        <v>751280</v>
      </c>
      <c r="J330" s="39">
        <v>1</v>
      </c>
      <c r="K330" s="13">
        <f t="shared" si="80"/>
        <v>754280</v>
      </c>
      <c r="L330" s="39">
        <v>1</v>
      </c>
      <c r="M330" s="11">
        <f t="shared" si="81"/>
        <v>757280</v>
      </c>
      <c r="N330" s="12" t="s">
        <v>135</v>
      </c>
      <c r="O330" s="7">
        <f t="shared" si="82"/>
        <v>851280</v>
      </c>
      <c r="P330" s="15">
        <f>IF(AND(ISNUMBER(D330),ISNUMBER(J330)), D330*J330, "")</f>
        <v>26</v>
      </c>
      <c r="Q330" s="7">
        <f t="shared" si="83"/>
        <v>854280</v>
      </c>
      <c r="R330" s="15">
        <f>IF(AND(ISNUMBER(F330),ISNUMBER(L330)), F330*L330, "")</f>
        <v>58</v>
      </c>
      <c r="S330" s="11">
        <f t="shared" si="84"/>
        <v>857280</v>
      </c>
      <c r="T330" s="16" t="s">
        <v>135</v>
      </c>
      <c r="U330" s="7">
        <f t="shared" si="85"/>
        <v>950280</v>
      </c>
      <c r="V330" s="15">
        <f>P330+R330</f>
        <v>84</v>
      </c>
    </row>
    <row r="331" spans="2:22" ht="39.6" x14ac:dyDescent="0.3">
      <c r="B331" s="3" t="s">
        <v>123</v>
      </c>
      <c r="C331" s="11"/>
      <c r="D331" s="16"/>
      <c r="E331" s="11" t="str">
        <f t="shared" si="77"/>
        <v/>
      </c>
      <c r="F331" s="16"/>
      <c r="G331" s="11" t="str">
        <f t="shared" si="78"/>
        <v/>
      </c>
      <c r="H331" s="16"/>
      <c r="I331" s="11" t="str">
        <f t="shared" si="79"/>
        <v/>
      </c>
      <c r="J331" s="12"/>
      <c r="K331" s="11" t="str">
        <f t="shared" si="80"/>
        <v/>
      </c>
      <c r="L331" s="12"/>
      <c r="M331" s="11" t="str">
        <f t="shared" si="81"/>
        <v/>
      </c>
      <c r="N331" s="12"/>
      <c r="O331" s="11" t="str">
        <f t="shared" si="82"/>
        <v/>
      </c>
      <c r="P331" s="16"/>
      <c r="Q331" s="11" t="str">
        <f t="shared" si="83"/>
        <v/>
      </c>
      <c r="R331" s="16"/>
      <c r="S331" s="11" t="str">
        <f t="shared" si="84"/>
        <v/>
      </c>
      <c r="T331" s="16"/>
      <c r="U331" s="11" t="str">
        <f t="shared" si="85"/>
        <v/>
      </c>
      <c r="V331" s="16"/>
    </row>
    <row r="332" spans="2:22" x14ac:dyDescent="0.3">
      <c r="B332" s="19" t="s">
        <v>131</v>
      </c>
      <c r="C332" s="11"/>
      <c r="D332" s="16"/>
      <c r="E332" s="11" t="str">
        <f t="shared" si="77"/>
        <v/>
      </c>
      <c r="F332" s="16"/>
      <c r="G332" s="11" t="str">
        <f t="shared" si="78"/>
        <v/>
      </c>
      <c r="H332" s="16"/>
      <c r="I332" s="11" t="str">
        <f t="shared" si="79"/>
        <v/>
      </c>
      <c r="J332" s="12"/>
      <c r="K332" s="11" t="str">
        <f t="shared" si="80"/>
        <v/>
      </c>
      <c r="L332" s="12"/>
      <c r="M332" s="11" t="str">
        <f t="shared" si="81"/>
        <v/>
      </c>
      <c r="N332" s="12"/>
      <c r="O332" s="11" t="str">
        <f t="shared" si="82"/>
        <v/>
      </c>
      <c r="P332" s="16"/>
      <c r="Q332" s="11" t="str">
        <f t="shared" si="83"/>
        <v/>
      </c>
      <c r="R332" s="16"/>
      <c r="S332" s="11" t="str">
        <f t="shared" si="84"/>
        <v/>
      </c>
      <c r="T332" s="16"/>
      <c r="U332" s="11" t="str">
        <f t="shared" si="85"/>
        <v/>
      </c>
      <c r="V332" s="16"/>
    </row>
    <row r="333" spans="2:22" x14ac:dyDescent="0.3">
      <c r="B333" s="20" t="s">
        <v>49</v>
      </c>
      <c r="C333" s="13">
        <v>151290</v>
      </c>
      <c r="D333" s="18">
        <v>27</v>
      </c>
      <c r="E333" s="13">
        <f t="shared" si="77"/>
        <v>154290</v>
      </c>
      <c r="F333" s="18">
        <v>59</v>
      </c>
      <c r="G333" s="13">
        <f t="shared" si="78"/>
        <v>157290</v>
      </c>
      <c r="H333" s="18">
        <v>85</v>
      </c>
      <c r="I333" s="13">
        <f t="shared" si="79"/>
        <v>751290</v>
      </c>
      <c r="J333" s="39">
        <v>0.5</v>
      </c>
      <c r="K333" s="13">
        <f t="shared" si="80"/>
        <v>754290</v>
      </c>
      <c r="L333" s="39">
        <v>0.5</v>
      </c>
      <c r="M333" s="13">
        <f t="shared" si="81"/>
        <v>757290</v>
      </c>
      <c r="N333" s="39">
        <v>0.85</v>
      </c>
      <c r="O333" s="7">
        <f t="shared" si="82"/>
        <v>851290</v>
      </c>
      <c r="P333" s="15">
        <f>IF(AND(ISNUMBER(D333),ISNUMBER(J333)), D333*J333, "")</f>
        <v>13.5</v>
      </c>
      <c r="Q333" s="7">
        <f t="shared" si="83"/>
        <v>854290</v>
      </c>
      <c r="R333" s="15">
        <f>IF(AND(ISNUMBER(F333),ISNUMBER(L333)), F333*L333, "")</f>
        <v>29.5</v>
      </c>
      <c r="S333" s="7">
        <f t="shared" si="84"/>
        <v>857290</v>
      </c>
      <c r="T333" s="15">
        <f>IF(AND(ISNUMBER(H333),ISNUMBER(N333)),H333*N333,"")</f>
        <v>72.25</v>
      </c>
      <c r="U333" s="7">
        <f t="shared" si="85"/>
        <v>950290</v>
      </c>
      <c r="V333" s="15">
        <f>P333+R333+T333</f>
        <v>115.25</v>
      </c>
    </row>
    <row r="334" spans="2:22" x14ac:dyDescent="0.3">
      <c r="B334" s="20" t="s">
        <v>50</v>
      </c>
      <c r="C334" s="13">
        <v>151300</v>
      </c>
      <c r="D334" s="18">
        <v>28</v>
      </c>
      <c r="E334" s="13">
        <f t="shared" si="77"/>
        <v>154300</v>
      </c>
      <c r="F334" s="18">
        <v>60</v>
      </c>
      <c r="G334" s="13">
        <f t="shared" si="78"/>
        <v>157300</v>
      </c>
      <c r="H334" s="18">
        <v>86</v>
      </c>
      <c r="I334" s="13">
        <f t="shared" si="79"/>
        <v>751300</v>
      </c>
      <c r="J334" s="39">
        <v>1</v>
      </c>
      <c r="K334" s="13">
        <f t="shared" si="80"/>
        <v>754300</v>
      </c>
      <c r="L334" s="39">
        <v>1</v>
      </c>
      <c r="M334" s="13">
        <f t="shared" si="81"/>
        <v>757300</v>
      </c>
      <c r="N334" s="39">
        <v>1</v>
      </c>
      <c r="O334" s="7">
        <f t="shared" si="82"/>
        <v>851300</v>
      </c>
      <c r="P334" s="15">
        <f>IF(AND(ISNUMBER(D334),ISNUMBER(J334)), D334*J334, "")</f>
        <v>28</v>
      </c>
      <c r="Q334" s="7">
        <f t="shared" si="83"/>
        <v>854300</v>
      </c>
      <c r="R334" s="15">
        <f>IF(AND(ISNUMBER(F334),ISNUMBER(L334)), F334*L334, "")</f>
        <v>60</v>
      </c>
      <c r="S334" s="7">
        <f t="shared" si="84"/>
        <v>857300</v>
      </c>
      <c r="T334" s="15">
        <f>IF(AND(ISNUMBER(H334),ISNUMBER(N334)),H334*N334,"")</f>
        <v>86</v>
      </c>
      <c r="U334" s="7">
        <f t="shared" si="85"/>
        <v>950300</v>
      </c>
      <c r="V334" s="15">
        <f>P334+R334+T334</f>
        <v>174</v>
      </c>
    </row>
    <row r="335" spans="2:22" x14ac:dyDescent="0.3">
      <c r="B335" s="3" t="s">
        <v>124</v>
      </c>
      <c r="C335" s="11"/>
      <c r="D335" s="16"/>
      <c r="E335" s="11" t="str">
        <f t="shared" si="77"/>
        <v/>
      </c>
      <c r="F335" s="16"/>
      <c r="G335" s="11" t="str">
        <f t="shared" si="78"/>
        <v/>
      </c>
      <c r="H335" s="16"/>
      <c r="I335" s="11" t="str">
        <f t="shared" si="79"/>
        <v/>
      </c>
      <c r="J335" s="12"/>
      <c r="K335" s="11" t="str">
        <f t="shared" si="80"/>
        <v/>
      </c>
      <c r="L335" s="12"/>
      <c r="M335" s="11" t="str">
        <f t="shared" si="81"/>
        <v/>
      </c>
      <c r="N335" s="12"/>
      <c r="O335" s="11" t="str">
        <f t="shared" si="82"/>
        <v/>
      </c>
      <c r="P335" s="16"/>
      <c r="Q335" s="11" t="str">
        <f t="shared" si="83"/>
        <v/>
      </c>
      <c r="R335" s="16"/>
      <c r="S335" s="11" t="str">
        <f t="shared" si="84"/>
        <v/>
      </c>
      <c r="T335" s="16"/>
      <c r="U335" s="11" t="str">
        <f t="shared" si="85"/>
        <v/>
      </c>
      <c r="V335" s="16"/>
    </row>
    <row r="336" spans="2:22" x14ac:dyDescent="0.3">
      <c r="B336" s="19" t="s">
        <v>131</v>
      </c>
      <c r="C336" s="11"/>
      <c r="D336" s="16"/>
      <c r="E336" s="11" t="str">
        <f t="shared" si="77"/>
        <v/>
      </c>
      <c r="F336" s="16"/>
      <c r="G336" s="11" t="str">
        <f t="shared" si="78"/>
        <v/>
      </c>
      <c r="H336" s="16"/>
      <c r="I336" s="11" t="str">
        <f t="shared" si="79"/>
        <v/>
      </c>
      <c r="J336" s="12"/>
      <c r="K336" s="11" t="str">
        <f t="shared" si="80"/>
        <v/>
      </c>
      <c r="L336" s="12"/>
      <c r="M336" s="11" t="str">
        <f t="shared" si="81"/>
        <v/>
      </c>
      <c r="N336" s="12"/>
      <c r="O336" s="11" t="str">
        <f t="shared" si="82"/>
        <v/>
      </c>
      <c r="P336" s="16"/>
      <c r="Q336" s="11" t="str">
        <f t="shared" si="83"/>
        <v/>
      </c>
      <c r="R336" s="16"/>
      <c r="S336" s="11" t="str">
        <f t="shared" si="84"/>
        <v/>
      </c>
      <c r="T336" s="16"/>
      <c r="U336" s="11" t="str">
        <f t="shared" si="85"/>
        <v/>
      </c>
      <c r="V336" s="16"/>
    </row>
    <row r="337" spans="2:22" x14ac:dyDescent="0.3">
      <c r="B337" s="20" t="s">
        <v>49</v>
      </c>
      <c r="C337" s="11">
        <v>151310</v>
      </c>
      <c r="D337" s="16" t="s">
        <v>135</v>
      </c>
      <c r="E337" s="11">
        <f t="shared" si="77"/>
        <v>154310</v>
      </c>
      <c r="F337" s="16" t="s">
        <v>135</v>
      </c>
      <c r="G337" s="13">
        <f t="shared" si="78"/>
        <v>157310</v>
      </c>
      <c r="H337" s="18">
        <v>87</v>
      </c>
      <c r="I337" s="11">
        <f t="shared" si="79"/>
        <v>751310</v>
      </c>
      <c r="J337" s="12" t="s">
        <v>135</v>
      </c>
      <c r="K337" s="11">
        <f t="shared" si="80"/>
        <v>754310</v>
      </c>
      <c r="L337" s="12" t="s">
        <v>135</v>
      </c>
      <c r="M337" s="13">
        <f t="shared" si="81"/>
        <v>757310</v>
      </c>
      <c r="N337" s="39">
        <v>0.85</v>
      </c>
      <c r="O337" s="11">
        <f t="shared" si="82"/>
        <v>851310</v>
      </c>
      <c r="P337" s="16" t="s">
        <v>135</v>
      </c>
      <c r="Q337" s="11">
        <f t="shared" si="83"/>
        <v>854310</v>
      </c>
      <c r="R337" s="16" t="s">
        <v>135</v>
      </c>
      <c r="S337" s="7">
        <f t="shared" si="84"/>
        <v>857310</v>
      </c>
      <c r="T337" s="15">
        <f>IF(AND(ISNUMBER(H337),ISNUMBER(N337)),H337*N337,"")</f>
        <v>73.95</v>
      </c>
      <c r="U337" s="7">
        <f t="shared" si="85"/>
        <v>950310</v>
      </c>
      <c r="V337" s="15">
        <f>T337</f>
        <v>73.95</v>
      </c>
    </row>
    <row r="338" spans="2:22" x14ac:dyDescent="0.3">
      <c r="B338" s="20" t="s">
        <v>50</v>
      </c>
      <c r="C338" s="11">
        <v>151320</v>
      </c>
      <c r="D338" s="16" t="s">
        <v>135</v>
      </c>
      <c r="E338" s="11">
        <f t="shared" si="77"/>
        <v>154320</v>
      </c>
      <c r="F338" s="16" t="s">
        <v>135</v>
      </c>
      <c r="G338" s="13">
        <f t="shared" si="78"/>
        <v>157320</v>
      </c>
      <c r="H338" s="18">
        <v>88</v>
      </c>
      <c r="I338" s="11">
        <f t="shared" si="79"/>
        <v>751320</v>
      </c>
      <c r="J338" s="12" t="s">
        <v>135</v>
      </c>
      <c r="K338" s="11">
        <f t="shared" si="80"/>
        <v>754320</v>
      </c>
      <c r="L338" s="12" t="s">
        <v>135</v>
      </c>
      <c r="M338" s="13">
        <f t="shared" si="81"/>
        <v>757320</v>
      </c>
      <c r="N338" s="39">
        <v>1</v>
      </c>
      <c r="O338" s="11">
        <f t="shared" si="82"/>
        <v>851320</v>
      </c>
      <c r="P338" s="16" t="s">
        <v>135</v>
      </c>
      <c r="Q338" s="11">
        <f t="shared" si="83"/>
        <v>854320</v>
      </c>
      <c r="R338" s="16" t="s">
        <v>135</v>
      </c>
      <c r="S338" s="7">
        <f t="shared" si="84"/>
        <v>857320</v>
      </c>
      <c r="T338" s="15">
        <f>IF(AND(ISNUMBER(H338),ISNUMBER(N338)),H338*N338,"")</f>
        <v>88</v>
      </c>
      <c r="U338" s="7">
        <f t="shared" si="85"/>
        <v>950320</v>
      </c>
      <c r="V338" s="15">
        <f>T338</f>
        <v>88</v>
      </c>
    </row>
    <row r="339" spans="2:22" x14ac:dyDescent="0.3">
      <c r="B339" s="3" t="s">
        <v>125</v>
      </c>
      <c r="C339" s="11"/>
      <c r="D339" s="16"/>
      <c r="E339" s="11" t="str">
        <f t="shared" si="77"/>
        <v/>
      </c>
      <c r="F339" s="16"/>
      <c r="G339" s="11" t="str">
        <f t="shared" si="78"/>
        <v/>
      </c>
      <c r="H339" s="16"/>
      <c r="I339" s="11" t="str">
        <f t="shared" si="79"/>
        <v/>
      </c>
      <c r="J339" s="12"/>
      <c r="K339" s="11" t="str">
        <f t="shared" si="80"/>
        <v/>
      </c>
      <c r="L339" s="12"/>
      <c r="M339" s="11" t="str">
        <f t="shared" si="81"/>
        <v/>
      </c>
      <c r="N339" s="12"/>
      <c r="O339" s="11" t="str">
        <f t="shared" si="82"/>
        <v/>
      </c>
      <c r="P339" s="16"/>
      <c r="Q339" s="11" t="str">
        <f t="shared" si="83"/>
        <v/>
      </c>
      <c r="R339" s="16"/>
      <c r="S339" s="11" t="str">
        <f t="shared" si="84"/>
        <v/>
      </c>
      <c r="T339" s="16"/>
      <c r="U339" s="11" t="str">
        <f t="shared" si="85"/>
        <v/>
      </c>
      <c r="V339" s="16"/>
    </row>
    <row r="340" spans="2:22" x14ac:dyDescent="0.3">
      <c r="B340" s="19" t="s">
        <v>131</v>
      </c>
      <c r="C340" s="11"/>
      <c r="D340" s="16"/>
      <c r="E340" s="11" t="str">
        <f t="shared" si="77"/>
        <v/>
      </c>
      <c r="F340" s="16"/>
      <c r="G340" s="11" t="str">
        <f t="shared" si="78"/>
        <v/>
      </c>
      <c r="H340" s="16"/>
      <c r="I340" s="11" t="str">
        <f t="shared" si="79"/>
        <v/>
      </c>
      <c r="J340" s="12"/>
      <c r="K340" s="11" t="str">
        <f t="shared" si="80"/>
        <v/>
      </c>
      <c r="L340" s="12"/>
      <c r="M340" s="11" t="str">
        <f t="shared" si="81"/>
        <v/>
      </c>
      <c r="N340" s="12"/>
      <c r="O340" s="11" t="str">
        <f t="shared" si="82"/>
        <v/>
      </c>
      <c r="P340" s="16"/>
      <c r="Q340" s="11" t="str">
        <f t="shared" si="83"/>
        <v/>
      </c>
      <c r="R340" s="16"/>
      <c r="S340" s="11" t="str">
        <f t="shared" si="84"/>
        <v/>
      </c>
      <c r="T340" s="16"/>
      <c r="U340" s="11" t="str">
        <f t="shared" si="85"/>
        <v/>
      </c>
      <c r="V340" s="16"/>
    </row>
    <row r="341" spans="2:22" x14ac:dyDescent="0.3">
      <c r="B341" s="20" t="s">
        <v>49</v>
      </c>
      <c r="C341" s="13">
        <v>151330</v>
      </c>
      <c r="D341" s="18">
        <v>29</v>
      </c>
      <c r="E341" s="13">
        <f t="shared" ref="E341:E350" si="86">IF(C341&gt;0, C341+3000, "")</f>
        <v>154330</v>
      </c>
      <c r="F341" s="18">
        <v>61</v>
      </c>
      <c r="G341" s="13">
        <f t="shared" ref="G341:G350" si="87">IF(C341&gt;0, C341+6000, "")</f>
        <v>157330</v>
      </c>
      <c r="H341" s="18">
        <v>89</v>
      </c>
      <c r="I341" s="13">
        <f t="shared" ref="I341:I350" si="88">IF(C341&gt;0, C341+600000, "")</f>
        <v>751330</v>
      </c>
      <c r="J341" s="39">
        <v>0.5</v>
      </c>
      <c r="K341" s="13">
        <f t="shared" ref="K341:K350" si="89">IF(C341&gt;0, E341+600000, "")</f>
        <v>754330</v>
      </c>
      <c r="L341" s="39">
        <v>0.5</v>
      </c>
      <c r="M341" s="13">
        <f t="shared" ref="M341:M350" si="90">IF(C341, G341+600000, "")</f>
        <v>757330</v>
      </c>
      <c r="N341" s="39">
        <v>0.85</v>
      </c>
      <c r="O341" s="7">
        <f t="shared" ref="O341:O350" si="91">IF(C341&gt;0, C341+700000, "")</f>
        <v>851330</v>
      </c>
      <c r="P341" s="15">
        <f>IF(AND(ISNUMBER(D341),ISNUMBER(J341)), D341*J341, "")</f>
        <v>14.5</v>
      </c>
      <c r="Q341" s="7">
        <f t="shared" ref="Q341:Q350" si="92">IF(C341&gt;0, E341+700000, "")</f>
        <v>854330</v>
      </c>
      <c r="R341" s="15">
        <f>IF(AND(ISNUMBER(F341),ISNUMBER(L341)), F341*L341, "")</f>
        <v>30.5</v>
      </c>
      <c r="S341" s="7">
        <f t="shared" ref="S341:S350" si="93">IF(C341, G341+700000, "")</f>
        <v>857330</v>
      </c>
      <c r="T341" s="15">
        <f>IF(AND(ISNUMBER(H341),ISNUMBER(N341)),H341*N341,"")</f>
        <v>75.649999999999991</v>
      </c>
      <c r="U341" s="7">
        <f t="shared" ref="U341:U350" si="94">IF(C341&gt;0, C341+799000, "")</f>
        <v>950330</v>
      </c>
      <c r="V341" s="15">
        <f>P341+R341+T341</f>
        <v>120.64999999999999</v>
      </c>
    </row>
    <row r="342" spans="2:22" x14ac:dyDescent="0.3">
      <c r="B342" s="20" t="s">
        <v>50</v>
      </c>
      <c r="C342" s="13">
        <v>151340</v>
      </c>
      <c r="D342" s="18">
        <v>30</v>
      </c>
      <c r="E342" s="13">
        <f t="shared" si="86"/>
        <v>154340</v>
      </c>
      <c r="F342" s="18">
        <v>62</v>
      </c>
      <c r="G342" s="13">
        <f t="shared" si="87"/>
        <v>157340</v>
      </c>
      <c r="H342" s="18">
        <v>90</v>
      </c>
      <c r="I342" s="13">
        <f t="shared" si="88"/>
        <v>751340</v>
      </c>
      <c r="J342" s="39">
        <v>1</v>
      </c>
      <c r="K342" s="13">
        <f t="shared" si="89"/>
        <v>754340</v>
      </c>
      <c r="L342" s="39">
        <v>1</v>
      </c>
      <c r="M342" s="13">
        <f t="shared" si="90"/>
        <v>757340</v>
      </c>
      <c r="N342" s="39">
        <v>1</v>
      </c>
      <c r="O342" s="7">
        <f t="shared" si="91"/>
        <v>851340</v>
      </c>
      <c r="P342" s="15">
        <f>IF(AND(ISNUMBER(D342),ISNUMBER(J342)), D342*J342, "")</f>
        <v>30</v>
      </c>
      <c r="Q342" s="7">
        <f t="shared" si="92"/>
        <v>854340</v>
      </c>
      <c r="R342" s="15">
        <f>IF(AND(ISNUMBER(F342),ISNUMBER(L342)), F342*L342, "")</f>
        <v>62</v>
      </c>
      <c r="S342" s="7">
        <f t="shared" si="93"/>
        <v>857340</v>
      </c>
      <c r="T342" s="15">
        <f>IF(AND(ISNUMBER(H342),ISNUMBER(N342)),H342*N342,"")</f>
        <v>90</v>
      </c>
      <c r="U342" s="7">
        <f t="shared" si="94"/>
        <v>950340</v>
      </c>
      <c r="V342" s="15">
        <f>P342+R342+T342</f>
        <v>182</v>
      </c>
    </row>
    <row r="343" spans="2:22" x14ac:dyDescent="0.3">
      <c r="B343" s="3" t="s">
        <v>126</v>
      </c>
      <c r="C343" s="11"/>
      <c r="D343" s="16"/>
      <c r="E343" s="11" t="str">
        <f t="shared" si="86"/>
        <v/>
      </c>
      <c r="F343" s="16"/>
      <c r="G343" s="11" t="str">
        <f t="shared" si="87"/>
        <v/>
      </c>
      <c r="H343" s="16"/>
      <c r="I343" s="11" t="str">
        <f t="shared" si="88"/>
        <v/>
      </c>
      <c r="J343" s="12"/>
      <c r="K343" s="11" t="str">
        <f t="shared" si="89"/>
        <v/>
      </c>
      <c r="L343" s="12"/>
      <c r="M343" s="11" t="str">
        <f t="shared" si="90"/>
        <v/>
      </c>
      <c r="N343" s="12"/>
      <c r="O343" s="11" t="str">
        <f t="shared" si="91"/>
        <v/>
      </c>
      <c r="P343" s="16"/>
      <c r="Q343" s="11" t="str">
        <f t="shared" si="92"/>
        <v/>
      </c>
      <c r="R343" s="16"/>
      <c r="S343" s="11" t="str">
        <f t="shared" si="93"/>
        <v/>
      </c>
      <c r="T343" s="16"/>
      <c r="U343" s="11" t="str">
        <f t="shared" si="94"/>
        <v/>
      </c>
      <c r="V343" s="16"/>
    </row>
    <row r="344" spans="2:22" x14ac:dyDescent="0.3">
      <c r="B344" s="19" t="s">
        <v>131</v>
      </c>
      <c r="C344" s="11"/>
      <c r="D344" s="16"/>
      <c r="E344" s="11" t="str">
        <f t="shared" si="86"/>
        <v/>
      </c>
      <c r="F344" s="16"/>
      <c r="G344" s="11" t="str">
        <f t="shared" si="87"/>
        <v/>
      </c>
      <c r="H344" s="16"/>
      <c r="I344" s="11" t="str">
        <f t="shared" si="88"/>
        <v/>
      </c>
      <c r="J344" s="12"/>
      <c r="K344" s="11" t="str">
        <f t="shared" si="89"/>
        <v/>
      </c>
      <c r="L344" s="12"/>
      <c r="M344" s="11" t="str">
        <f t="shared" si="90"/>
        <v/>
      </c>
      <c r="N344" s="12"/>
      <c r="O344" s="11" t="str">
        <f t="shared" si="91"/>
        <v/>
      </c>
      <c r="P344" s="16"/>
      <c r="Q344" s="11" t="str">
        <f t="shared" si="92"/>
        <v/>
      </c>
      <c r="R344" s="16"/>
      <c r="S344" s="11" t="str">
        <f t="shared" si="93"/>
        <v/>
      </c>
      <c r="T344" s="16"/>
      <c r="U344" s="11" t="str">
        <f t="shared" si="94"/>
        <v/>
      </c>
      <c r="V344" s="16"/>
    </row>
    <row r="345" spans="2:22" x14ac:dyDescent="0.3">
      <c r="B345" s="20" t="s">
        <v>49</v>
      </c>
      <c r="C345" s="11">
        <v>151350</v>
      </c>
      <c r="D345" s="16" t="s">
        <v>135</v>
      </c>
      <c r="E345" s="11">
        <f t="shared" si="86"/>
        <v>154350</v>
      </c>
      <c r="F345" s="16" t="s">
        <v>135</v>
      </c>
      <c r="G345" s="13">
        <f t="shared" si="87"/>
        <v>157350</v>
      </c>
      <c r="H345" s="18">
        <v>91</v>
      </c>
      <c r="I345" s="11">
        <f t="shared" si="88"/>
        <v>751350</v>
      </c>
      <c r="J345" s="12" t="s">
        <v>135</v>
      </c>
      <c r="K345" s="11">
        <f t="shared" si="89"/>
        <v>754350</v>
      </c>
      <c r="L345" s="12" t="s">
        <v>135</v>
      </c>
      <c r="M345" s="13">
        <f t="shared" si="90"/>
        <v>757350</v>
      </c>
      <c r="N345" s="39">
        <v>0.85</v>
      </c>
      <c r="O345" s="11">
        <f t="shared" si="91"/>
        <v>851350</v>
      </c>
      <c r="P345" s="16" t="s">
        <v>135</v>
      </c>
      <c r="Q345" s="11">
        <f t="shared" si="92"/>
        <v>854350</v>
      </c>
      <c r="R345" s="16" t="s">
        <v>135</v>
      </c>
      <c r="S345" s="7">
        <f t="shared" si="93"/>
        <v>857350</v>
      </c>
      <c r="T345" s="15">
        <f>IF(AND(ISNUMBER(H345),ISNUMBER(N345)),H345*N345,"")</f>
        <v>77.349999999999994</v>
      </c>
      <c r="U345" s="7">
        <f t="shared" si="94"/>
        <v>950350</v>
      </c>
      <c r="V345" s="15">
        <f>T345</f>
        <v>77.349999999999994</v>
      </c>
    </row>
    <row r="346" spans="2:22" x14ac:dyDescent="0.3">
      <c r="B346" s="20" t="s">
        <v>50</v>
      </c>
      <c r="C346" s="11">
        <v>151360</v>
      </c>
      <c r="D346" s="16" t="s">
        <v>135</v>
      </c>
      <c r="E346" s="11">
        <f t="shared" si="86"/>
        <v>154360</v>
      </c>
      <c r="F346" s="16" t="s">
        <v>135</v>
      </c>
      <c r="G346" s="13">
        <f t="shared" si="87"/>
        <v>157360</v>
      </c>
      <c r="H346" s="18">
        <v>92</v>
      </c>
      <c r="I346" s="11">
        <f t="shared" si="88"/>
        <v>751360</v>
      </c>
      <c r="J346" s="12" t="s">
        <v>135</v>
      </c>
      <c r="K346" s="11">
        <f t="shared" si="89"/>
        <v>754360</v>
      </c>
      <c r="L346" s="12" t="s">
        <v>135</v>
      </c>
      <c r="M346" s="13">
        <f t="shared" si="90"/>
        <v>757360</v>
      </c>
      <c r="N346" s="39">
        <v>1</v>
      </c>
      <c r="O346" s="11">
        <f t="shared" si="91"/>
        <v>851360</v>
      </c>
      <c r="P346" s="16" t="s">
        <v>135</v>
      </c>
      <c r="Q346" s="11">
        <f t="shared" si="92"/>
        <v>854360</v>
      </c>
      <c r="R346" s="16" t="s">
        <v>135</v>
      </c>
      <c r="S346" s="7">
        <f t="shared" si="93"/>
        <v>857360</v>
      </c>
      <c r="T346" s="15">
        <f>IF(AND(ISNUMBER(H346),ISNUMBER(N346)),H346*N346,"")</f>
        <v>92</v>
      </c>
      <c r="U346" s="7">
        <f t="shared" si="94"/>
        <v>950360</v>
      </c>
      <c r="V346" s="15">
        <f>T346</f>
        <v>92</v>
      </c>
    </row>
    <row r="347" spans="2:22" ht="26.4" x14ac:dyDescent="0.3">
      <c r="B347" s="3" t="s">
        <v>59</v>
      </c>
      <c r="C347" s="11"/>
      <c r="D347" s="16"/>
      <c r="E347" s="11" t="str">
        <f t="shared" si="86"/>
        <v/>
      </c>
      <c r="F347" s="16"/>
      <c r="G347" s="11" t="str">
        <f t="shared" si="87"/>
        <v/>
      </c>
      <c r="H347" s="16"/>
      <c r="I347" s="11" t="str">
        <f t="shared" si="88"/>
        <v/>
      </c>
      <c r="J347" s="12"/>
      <c r="K347" s="11" t="str">
        <f t="shared" si="89"/>
        <v/>
      </c>
      <c r="L347" s="12"/>
      <c r="M347" s="11" t="str">
        <f t="shared" si="90"/>
        <v/>
      </c>
      <c r="N347" s="12"/>
      <c r="O347" s="11" t="str">
        <f t="shared" si="91"/>
        <v/>
      </c>
      <c r="P347" s="16"/>
      <c r="Q347" s="11" t="str">
        <f t="shared" si="92"/>
        <v/>
      </c>
      <c r="R347" s="16"/>
      <c r="S347" s="11" t="str">
        <f t="shared" si="93"/>
        <v/>
      </c>
      <c r="T347" s="16"/>
      <c r="U347" s="11" t="str">
        <f t="shared" si="94"/>
        <v/>
      </c>
      <c r="V347" s="16"/>
    </row>
    <row r="348" spans="2:22" x14ac:dyDescent="0.3">
      <c r="B348" s="19" t="s">
        <v>131</v>
      </c>
      <c r="C348" s="11"/>
      <c r="D348" s="16"/>
      <c r="E348" s="11" t="str">
        <f t="shared" si="86"/>
        <v/>
      </c>
      <c r="F348" s="16"/>
      <c r="G348" s="11" t="str">
        <f t="shared" si="87"/>
        <v/>
      </c>
      <c r="H348" s="16"/>
      <c r="I348" s="11" t="str">
        <f t="shared" si="88"/>
        <v/>
      </c>
      <c r="J348" s="12"/>
      <c r="K348" s="11" t="str">
        <f t="shared" si="89"/>
        <v/>
      </c>
      <c r="L348" s="12"/>
      <c r="M348" s="11" t="str">
        <f t="shared" si="90"/>
        <v/>
      </c>
      <c r="N348" s="12"/>
      <c r="O348" s="11" t="str">
        <f t="shared" si="91"/>
        <v/>
      </c>
      <c r="P348" s="16"/>
      <c r="Q348" s="11" t="str">
        <f t="shared" si="92"/>
        <v/>
      </c>
      <c r="R348" s="16"/>
      <c r="S348" s="11" t="str">
        <f t="shared" si="93"/>
        <v/>
      </c>
      <c r="T348" s="16"/>
      <c r="U348" s="11" t="str">
        <f t="shared" si="94"/>
        <v/>
      </c>
      <c r="V348" s="16"/>
    </row>
    <row r="349" spans="2:22" x14ac:dyDescent="0.3">
      <c r="B349" s="20" t="s">
        <v>49</v>
      </c>
      <c r="C349" s="13">
        <v>151370</v>
      </c>
      <c r="D349" s="18">
        <v>31</v>
      </c>
      <c r="E349" s="13">
        <f t="shared" si="86"/>
        <v>154370</v>
      </c>
      <c r="F349" s="18">
        <v>63</v>
      </c>
      <c r="G349" s="11">
        <f t="shared" si="87"/>
        <v>157370</v>
      </c>
      <c r="H349" s="16" t="s">
        <v>135</v>
      </c>
      <c r="I349" s="13">
        <f t="shared" si="88"/>
        <v>751370</v>
      </c>
      <c r="J349" s="39">
        <v>0.5</v>
      </c>
      <c r="K349" s="13">
        <f t="shared" si="89"/>
        <v>754370</v>
      </c>
      <c r="L349" s="39">
        <v>0.5</v>
      </c>
      <c r="M349" s="11">
        <f t="shared" si="90"/>
        <v>757370</v>
      </c>
      <c r="N349" s="12" t="s">
        <v>135</v>
      </c>
      <c r="O349" s="7">
        <f t="shared" si="91"/>
        <v>851370</v>
      </c>
      <c r="P349" s="15">
        <f>IF(AND(ISNUMBER(D349),ISNUMBER(J349)), D349*J349, "")</f>
        <v>15.5</v>
      </c>
      <c r="Q349" s="7">
        <f t="shared" si="92"/>
        <v>854370</v>
      </c>
      <c r="R349" s="15">
        <f>IF(AND(ISNUMBER(F349),ISNUMBER(L349)), F349*L349, "")</f>
        <v>31.5</v>
      </c>
      <c r="S349" s="11">
        <f t="shared" si="93"/>
        <v>857370</v>
      </c>
      <c r="T349" s="16" t="s">
        <v>135</v>
      </c>
      <c r="U349" s="7">
        <f t="shared" si="94"/>
        <v>950370</v>
      </c>
      <c r="V349" s="15">
        <f>P349+R349</f>
        <v>47</v>
      </c>
    </row>
    <row r="350" spans="2:22" x14ac:dyDescent="0.3">
      <c r="B350" s="20" t="s">
        <v>50</v>
      </c>
      <c r="C350" s="13">
        <v>151380</v>
      </c>
      <c r="D350" s="18">
        <v>32</v>
      </c>
      <c r="E350" s="13">
        <f t="shared" si="86"/>
        <v>154380</v>
      </c>
      <c r="F350" s="18">
        <v>64</v>
      </c>
      <c r="G350" s="11">
        <f t="shared" si="87"/>
        <v>157380</v>
      </c>
      <c r="H350" s="16" t="s">
        <v>135</v>
      </c>
      <c r="I350" s="13">
        <f t="shared" si="88"/>
        <v>751380</v>
      </c>
      <c r="J350" s="39">
        <v>1</v>
      </c>
      <c r="K350" s="13">
        <f t="shared" si="89"/>
        <v>754380</v>
      </c>
      <c r="L350" s="39">
        <v>1</v>
      </c>
      <c r="M350" s="11">
        <f t="shared" si="90"/>
        <v>757380</v>
      </c>
      <c r="N350" s="12" t="s">
        <v>135</v>
      </c>
      <c r="O350" s="7">
        <f t="shared" si="91"/>
        <v>851380</v>
      </c>
      <c r="P350" s="15">
        <f>IF(AND(ISNUMBER(D350),ISNUMBER(J350)), D350*J350, "")</f>
        <v>32</v>
      </c>
      <c r="Q350" s="7">
        <f t="shared" si="92"/>
        <v>854380</v>
      </c>
      <c r="R350" s="15">
        <f>IF(AND(ISNUMBER(F350),ISNUMBER(L350)), F350*L350, "")</f>
        <v>64</v>
      </c>
      <c r="S350" s="11">
        <f t="shared" si="93"/>
        <v>857380</v>
      </c>
      <c r="T350" s="16" t="s">
        <v>135</v>
      </c>
      <c r="U350" s="7">
        <f t="shared" si="94"/>
        <v>950380</v>
      </c>
      <c r="V350" s="15">
        <f>P350+R350</f>
        <v>96</v>
      </c>
    </row>
  </sheetData>
  <mergeCells count="63">
    <mergeCell ref="B271:V271"/>
    <mergeCell ref="C272:H272"/>
    <mergeCell ref="I272:N272"/>
    <mergeCell ref="O272:V272"/>
    <mergeCell ref="C273:D273"/>
    <mergeCell ref="E273:F273"/>
    <mergeCell ref="G273:H273"/>
    <mergeCell ref="I273:J273"/>
    <mergeCell ref="K273:L273"/>
    <mergeCell ref="M273:N273"/>
    <mergeCell ref="O273:P273"/>
    <mergeCell ref="Q273:R273"/>
    <mergeCell ref="S273:T273"/>
    <mergeCell ref="U273:V273"/>
    <mergeCell ref="M249:N249"/>
    <mergeCell ref="O249:P249"/>
    <mergeCell ref="Q249:R249"/>
    <mergeCell ref="S249:T249"/>
    <mergeCell ref="U249:V249"/>
    <mergeCell ref="C249:D249"/>
    <mergeCell ref="E249:F249"/>
    <mergeCell ref="G249:H249"/>
    <mergeCell ref="I249:J249"/>
    <mergeCell ref="K249:L249"/>
    <mergeCell ref="P243:T243"/>
    <mergeCell ref="B243:O243"/>
    <mergeCell ref="B247:V247"/>
    <mergeCell ref="C248:H248"/>
    <mergeCell ref="I248:N248"/>
    <mergeCell ref="O248:V248"/>
    <mergeCell ref="C226:D226"/>
    <mergeCell ref="I226:J226"/>
    <mergeCell ref="U226:V226"/>
    <mergeCell ref="P239:T239"/>
    <mergeCell ref="B239:O239"/>
    <mergeCell ref="C5:D5"/>
    <mergeCell ref="E5:F5"/>
    <mergeCell ref="C4:H4"/>
    <mergeCell ref="I4:N4"/>
    <mergeCell ref="O4:V4"/>
    <mergeCell ref="Q5:R5"/>
    <mergeCell ref="S5:T5"/>
    <mergeCell ref="U5:V5"/>
    <mergeCell ref="O5:P5"/>
    <mergeCell ref="G5:H5"/>
    <mergeCell ref="I5:J5"/>
    <mergeCell ref="K5:L5"/>
    <mergeCell ref="M5:N5"/>
    <mergeCell ref="M65:N65"/>
    <mergeCell ref="O65:P65"/>
    <mergeCell ref="Q65:R65"/>
    <mergeCell ref="S65:T65"/>
    <mergeCell ref="U65:V65"/>
    <mergeCell ref="C65:D65"/>
    <mergeCell ref="E65:F65"/>
    <mergeCell ref="G65:H65"/>
    <mergeCell ref="I65:J65"/>
    <mergeCell ref="K65:L65"/>
    <mergeCell ref="B58:O58"/>
    <mergeCell ref="P58:T58"/>
    <mergeCell ref="C64:H64"/>
    <mergeCell ref="I64:N64"/>
    <mergeCell ref="O64:V64"/>
  </mergeCells>
  <pageMargins left="0.25" right="0.25" top="0.75" bottom="0.75" header="0.3" footer="0.3"/>
  <pageSetup scale="69" fitToHeight="0" orientation="landscape" r:id="rId1"/>
  <headerFooter>
    <oddHeader>&amp;R&amp;"Calibri"&amp;10&amp;K000000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OsfiDescription xmlns="f5a7e35f-036f-43ba-9bd6-dfccb735f6f0" xsi:nil="true"/>
    <OsfiSensitivity xmlns="f5a7e35f-036f-43ba-9bd6-dfccb735f6f0">Unclassified</OsfiSensitivity>
    <OsfiSent xmlns="f5a7e35f-036f-43ba-9bd6-dfccb735f6f0" xsi:nil="true"/>
    <TaxCatchAll xmlns="f5a7e35f-036f-43ba-9bd6-dfccb735f6f0">
      <Value>1138</Value>
      <Value>687</Value>
      <Value>1048</Value>
      <Value>20</Value>
      <Value>75</Value>
      <Value>2657</Value>
      <Value>412</Value>
      <Value>3</Value>
      <Value>2</Value>
      <Value>19</Value>
      <Value>952</Value>
    </TaxCatchAll>
    <OsfiAuthor xmlns="f5a7e35f-036f-43ba-9bd6-dfccb735f6f0">
      <UserInfo>
        <DisplayName/>
        <AccountId xsi:nil="true"/>
        <AccountType/>
      </UserInfo>
    </OsfiAuthor>
    <OsfiLanguage xmlns="f5a7e35f-036f-43ba-9bd6-dfccb735f6f0">French</OsfiLanguage>
    <OsfiLivelinkID xmlns="f5a7e35f-036f-43ba-9bd6-dfccb735f6f0" xsi:nil="true"/>
    <OsfiCc xmlns="f5a7e35f-036f-43ba-9bd6-dfccb735f6f0" xsi:nil="true"/>
    <OsfiEmailFrom xmlns="f5a7e35f-036f-43ba-9bd6-dfccb735f6f0" xsi:nil="true"/>
    <OsfiExternalAuthor xmlns="f5a7e35f-036f-43ba-9bd6-dfccb735f6f0" xsi:nil="true"/>
    <OsfiCalendarYear xmlns="f5a7e35f-036f-43ba-9bd6-dfccb735f6f0">2023</OsfiCalendarYear>
    <OsfiCheckedOutDate xmlns="f5a7e35f-036f-43ba-9bd6-dfccb735f6f0" xsi:nil="true"/>
    <OsfiApprovedBy xmlns="f5a7e35f-036f-43ba-9bd6-dfccb735f6f0" xsi:nil="true"/>
    <OsfiAttachment xmlns="f5a7e35f-036f-43ba-9bd6-dfccb735f6f0">false</OsfiAttachment>
    <OsfiTo xmlns="f5a7e35f-036f-43ba-9bd6-dfccb735f6f0" xsi:nil="true"/>
    <OsfiReceived xmlns="f5a7e35f-036f-43ba-9bd6-dfccb735f6f0" xsi:nil="true"/>
    <RelatedItems xmlns="http://schemas.microsoft.com/sharepoint/v3" xsi:nil="true"/>
    <fac5efe5e83a4438a828c68fc664b01b xmlns="f5a7e35f-036f-43ba-9bd6-dfccb735f6f0">
      <Terms xmlns="http://schemas.microsoft.com/office/infopath/2007/PartnerControls">
        <TermInfo xmlns="http://schemas.microsoft.com/office/infopath/2007/PartnerControls">
          <TermName xmlns="http://schemas.microsoft.com/office/infopath/2007/PartnerControls">Regulatory Data Management (RDM) Division (250000)</TermName>
          <TermId xmlns="http://schemas.microsoft.com/office/infopath/2007/PartnerControls">07fb3360-bd8b-4913-ac40-53a8022c308a</TermId>
        </TermInfo>
      </Terms>
    </fac5efe5e83a4438a828c68fc664b01b>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External Guidance</TermName>
          <TermId xmlns="http://schemas.microsoft.com/office/infopath/2007/PartnerControls">ea8cba3e-57fe-4199-9d26-ba6248f86a47</TermId>
        </TermInfo>
      </Terms>
    </d8662c420ae441af9b77c21287174095>
    <ec0866d5501a4e288cc256e554a42ca0 xmlns="f5a7e35f-036f-43ba-9bd6-dfccb735f6f0">
      <Terms xmlns="http://schemas.microsoft.com/office/infopath/2007/PartnerControls">
        <TermInfo xmlns="http://schemas.microsoft.com/office/infopath/2007/PartnerControls">
          <TermName xmlns="http://schemas.microsoft.com/office/infopath/2007/PartnerControls">Prepare and Maintain External Guidance</TermName>
          <TermId xmlns="http://schemas.microsoft.com/office/infopath/2007/PartnerControls">c142cf92-0b67-4774-9e0b-22b36811eb5d</TermId>
        </TermInfo>
      </Terms>
    </ec0866d5501a4e288cc256e554a42ca0>
    <id28c9607766444bae9f5e2053e4afbd xmlns="f5a7e35f-036f-43ba-9bd6-dfccb735f6f0">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g6aadb9293ad4d8fba37a358bcaa27eb xmlns="f5a7e35f-036f-43ba-9bd6-dfccb735f6f0">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_dlc_DocId xmlns="f5a7e35f-036f-43ba-9bd6-dfccb735f6f0">F200-10-23327</_dlc_DocId>
    <_dlc_DocIdUrl xmlns="f5a7e35f-036f-43ba-9bd6-dfccb735f6f0">
      <Url>https://espace.osfi-bsif.gc.ca/sites/ficore/_layouts/15/DocIdRedir.aspx?ID=F200-10-23327</Url>
      <Description>F200-10-23327</Description>
    </_dlc_DocIdUrl>
    <b683300b16564d45bc927e24a258e9f0 xmlns="b73fe759-8729-4fda-8521-02819c14bfcb">
      <Terms xmlns="http://schemas.microsoft.com/office/infopath/2007/PartnerControls">
        <TermInfo xmlns="http://schemas.microsoft.com/office/infopath/2007/PartnerControls">
          <TermName xmlns="http://schemas.microsoft.com/office/infopath/2007/PartnerControls">DT1 - Net Stable Funding Ratio Return</TermName>
          <TermId xmlns="http://schemas.microsoft.com/office/infopath/2007/PartnerControls">94e10e37-74cc-4d7b-851a-7dda4f329060</TermId>
        </TermInfo>
      </Terms>
    </b683300b16564d45bc927e24a258e9f0>
    <pd5e1fd5a7e64ff28ea28d0be5cac3eb xmlns="f5a7e35f-036f-43ba-9bd6-dfccb735f6f0">
      <Terms xmlns="http://schemas.microsoft.com/office/infopath/2007/PartnerControls"/>
    </pd5e1fd5a7e64ff28ea28d0be5cac3eb>
    <OsfiMostCurrent xmlns="b73fe759-8729-4fda-8521-02819c14bfcb">false</OsfiMostCurrent>
    <OsfiGuideSection xmlns="b73fe759-8729-4fda-8521-02819c14bfcb" xsi:nil="true"/>
    <OsfiGuidancePhase xmlns="b73fe759-8729-4fda-8521-02819c14bfcb">Draft</OsfiGuidancePhase>
    <OsfiEffectiveYear xmlns="f5a7e35f-036f-43ba-9bd6-dfccb735f6f0" xsi:nil="true"/>
    <eed7ab1da29f40cbb57f35bd3770379c xmlns="b73fe759-8729-4fda-8521-02819c14bfcb">
      <Terms xmlns="http://schemas.microsoft.com/office/infopath/2007/PartnerControls">
        <TermInfo xmlns="http://schemas.microsoft.com/office/infopath/2007/PartnerControls">
          <TermName xmlns="http://schemas.microsoft.com/office/infopath/2007/PartnerControls">Return Templates</TermName>
          <TermId xmlns="http://schemas.microsoft.com/office/infopath/2007/PartnerControls">842a5b75-8bd7-48c9-9005-b561a3d21c61</TermId>
        </TermInfo>
      </Terms>
    </eed7ab1da29f40cbb57f35bd3770379c>
    <e56a94d62dd24742b18ef96cd90907e1 xmlns="f5a7e35f-036f-43ba-9bd6-dfccb735f6f0">
      <Terms xmlns="http://schemas.microsoft.com/office/infopath/2007/PartnerControls"/>
    </e56a94d62dd24742b18ef96cd90907e1>
    <a36c359446dc4635be72f7f662985508 xmlns="f5a7e35f-036f-43ba-9bd6-dfccb735f6f0">
      <Terms xmlns="http://schemas.microsoft.com/office/infopath/2007/PartnerControls"/>
    </a36c359446dc4635be72f7f662985508>
    <OsfiProvision xmlns="f5a7e35f-036f-43ba-9bd6-dfccb735f6f0" xsi:nil="true"/>
    <l2f6599427db4c648ff6aeffe33695af xmlns="f5a7e35f-036f-43ba-9bd6-dfccb735f6f0">
      <Terms xmlns="http://schemas.microsoft.com/office/infopath/2007/PartnerControls">
        <TermInfo xmlns="http://schemas.microsoft.com/office/infopath/2007/PartnerControls">
          <TermName xmlns="http://schemas.microsoft.com/office/infopath/2007/PartnerControls">Guidelines:Capital Adequacy Requirements:Liquidity Adequacy Requirements (LAR)</TermName>
          <TermId xmlns="http://schemas.microsoft.com/office/infopath/2007/PartnerControls">25c7b6d3-ab51-4241-b120-396e34bab866</TermId>
        </TermInfo>
      </Terms>
    </l2f6599427db4c648ff6aeffe33695af>
    <k5f8aeaceeb7434cbd9becc33a65ad3e xmlns="f5a7e35f-036f-43ba-9bd6-dfccb735f6f0">
      <Terms xmlns="http://schemas.microsoft.com/office/infopath/2007/PartnerControls"/>
    </k5f8aeaceeb7434cbd9becc33a65ad3e>
    <ja696665130841b683d84761908559f5 xmlns="b73fe759-8729-4fda-8521-02819c14bfcb">
      <Terms xmlns="http://schemas.microsoft.com/office/infopath/2007/PartnerControls">
        <TermInfo xmlns="http://schemas.microsoft.com/office/infopath/2007/PartnerControls">
          <TermName xmlns="http://schemas.microsoft.com/office/infopath/2007/PartnerControls">Regulatory Data</TermName>
          <TermId xmlns="http://schemas.microsoft.com/office/infopath/2007/PartnerControls">b6306321-0cb0-4829-9516-24ab4617dc5f</TermId>
        </TermInfo>
      </Terms>
    </ja696665130841b683d84761908559f5>
    <i4a82951b3ab490b851755ba3e25ca9e xmlns="f5a7e35f-036f-43ba-9bd6-dfccb735f6f0">
      <Terms xmlns="http://schemas.microsoft.com/office/infopath/2007/PartnerControls"/>
    </i4a82951b3ab490b851755ba3e25ca9e>
    <o57c2d1722274f07a03b231252c868e4 xmlns="f5a7e35f-036f-43ba-9bd6-dfccb735f6f0">
      <Terms xmlns="http://schemas.microsoft.com/office/infopath/2007/PartnerControls">
        <TermInfo xmlns="http://schemas.microsoft.com/office/infopath/2007/PartnerControls">
          <TermName xmlns="http://schemas.microsoft.com/office/infopath/2007/PartnerControls">Manual of Reporting Forms and Instructions - DTI</TermName>
          <TermId xmlns="http://schemas.microsoft.com/office/infopath/2007/PartnerControls">fee43c65-76dd-4ccb-9d5b-765a9dd03e9c</TermId>
        </TermInfo>
      </Terms>
    </o57c2d1722274f07a03b231252c868e4>
    <m96463efc3cf41bb880201d3ec29442d xmlns="f5a7e35f-036f-43ba-9bd6-dfccb735f6f0">
      <Terms xmlns="http://schemas.microsoft.com/office/infopath/2007/PartnerControls"/>
    </m96463efc3cf41bb880201d3ec29442d>
    <fc15642b51504e789ffe56207564b371 xmlns="f5a7e35f-036f-43ba-9bd6-dfccb735f6f0">
      <Terms xmlns="http://schemas.microsoft.com/office/infopath/2007/PartnerControls"/>
    </fc15642b51504e789ffe56207564b371>
    <n03e0cbd2dfe4bc3a11ca39711420a8d xmlns="f5a7e35f-036f-43ba-9bd6-dfccb735f6f0">
      <Terms xmlns="http://schemas.microsoft.com/office/infopath/2007/PartnerControls"/>
    </n03e0cbd2dfe4bc3a11ca39711420a8d>
    <OsfiSupersededDate xmlns="f5a7e35f-036f-43ba-9bd6-dfccb735f6f0" xsi:nil="true"/>
    <b68f0f40a9244f46b7ca0f5019c2a784 xmlns="f5a7e35f-036f-43ba-9bd6-dfccb735f6f0">
      <Terms xmlns="http://schemas.microsoft.com/office/infopath/2007/PartnerControls">
        <TermInfo xmlns="http://schemas.microsoft.com/office/infopath/2007/PartnerControls">
          <TermName xmlns="http://schemas.microsoft.com/office/infopath/2007/PartnerControls">1.1.2 Regulation and Guidance</TermName>
          <TermId xmlns="http://schemas.microsoft.com/office/infopath/2007/PartnerControls">8aba70de-c32e-44b3-b2d7-271b49c214a9</TermId>
        </TermInfo>
      </Terms>
    </b68f0f40a9244f46b7ca0f5019c2a78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turn Template" ma:contentTypeID="0x0101004C081EED9C90B54F98FF06E55CA4DAAA008CACAF6A43F5184C829F36A35E1E0D1A002D4094F2B62A1F42893CE0251B0E96050074902467E6AC8243AB5184A72B8EE4B4" ma:contentTypeVersion="23" ma:contentTypeDescription="Create a new document." ma:contentTypeScope="" ma:versionID="367ee929988f78c21dbfd3724262441f">
  <xsd:schema xmlns:xsd="http://www.w3.org/2001/XMLSchema" xmlns:xs="http://www.w3.org/2001/XMLSchema" xmlns:p="http://schemas.microsoft.com/office/2006/metadata/properties" xmlns:ns1="http://schemas.microsoft.com/sharepoint/v3" xmlns:ns2="f5a7e35f-036f-43ba-9bd6-dfccb735f6f0" xmlns:ns3="b73fe759-8729-4fda-8521-02819c14bfcb" targetNamespace="http://schemas.microsoft.com/office/2006/metadata/properties" ma:root="true" ma:fieldsID="c692389b927d1ab891a14ef68c0376dd" ns1:_="" ns2:_="" ns3:_="">
    <xsd:import namespace="http://schemas.microsoft.com/sharepoint/v3"/>
    <xsd:import namespace="f5a7e35f-036f-43ba-9bd6-dfccb735f6f0"/>
    <xsd:import namespace="b73fe759-8729-4fda-8521-02819c14bfcb"/>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g6aadb9293ad4d8fba37a358bcaa27eb" minOccurs="0"/>
                <xsd:element ref="ns2:d8662c420ae441af9b77c21287174095"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xsd:element ref="ns2:OsfiSensitivity"/>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b68f0f40a9244f46b7ca0f5019c2a784" minOccurs="0"/>
                <xsd:element ref="ns2:a36c359446dc4635be72f7f662985508" minOccurs="0"/>
                <xsd:element ref="ns2:o57c2d1722274f07a03b231252c868e4" minOccurs="0"/>
                <xsd:element ref="ns3:OsfiPeerGroup" minOccurs="0"/>
                <xsd:element ref="ns2:m96463efc3cf41bb880201d3ec29442d" minOccurs="0"/>
                <xsd:element ref="ns2:n03e0cbd2dfe4bc3a11ca39711420a8d" minOccurs="0"/>
                <xsd:element ref="ns2:fc15642b51504e789ffe56207564b371" minOccurs="0"/>
                <xsd:element ref="ns2:e56a94d62dd24742b18ef96cd90907e1" minOccurs="0"/>
                <xsd:element ref="ns2:l2f6599427db4c648ff6aeffe33695af" minOccurs="0"/>
                <xsd:element ref="ns3:b683300b16564d45bc927e24a258e9f0" minOccurs="0"/>
                <xsd:element ref="ns2:k5f8aeaceeb7434cbd9becc33a65ad3e" minOccurs="0"/>
                <xsd:element ref="ns3:eed7ab1da29f40cbb57f35bd3770379c" minOccurs="0"/>
                <xsd:element ref="ns2:OsfiProvision" minOccurs="0"/>
                <xsd:element ref="ns2:i4a82951b3ab490b851755ba3e25ca9e" minOccurs="0"/>
                <xsd:element ref="ns2:OsfiSupersededDate" minOccurs="0"/>
                <xsd:element ref="ns3:ja696665130841b683d84761908559f5" minOccurs="0"/>
                <xsd:element ref="ns3:OsfiGuidancePhase"/>
                <xsd:element ref="ns2:pd5e1fd5a7e64ff28ea28d0be5cac3eb" minOccurs="0"/>
                <xsd:element ref="ns3:OsfiMostCurrent" minOccurs="0"/>
                <xsd:element ref="ns3:OsfiGuideSection" minOccurs="0"/>
                <xsd:element ref="ns2:OsfiEffective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6"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f7cfa73b-c952-4f84-be9f-6ced85f31c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beef624e-4536-42c4-90bd-2d9a0c233d8e}" ma:internalName="TaxCatchAll" ma:showField="CatchAllData" ma:web="b73fe759-8729-4fda-8521-02819c14bfc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eef624e-4536-42c4-90bd-2d9a0c233d8e}" ma:internalName="TaxCatchAllLabel" ma:readOnly="true" ma:showField="CatchAllDataLabel" ma:web="b73fe759-8729-4fda-8521-02819c14bfcb">
      <xsd:complexType>
        <xsd:complexContent>
          <xsd:extension base="dms:MultiChoiceLookup">
            <xsd:sequence>
              <xsd:element name="Value" type="dms:Lookup" maxOccurs="unbounded" minOccurs="0" nillable="true"/>
            </xsd:sequence>
          </xsd:extension>
        </xsd:complexContent>
      </xsd:complexType>
    </xsd:element>
    <xsd:element name="g6aadb9293ad4d8fba37a358bcaa27eb" ma:index="15" nillable="true" ma:taxonomy="true" ma:internalName="g6aadb9293ad4d8fba37a358bcaa27eb" ma:taxonomyFieldName="OsfiFunction" ma:displayName="Function" ma:readOnly="true" ma:fieldId="{06aadb92-93ad-4d8f-ba37-a358bcaa27eb}" ma:sspId="f7cfa73b-c952-4f84-be9f-6ced85f31ca3" ma:termSetId="bb2da93b-cdef-4276-9a5e-c97ef14b2e41" ma:anchorId="00000000-0000-0000-0000-000000000000" ma:open="false" ma:isKeyword="false">
      <xsd:complexType>
        <xsd:sequence>
          <xsd:element ref="pc:Terms" minOccurs="0" maxOccurs="1"/>
        </xsd:sequence>
      </xsd:complexType>
    </xsd:element>
    <xsd:element name="d8662c420ae441af9b77c21287174095" ma:index="17" nillable="true" ma:taxonomy="true" ma:internalName="d8662c420ae441af9b77c21287174095" ma:taxonomyFieldName="OsfiSubFunction" ma:displayName="Sub Function" ma:readOnly="true" ma:fieldId="{d8662c42-0ae4-41af-9b77-c21287174095}" ma:sspId="f7cfa73b-c952-4f84-be9f-6ced85f31ca3" ma:termSetId="90fd1eaa-5cc8-4194-a26a-d78ee88d82aa" ma:anchorId="00000000-0000-0000-0000-000000000000" ma:open="false" ma:isKeyword="false">
      <xsd:complexType>
        <xsd:sequence>
          <xsd:element ref="pc:Terms" minOccurs="0" maxOccurs="1"/>
        </xsd:sequence>
      </xsd:complexType>
    </xsd:element>
    <xsd:element name="ec0866d5501a4e288cc256e554a42ca0" ma:index="19" nillable="true" ma:taxonomy="true" ma:internalName="ec0866d5501a4e288cc256e554a42ca0" ma:taxonomyFieldName="OsfiBusinessProcess" ma:displayName="Business Process" ma:readOnly="true" ma:fieldId="{ec0866d5-501a-4e28-8cc2-56e554a42ca0}" ma:sspId="f7cfa73b-c952-4f84-be9f-6ced85f31ca3" ma:termSetId="90fd1eaa-5cc8-4194-a26a-d78ee88d82aa" ma:anchorId="00000000-0000-0000-0000-000000000000" ma:open="false" ma:isKeyword="false">
      <xsd:complexType>
        <xsd:sequence>
          <xsd:element ref="pc:Terms" minOccurs="0" maxOccurs="1"/>
        </xsd:sequence>
      </xsd:complexType>
    </xsd:element>
    <xsd:element name="OsfiDescription" ma:index="21" nillable="true" ma:displayName="Description" ma:internalName="OsfiDescription" ma:readOnly="false">
      <xsd:simpleType>
        <xsd:restriction base="dms:Note">
          <xsd:maxLength value="255"/>
        </xsd:restriction>
      </xsd:simpleType>
    </xsd:element>
    <xsd:element name="OsfiAuthor" ma:index="22"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23" nillable="true" ma:displayName="External Author" ma:internalName="OsfiExternalAuthor" ma:readOnly="false">
      <xsd:simpleType>
        <xsd:restriction base="dms:Text"/>
      </xsd:simpleType>
    </xsd:element>
    <xsd:element name="fac5efe5e83a4438a828c68fc664b01b" ma:index="24" nillable="true" ma:taxonomy="true" ma:internalName="fac5efe5e83a4438a828c68fc664b01b" ma:taxonomyFieldName="OsfiCostCentre" ma:displayName="Cost Centre" ma:readOnly="true" ma:fieldId="{fac5efe5-e83a-4438-a828-c68fc664b01b}" ma:sspId="f7cfa73b-c952-4f84-be9f-6ced85f31ca3" ma:termSetId="bdc284b5-ea41-4d95-b7dd-4762f5f4b008" ma:anchorId="00000000-0000-0000-0000-000000000000" ma:open="false" ma:isKeyword="false">
      <xsd:complexType>
        <xsd:sequence>
          <xsd:element ref="pc:Terms" minOccurs="0" maxOccurs="1"/>
        </xsd:sequence>
      </xsd:complexType>
    </xsd:element>
    <xsd:element name="OsfiLanguage" ma:index="26"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7"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8" nillable="true" ma:displayName="Calendar Year" ma:hidden="true" ma:internalName="OsfiCalendarYear" ma:readOnly="false">
      <xsd:simpleType>
        <xsd:restriction base="dms:Text">
          <xsd:maxLength value="4"/>
        </xsd:restriction>
      </xsd:simpleType>
    </xsd:element>
    <xsd:element name="OsfiApprovedBy" ma:index="29" nillable="true" ma:displayName="Approved By" ma:hidden="true" ma:internalName="OsfiApprovedBy" ma:readOnly="false">
      <xsd:simpleType>
        <xsd:restriction base="dms:Note"/>
      </xsd:simpleType>
    </xsd:element>
    <xsd:element name="OsfiAttachment" ma:index="30" nillable="true" ma:displayName="Attachment" ma:default="0" ma:hidden="true" ma:internalName="OsfiAttachment" ma:readOnly="false">
      <xsd:simpleType>
        <xsd:restriction base="dms:Boolean"/>
      </xsd:simpleType>
    </xsd:element>
    <xsd:element name="OsfiCc" ma:index="31" nillable="true" ma:displayName="Cc" ma:internalName="OsfiCc" ma:readOnly="false">
      <xsd:simpleType>
        <xsd:restriction base="dms:Note"/>
      </xsd:simpleType>
    </xsd:element>
    <xsd:element name="OsfiEmailFrom" ma:index="32" nillable="true" ma:displayName="From" ma:hidden="true" ma:internalName="OsfiEmailFrom" ma:readOnly="false">
      <xsd:simpleType>
        <xsd:restriction base="dms:Text"/>
      </xsd:simpleType>
    </xsd:element>
    <xsd:element name="OsfiReceived" ma:index="33" nillable="true" ma:displayName="Received" ma:format="DateTime" ma:hidden="true" ma:internalName="OsfiReceived" ma:readOnly="false">
      <xsd:simpleType>
        <xsd:restriction base="dms:DateTime"/>
      </xsd:simpleType>
    </xsd:element>
    <xsd:element name="OsfiSent" ma:index="34" nillable="true" ma:displayName="Sent" ma:format="DateTime" ma:hidden="true" ma:internalName="OsfiSent" ma:readOnly="false">
      <xsd:simpleType>
        <xsd:restriction base="dms:DateTime"/>
      </xsd:simpleType>
    </xsd:element>
    <xsd:element name="OsfiTo" ma:index="35" nillable="true" ma:displayName="To" ma:hidden="true" ma:internalName="OsfiTo" ma:readOnly="false">
      <xsd:simpleType>
        <xsd:restriction base="dms:Note"/>
      </xsd:simpleType>
    </xsd:element>
    <xsd:element name="OsfiLivelinkID" ma:index="37" nillable="true" ma:displayName="Livelink ID" ma:hidden="true" ma:internalName="OsfiLivelinkID" ma:readOnly="false">
      <xsd:simpleType>
        <xsd:restriction base="dms:Text"/>
      </xsd:simpleType>
    </xsd:element>
    <xsd:element name="OsfiCheckedOutDate" ma:index="38" nillable="true" ma:displayName="Checked Out Date" ma:format="DateOnly" ma:hidden="true" ma:internalName="OsfiCheckedOutDate" ma:readOnly="false">
      <xsd:simpleType>
        <xsd:restriction base="dms:DateTime"/>
      </xsd:simpleType>
    </xsd:element>
    <xsd:element name="b68f0f40a9244f46b7ca0f5019c2a784" ma:index="39" nillable="true" ma:taxonomy="true" ma:internalName="b68f0f40a9244f46b7ca0f5019c2a784" ma:taxonomyFieldName="OsfiSubProgram" ma:displayName="Sub Program" ma:readOnly="true" ma:fieldId="{b68f0f40-a924-4f46-b7ca-0f5019c2a784}" ma:sspId="f7cfa73b-c952-4f84-be9f-6ced85f31ca3" ma:termSetId="d1a66c1d-a3c0-4300-8b36-107e81c3a3e5" ma:anchorId="00000000-0000-0000-0000-000000000000" ma:open="false" ma:isKeyword="false">
      <xsd:complexType>
        <xsd:sequence>
          <xsd:element ref="pc:Terms" minOccurs="0" maxOccurs="1"/>
        </xsd:sequence>
      </xsd:complexType>
    </xsd:element>
    <xsd:element name="a36c359446dc4635be72f7f662985508" ma:index="41" nillable="true" ma:taxonomy="true" ma:internalName="a36c359446dc4635be72f7f662985508" ma:taxonomyFieldName="OsfiFITopics" ma:displayName="FI Topics" ma:readOnly="true" ma:fieldId="{a36c3594-46dc-4635-be72-f7f662985508}" ma:taxonomyMulti="true" ma:sspId="f7cfa73b-c952-4f84-be9f-6ced85f31ca3" ma:termSetId="37d2ecf9-da35-44d7-8685-07f8c550b9dd" ma:anchorId="00000000-0000-0000-0000-000000000000" ma:open="false" ma:isKeyword="false">
      <xsd:complexType>
        <xsd:sequence>
          <xsd:element ref="pc:Terms" minOccurs="0" maxOccurs="1"/>
        </xsd:sequence>
      </xsd:complexType>
    </xsd:element>
    <xsd:element name="o57c2d1722274f07a03b231252c868e4" ma:index="43" nillable="true" ma:taxonomy="true" ma:internalName="o57c2d1722274f07a03b231252c868e4" ma:taxonomyFieldName="OsfiOSFIGuidance" ma:displayName="Primary OSFI Guidance" ma:indexed="true" ma:readOnly="true" ma:default="" ma:fieldId="{857c2d17-2227-4f07-a03b-231252c868e4}" ma:sspId="f7cfa73b-c952-4f84-be9f-6ced85f31ca3" ma:termSetId="db38c128-694d-474d-a2d5-b0856268de74" ma:anchorId="00000000-0000-0000-0000-000000000000" ma:open="false" ma:isKeyword="false">
      <xsd:complexType>
        <xsd:sequence>
          <xsd:element ref="pc:Terms" minOccurs="0" maxOccurs="1"/>
        </xsd:sequence>
      </xsd:complexType>
    </xsd:element>
    <xsd:element name="m96463efc3cf41bb880201d3ec29442d" ma:index="46" nillable="true" ma:taxonomy="true" ma:internalName="m96463efc3cf41bb880201d3ec29442d" ma:taxonomyFieldName="OsfiFIStandards" ma:displayName="Standards" ma:readOnly="true" ma:fieldId="{696463ef-c3cf-41bb-8802-01d3ec29442d}" ma:sspId="f7cfa73b-c952-4f84-be9f-6ced85f31ca3" ma:termSetId="5f9e4213-ad76-40af-aba3-0eff4400b5b9" ma:anchorId="00000000-0000-0000-0000-000000000000" ma:open="false" ma:isKeyword="false">
      <xsd:complexType>
        <xsd:sequence>
          <xsd:element ref="pc:Terms" minOccurs="0" maxOccurs="1"/>
        </xsd:sequence>
      </xsd:complexType>
    </xsd:element>
    <xsd:element name="n03e0cbd2dfe4bc3a11ca39711420a8d" ma:index="48" nillable="true" ma:taxonomy="true" ma:internalName="n03e0cbd2dfe4bc3a11ca39711420a8d" ma:taxonomyFieldName="OsfiPrimaryActandSection" ma:displayName="Primary Act and Section" ma:indexed="true" ma:readOnly="true" ma:fieldId="{703e0cbd-2dfe-4bc3-a11c-a39711420a8d}" ma:sspId="f7cfa73b-c952-4f84-be9f-6ced85f31ca3" ma:termSetId="5d4b9093-6996-4b6a-ac68-7f2346edef7a" ma:anchorId="00000000-0000-0000-0000-000000000000" ma:open="false" ma:isKeyword="false">
      <xsd:complexType>
        <xsd:sequence>
          <xsd:element ref="pc:Terms" minOccurs="0" maxOccurs="1"/>
        </xsd:sequence>
      </xsd:complexType>
    </xsd:element>
    <xsd:element name="fc15642b51504e789ffe56207564b371" ma:index="50" nillable="true" ma:taxonomy="true" ma:internalName="fc15642b51504e789ffe56207564b371" ma:taxonomyFieldName="OsfiSecondaryActsandSections" ma:displayName="Secondary Acts and Sections" ma:readOnly="true" ma:fieldId="{fc15642b-5150-4e78-9ffe-56207564b371}" ma:taxonomyMulti="true" ma:sspId="f7cfa73b-c952-4f84-be9f-6ced85f31ca3" ma:termSetId="5d4b9093-6996-4b6a-ac68-7f2346edef7a" ma:anchorId="00000000-0000-0000-0000-000000000000" ma:open="false" ma:isKeyword="false">
      <xsd:complexType>
        <xsd:sequence>
          <xsd:element ref="pc:Terms" minOccurs="0" maxOccurs="1"/>
        </xsd:sequence>
      </xsd:complexType>
    </xsd:element>
    <xsd:element name="e56a94d62dd24742b18ef96cd90907e1" ma:index="52" nillable="true" ma:taxonomy="true" ma:internalName="e56a94d62dd24742b18ef96cd90907e1" ma:taxonomyFieldName="OsfiSecondaryRegulations" ma:displayName="Secondary Regulations" ma:readOnly="true" ma:fieldId="{e56a94d6-2dd2-4742-b18e-f96cd90907e1}" ma:taxonomyMulti="true" ma:sspId="f7cfa73b-c952-4f84-be9f-6ced85f31ca3" ma:termSetId="f426344c-9403-40cb-8a87-7544082f8399" ma:anchorId="00000000-0000-0000-0000-000000000000" ma:open="false" ma:isKeyword="false">
      <xsd:complexType>
        <xsd:sequence>
          <xsd:element ref="pc:Terms" minOccurs="0" maxOccurs="1"/>
        </xsd:sequence>
      </xsd:complexType>
    </xsd:element>
    <xsd:element name="l2f6599427db4c648ff6aeffe33695af" ma:index="54" nillable="true" ma:taxonomy="true" ma:internalName="l2f6599427db4c648ff6aeffe33695af" ma:taxonomyFieldName="OsfiSecondaryOSFIGuidance" ma:displayName="Secondary OSFI Guidance" ma:readOnly="true" ma:fieldId="{52f65994-27db-4c64-8ff6-aeffe33695af}" ma:taxonomyMulti="true" ma:sspId="f7cfa73b-c952-4f84-be9f-6ced85f31ca3" ma:termSetId="db38c128-694d-474d-a2d5-b0856268de74" ma:anchorId="00000000-0000-0000-0000-000000000000" ma:open="false" ma:isKeyword="false">
      <xsd:complexType>
        <xsd:sequence>
          <xsd:element ref="pc:Terms" minOccurs="0" maxOccurs="1"/>
        </xsd:sequence>
      </xsd:complexType>
    </xsd:element>
    <xsd:element name="k5f8aeaceeb7434cbd9becc33a65ad3e" ma:index="58" nillable="true" ma:taxonomy="true" ma:internalName="k5f8aeaceeb7434cbd9becc33a65ad3e" ma:taxonomyFieldName="OsfiIndustryType" ma:displayName="FI Industry" ma:readOnly="true" ma:fieldId="{45f8aeac-eeb7-434c-bd9b-ecc33a65ad3e}" ma:taxonomyMulti="true" ma:sspId="f7cfa73b-c952-4f84-be9f-6ced85f31ca3" ma:termSetId="a8bd1923-216f-45d4-badc-2ce42a898c25" ma:anchorId="00000000-0000-0000-0000-000000000000" ma:open="false" ma:isKeyword="false">
      <xsd:complexType>
        <xsd:sequence>
          <xsd:element ref="pc:Terms" minOccurs="0" maxOccurs="1"/>
        </xsd:sequence>
      </xsd:complexType>
    </xsd:element>
    <xsd:element name="OsfiProvision" ma:index="62" nillable="true" ma:displayName="Sub Provision" ma:hidden="true" ma:internalName="OsfiProvision" ma:readOnly="true">
      <xsd:simpleType>
        <xsd:restriction base="dms:Note">
          <xsd:maxLength value="255"/>
        </xsd:restriction>
      </xsd:simpleType>
    </xsd:element>
    <xsd:element name="i4a82951b3ab490b851755ba3e25ca9e" ma:index="63" nillable="true" ma:taxonomy="true" ma:internalName="i4a82951b3ab490b851755ba3e25ca9e" ma:taxonomyFieldName="OsfiRegulations" ma:displayName="Primary Regulation" ma:indexed="true" ma:readOnly="true" ma:fieldId="{24a82951-b3ab-490b-8517-55ba3e25ca9e}" ma:sspId="f7cfa73b-c952-4f84-be9f-6ced85f31ca3" ma:termSetId="f426344c-9403-40cb-8a87-7544082f8399" ma:anchorId="00000000-0000-0000-0000-000000000000" ma:open="false" ma:isKeyword="false">
      <xsd:complexType>
        <xsd:sequence>
          <xsd:element ref="pc:Terms" minOccurs="0" maxOccurs="1"/>
        </xsd:sequence>
      </xsd:complexType>
    </xsd:element>
    <xsd:element name="OsfiSupersededDate" ma:index="65" nillable="true" ma:displayName="Superseded Date" ma:format="DateOnly" ma:hidden="true" ma:internalName="OsfiSupersededDate" ma:readOnly="true">
      <xsd:simpleType>
        <xsd:restriction base="dms:DateTime"/>
      </xsd:simpleType>
    </xsd:element>
    <xsd:element name="pd5e1fd5a7e64ff28ea28d0be5cac3eb" ma:index="69" nillable="true" ma:taxonomy="true" ma:internalName="pd5e1fd5a7e64ff28ea28d0be5cac3eb" ma:taxonomyFieldName="OsfiFIExternalOrganization" ma:displayName="External Organization" ma:readOnly="false" ma:fieldId="{9d5e1fd5-a7e6-4ff2-8ea2-8d0be5cac3eb}" ma:taxonomyMulti="true" ma:sspId="f7cfa73b-c952-4f84-be9f-6ced85f31ca3" ma:termSetId="7f77c62a-559a-4682-acfc-3ada937d6638" ma:anchorId="00000000-0000-0000-0000-000000000000" ma:open="false" ma:isKeyword="false">
      <xsd:complexType>
        <xsd:sequence>
          <xsd:element ref="pc:Terms" minOccurs="0" maxOccurs="1"/>
        </xsd:sequence>
      </xsd:complexType>
    </xsd:element>
    <xsd:element name="OsfiEffectiveYear" ma:index="74" nillable="true" ma:displayName="Effective Year" ma:format="Dropdown" ma:hidden="true" ma:internalName="OsfiEffectiveYear" ma:readOnly="true">
      <xsd:simpleType>
        <xsd:restriction base="dms:Choice">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schema>
  <xsd:schema xmlns:xsd="http://www.w3.org/2001/XMLSchema" xmlns:xs="http://www.w3.org/2001/XMLSchema" xmlns:dms="http://schemas.microsoft.com/office/2006/documentManagement/types" xmlns:pc="http://schemas.microsoft.com/office/infopath/2007/PartnerControls" targetNamespace="b73fe759-8729-4fda-8521-02819c14bfcb" elementFormDefault="qualified">
    <xsd:import namespace="http://schemas.microsoft.com/office/2006/documentManagement/types"/>
    <xsd:import namespace="http://schemas.microsoft.com/office/infopath/2007/PartnerControls"/>
    <xsd:element name="OsfiPeerGroup" ma:index="45" nillable="true" ma:displayName="Peer Group" ma:hidden="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b683300b16564d45bc927e24a258e9f0" ma:index="56" nillable="true" ma:taxonomy="true" ma:internalName="b683300b16564d45bc927e24a258e9f0" ma:taxonomyFieldName="OsfiReturnType" ma:displayName="Return Type" ma:readOnly="true" ma:fieldId="{b683300b-1656-4d45-bc92-7e24a258e9f0}" ma:sspId="f7cfa73b-c952-4f84-be9f-6ced85f31ca3" ma:termSetId="a568a50d-8932-4c0a-a4b8-4cfac741b28b" ma:anchorId="00000000-0000-0000-0000-000000000000" ma:open="false" ma:isKeyword="false">
      <xsd:complexType>
        <xsd:sequence>
          <xsd:element ref="pc:Terms" minOccurs="0" maxOccurs="1"/>
        </xsd:sequence>
      </xsd:complexType>
    </xsd:element>
    <xsd:element name="eed7ab1da29f40cbb57f35bd3770379c" ma:index="60" nillable="true" ma:taxonomy="true" ma:internalName="eed7ab1da29f40cbb57f35bd3770379c" ma:taxonomyFieldName="OsfiInstrumentType" ma:displayName="Instrument Type" ma:indexed="true" ma:readOnly="true" ma:fieldId="{eed7ab1d-a29f-40cb-b57f-35bd3770379c}" ma:sspId="f7cfa73b-c952-4f84-be9f-6ced85f31ca3" ma:termSetId="de317838-3de1-4b67-8401-dbb533591b85" ma:anchorId="00000000-0000-0000-0000-000000000000" ma:open="false" ma:isKeyword="false">
      <xsd:complexType>
        <xsd:sequence>
          <xsd:element ref="pc:Terms" minOccurs="0" maxOccurs="1"/>
        </xsd:sequence>
      </xsd:complexType>
    </xsd:element>
    <xsd:element name="ja696665130841b683d84761908559f5" ma:index="66" nillable="true" ma:taxonomy="true" ma:internalName="ja696665130841b683d84761908559f5" ma:taxonomyFieldName="OsfiGuidanceCategory" ma:displayName="Guidance Category" ma:indexed="true" ma:readOnly="true" ma:fieldId="{3a696665-1308-41b6-83d8-4761908559f5}" ma:sspId="f7cfa73b-c952-4f84-be9f-6ced85f31ca3" ma:termSetId="c6951c27-6d0a-40de-85ce-35bf0943b92a" ma:anchorId="00000000-0000-0000-0000-000000000000" ma:open="false" ma:isKeyword="false">
      <xsd:complexType>
        <xsd:sequence>
          <xsd:element ref="pc:Terms" minOccurs="0" maxOccurs="1"/>
        </xsd:sequence>
      </xsd:complexType>
    </xsd:element>
    <xsd:element name="OsfiGuidancePhase" ma:index="68" ma:displayName="Guidance Phase" ma:format="Dropdown" ma:internalName="OsfiGuidancePhase" ma:readOnly="false">
      <xsd:simpleType>
        <xsd:restriction base="dms:Choice">
          <xsd:enumeration value="Analysis"/>
          <xsd:enumeration value="External Consultation"/>
          <xsd:enumeration value="Internal Consultation"/>
          <xsd:enumeration value="Draft"/>
          <xsd:enumeration value="Final"/>
        </xsd:restriction>
      </xsd:simpleType>
    </xsd:element>
    <xsd:element name="OsfiMostCurrent" ma:index="71" nillable="true" ma:displayName="Most Current" ma:default="0" ma:internalName="OsfiMostCurrent" ma:readOnly="false">
      <xsd:simpleType>
        <xsd:restriction base="dms:Boolean"/>
      </xsd:simpleType>
    </xsd:element>
    <xsd:element name="OsfiGuideSection" ma:index="72" nillable="true" ma:displayName="Section" ma:internalName="OsfiGuideSection" ma:readOnly="false">
      <xsd:simpleType>
        <xsd:restriction base="dms:Choice">
          <xsd:enumeration value="Section I"/>
          <xsd:enumeration value="Section II"/>
          <xsd:enumeration value="Section III"/>
          <xsd:enumeration value="Section IV"/>
          <xsd:enumeration value="Section V"/>
          <xsd:enumeration value="Section VI"/>
          <xsd:enumeration value="Section VII"/>
          <xsd:enumeration value="Section VIII"/>
          <xsd:enumeration value="Section IX"/>
          <xsd:enumeration value="Section X"/>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7cfa73b-c952-4f84-be9f-6ced85f31ca3" ContentTypeId="0x0101004C081EED9C90B54F98FF06E55CA4DAAA008CACAF6A43F5184C829F36A35E1E0D1A"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09EEB73-B605-4B00-B13A-B1E4489C3B97}">
  <ds:schemaRefs>
    <ds:schemaRef ds:uri="http://schemas.microsoft.com/sharepoint/v3"/>
    <ds:schemaRef ds:uri="http://purl.org/dc/dcmitype/"/>
    <ds:schemaRef ds:uri="http://www.w3.org/XML/1998/namespace"/>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http://schemas.microsoft.com/office/infopath/2007/PartnerControls"/>
    <ds:schemaRef ds:uri="b73fe759-8729-4fda-8521-02819c14bfcb"/>
    <ds:schemaRef ds:uri="f5a7e35f-036f-43ba-9bd6-dfccb735f6f0"/>
  </ds:schemaRefs>
</ds:datastoreItem>
</file>

<file path=customXml/itemProps2.xml><?xml version="1.0" encoding="utf-8"?>
<ds:datastoreItem xmlns:ds="http://schemas.openxmlformats.org/officeDocument/2006/customXml" ds:itemID="{BB3C8F03-8CEC-467A-AE1C-14BB8F6C45E0}">
  <ds:schemaRefs>
    <ds:schemaRef ds:uri="http://schemas.microsoft.com/sharepoint/v3/contenttype/forms"/>
  </ds:schemaRefs>
</ds:datastoreItem>
</file>

<file path=customXml/itemProps3.xml><?xml version="1.0" encoding="utf-8"?>
<ds:datastoreItem xmlns:ds="http://schemas.openxmlformats.org/officeDocument/2006/customXml" ds:itemID="{6FCD7FC9-C421-42AD-B53F-9BAE7B8BF4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a7e35f-036f-43ba-9bd6-dfccb735f6f0"/>
    <ds:schemaRef ds:uri="b73fe759-8729-4fda-8521-02819c14b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5E0D10-287F-4494-B15F-96677C0A4382}">
  <ds:schemaRefs>
    <ds:schemaRef ds:uri="Microsoft.SharePoint.Taxonomy.ContentTypeSync"/>
  </ds:schemaRefs>
</ds:datastoreItem>
</file>

<file path=customXml/itemProps5.xml><?xml version="1.0" encoding="utf-8"?>
<ds:datastoreItem xmlns:ds="http://schemas.openxmlformats.org/officeDocument/2006/customXml" ds:itemID="{BACC4890-16A9-4AC7-B863-C36F2544E961}">
  <ds:schemaRefs>
    <ds:schemaRef ds:uri="http://schemas.microsoft.com/sharepoint/events"/>
  </ds:schemaRefs>
</ds:datastoreItem>
</file>

<file path=docMetadata/LabelInfo.xml><?xml version="1.0" encoding="utf-8"?>
<clbl:labelList xmlns:clbl="http://schemas.microsoft.com/office/2020/mipLabelMetadata">
  <clbl:label id="{f5cdca88-7cf3-4ff5-864c-b09160e6ff37}" enabled="1" method="Privileged" siteId="{43ee04cb-3f72-4918-b460-c51afaa294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NSFR_Attestation</vt:lpstr>
      <vt:lpstr>NSFR_RRS_French</vt:lpstr>
      <vt:lpstr>Calcul</vt:lpstr>
      <vt:lpstr>Classification</vt:lpstr>
      <vt:lpstr>Relevé des modifications</vt:lpstr>
      <vt:lpstr>NSFR_RRS_Fr_Orig</vt:lpstr>
      <vt:lpstr>NSFR_RRS_En_Orig</vt:lpstr>
      <vt:lpstr>NSFR_RRS_French!Print_Area</vt:lpstr>
      <vt:lpstr>NSFR_RRS_French!Print_Titles</vt:lpstr>
    </vt:vector>
  </TitlesOfParts>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Ratio de liquidité à long terme (DT1) - Exemple de relevé</dc:title>
  <dc:creator>re-webmaster@osfi-bsif.gc.ca</dc:creator>
  <cp:lastModifiedBy>Olaniyan, Shola</cp:lastModifiedBy>
  <cp:lastPrinted>2023-09-27T15:36:04Z</cp:lastPrinted>
  <dcterms:created xsi:type="dcterms:W3CDTF">2016-03-30T19:44:38Z</dcterms:created>
  <dcterms:modified xsi:type="dcterms:W3CDTF">2025-09-23T20:13:39Z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0x0101004C081EED9C90B54F98FF06E55CA4DAAA008CACAF6A43F5184C829F36A35E1E0D1A002D4094F2B62A1F42893CE0251B0E96050074902467E6AC8243AB5184A72B8EE4B4</vt:lpwstr>
  </property>
  <property fmtid="{D5CDD505-2E9C-101B-9397-08002B2CF9AE}" pid="3" name="OsfiBusinessProcess">
    <vt:lpwstr>75;#Prepare and Maintain External Guidance|c142cf92-0b67-4774-9e0b-22b36811eb5d</vt:lpwstr>
  </property>
  <property fmtid="{D5CDD505-2E9C-101B-9397-08002B2CF9AE}" pid="4" name="OsfiFunction">
    <vt:lpwstr>3;#Financial Institutions|35066429-d513-4a4b-82a6-81eaff2320a3</vt:lpwstr>
  </property>
  <property fmtid="{D5CDD505-2E9C-101B-9397-08002B2CF9AE}" pid="5" name="b683300b16564d45bc927e24a258e9f0">
    <vt:lpwstr>DT1 - Net Stable Funding Ratio Return|94e10e37-74cc-4d7b-851a-7dda4f329060</vt:lpwstr>
  </property>
  <property fmtid="{D5CDD505-2E9C-101B-9397-08002B2CF9AE}" pid="6" name="OsfiFIInformationSystem">
    <vt:lpwstr>1028;#Regulatory Reporting System (RRS)|6aa423d8-75f5-4e3d-9be9-a0233e2ca8da</vt:lpwstr>
  </property>
  <property fmtid="{D5CDD505-2E9C-101B-9397-08002B2CF9AE}" pid="7" name="OsfiSubFunction">
    <vt:lpwstr>20;#External Guidance|ea8cba3e-57fe-4199-9d26-ba6248f86a47</vt:lpwstr>
  </property>
  <property fmtid="{D5CDD505-2E9C-101B-9397-08002B2CF9AE}" pid="8" name="OsfiReturnType">
    <vt:lpwstr>2657;#DT1 - Net Stable Funding Ratio Return|94e10e37-74cc-4d7b-851a-7dda4f329060</vt:lpwstr>
  </property>
  <property fmtid="{D5CDD505-2E9C-101B-9397-08002B2CF9AE}" pid="9" name="OsfiPAA">
    <vt:lpwstr>2;#1.1 Regulation and supervision of federally regulated financial institutions|57fcbea7-d103-4c44-b289-6adbace6db09</vt:lpwstr>
  </property>
  <property fmtid="{D5CDD505-2E9C-101B-9397-08002B2CF9AE}" pid="10" name="_dlc_DocIdItemGuid">
    <vt:lpwstr>95a1bc1d-7c94-405b-8af7-370b5a83adca</vt:lpwstr>
  </property>
  <property fmtid="{D5CDD505-2E9C-101B-9397-08002B2CF9AE}" pid="11" name="OsfiFiscalPeriod">
    <vt:lpwstr/>
  </property>
  <property fmtid="{D5CDD505-2E9C-101B-9397-08002B2CF9AE}" pid="12" name="OsfiMeetingDate">
    <vt:filetime>2019-03-25T19:27:03Z</vt:filetime>
  </property>
  <property fmtid="{D5CDD505-2E9C-101B-9397-08002B2CF9AE}" pid="13" name="OsfiCostCentre">
    <vt:lpwstr>1048;#Regulatory Data Management (RDM) Division (250000)|07fb3360-bd8b-4913-ac40-53a8022c308a</vt:lpwstr>
  </property>
  <property fmtid="{D5CDD505-2E9C-101B-9397-08002B2CF9AE}" pid="14" name="OsfiSecondaryActsandSections">
    <vt:lpwstr/>
  </property>
  <property fmtid="{D5CDD505-2E9C-101B-9397-08002B2CF9AE}" pid="15" name="OsfiIndustryType">
    <vt:lpwstr/>
  </property>
  <property fmtid="{D5CDD505-2E9C-101B-9397-08002B2CF9AE}" pid="16" name="OsfiPrimaryActandSection">
    <vt:lpwstr/>
  </property>
  <property fmtid="{D5CDD505-2E9C-101B-9397-08002B2CF9AE}" pid="17" name="OsfiFITopics">
    <vt:lpwstr/>
  </property>
  <property fmtid="{D5CDD505-2E9C-101B-9397-08002B2CF9AE}" pid="18" name="OsfiSecondaryRegulations">
    <vt:lpwstr/>
  </property>
  <property fmtid="{D5CDD505-2E9C-101B-9397-08002B2CF9AE}" pid="19" name="OsfiSecondaryOSFIGuidance">
    <vt:lpwstr>412;#Guidelines:Capital Adequacy Requirements:Liquidity Adequacy Requirements (LAR)|25c7b6d3-ab51-4241-b120-396e34bab866</vt:lpwstr>
  </property>
  <property fmtid="{D5CDD505-2E9C-101B-9397-08002B2CF9AE}" pid="20" name="OsfiGuidanceCategory">
    <vt:lpwstr>952;#Regulatory Data|b6306321-0cb0-4829-9516-24ab4617dc5f</vt:lpwstr>
  </property>
  <property fmtid="{D5CDD505-2E9C-101B-9397-08002B2CF9AE}" pid="21" name="OsfiFIStandards">
    <vt:lpwstr/>
  </property>
  <property fmtid="{D5CDD505-2E9C-101B-9397-08002B2CF9AE}" pid="22" name="OsfiInstrumentType">
    <vt:lpwstr>687;#Return Templates|842a5b75-8bd7-48c9-9005-b561a3d21c61</vt:lpwstr>
  </property>
  <property fmtid="{D5CDD505-2E9C-101B-9397-08002B2CF9AE}" pid="23" name="OsfiRegulations">
    <vt:lpwstr/>
  </property>
  <property fmtid="{D5CDD505-2E9C-101B-9397-08002B2CF9AE}" pid="24" name="OsfiOSFIGuidance">
    <vt:lpwstr>1138;#Manual of Reporting Forms and Instructions - DTI|fee43c65-76dd-4ccb-9d5b-765a9dd03e9c</vt:lpwstr>
  </property>
  <property fmtid="{D5CDD505-2E9C-101B-9397-08002B2CF9AE}" pid="25" name="b68f0f40a9244f46b7ca0f5019c2a784">
    <vt:lpwstr>1.1.2 Regulation and Guidance|8aba70de-c32e-44b3-b2d7-271b49c214a9</vt:lpwstr>
  </property>
  <property fmtid="{D5CDD505-2E9C-101B-9397-08002B2CF9AE}" pid="26" name="OsfiFIExternalOrganization">
    <vt:lpwstr/>
  </property>
  <property fmtid="{D5CDD505-2E9C-101B-9397-08002B2CF9AE}" pid="27" name="OsfiSubProgram">
    <vt:lpwstr>19;#1.1.2 Regulation and Guidance|8aba70de-c32e-44b3-b2d7-271b49c214a9</vt:lpwstr>
  </property>
  <property fmtid="{D5CDD505-2E9C-101B-9397-08002B2CF9AE}" pid="28" name="_docset_NoMedatataSyncRequired">
    <vt:lpwstr>False</vt:lpwstr>
  </property>
  <property fmtid="{D5CDD505-2E9C-101B-9397-08002B2CF9AE}" pid="29" name="Order">
    <vt:r8>520800</vt:r8>
  </property>
  <property fmtid="{D5CDD505-2E9C-101B-9397-08002B2CF9AE}" pid="30" name="xd_Signature">
    <vt:bool>false</vt:bool>
  </property>
  <property fmtid="{D5CDD505-2E9C-101B-9397-08002B2CF9AE}" pid="31" name="xd_ProgID">
    <vt:lpwstr/>
  </property>
  <property fmtid="{D5CDD505-2E9C-101B-9397-08002B2CF9AE}" pid="32" name="TemplateUrl">
    <vt:lpwstr/>
  </property>
  <property fmtid="{D5CDD505-2E9C-101B-9397-08002B2CF9AE}" pid="33" name="p213ed7f1c384e76b1e6db419627f072">
    <vt:lpwstr/>
  </property>
</Properties>
</file>