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265101A1-A547-4B8C-A389-EF29382A6D7A}" xr6:coauthVersionLast="47" xr6:coauthVersionMax="47" xr10:uidLastSave="{00000000-0000-0000-0000-000000000000}"/>
  <bookViews>
    <workbookView xWindow="-110" yWindow="-110" windowWidth="19420" windowHeight="10420" xr2:uid="{00000000-000D-0000-FFFF-FFFF00000000}"/>
  </bookViews>
  <sheets>
    <sheet name="Attestation" sheetId="4" r:id="rId1"/>
    <sheet name="Cash flows" sheetId="1" r:id="rId2"/>
    <sheet name="Instructions"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0">[1]table!#REF!</definedName>
    <definedName name="\Q">[1]table!#REF!</definedName>
    <definedName name="\R" localSheetId="0">[1]table!#REF!</definedName>
    <definedName name="\R">[1]table!#REF!</definedName>
    <definedName name="\Z" localSheetId="0">[1]table!#REF!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 localSheetId="0">#REF!</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1" hidden="1">#REF!</definedName>
    <definedName name="_CAR1">#N/A</definedName>
    <definedName name="_CAR2">#N/A</definedName>
    <definedName name="_CAR3">#N/A</definedName>
    <definedName name="_CAR4">#N/A</definedName>
    <definedName name="_CAR5">#N/A</definedName>
    <definedName name="_DATE">#N/A</definedName>
    <definedName name="_Fil" hidden="1">#REF!</definedName>
    <definedName name="_Fill" localSheetId="0" hidden="1">#REF!</definedName>
    <definedName name="_Fill" hidden="1">#REF!</definedName>
    <definedName name="_Filll" hidden="1">#REF!</definedName>
    <definedName name="_FOOTER">#N/A</definedName>
    <definedName name="_Key1" hidden="1">#REF!</definedName>
    <definedName name="_key2" hidden="1">#REF!</definedName>
    <definedName name="_keys" hidden="1">#REF!</definedName>
    <definedName name="_NAME">#N/A</definedName>
    <definedName name="_Order1" hidden="1">255</definedName>
    <definedName name="_Order2" hidden="1">255</definedName>
    <definedName name="_Parse_In" hidden="1">#REF!</definedName>
    <definedName name="_Parse_In2" hidden="1">#REF!</definedName>
    <definedName name="_Regression_Int" localSheetId="0" hidden="1">1</definedName>
    <definedName name="_Sort" hidden="1">#REF!</definedName>
    <definedName name="_Sort2" hidden="1">#REF!</definedName>
    <definedName name="a">#REF!</definedName>
    <definedName name="abd">'[3]Matrix (all or red_int) Test #1'!#REF!</definedName>
    <definedName name="ads">'[3]Matrix (all or red_int) Test #1'!#REF!</definedName>
    <definedName name="ALL_PAGES">'[4]GWL CANADA:CIINP'!$A$1:$I$24</definedName>
    <definedName name="angie" localSheetId="0">#N/A</definedName>
    <definedName name="angie">#N/A</definedName>
    <definedName name="anscount" hidden="1">1</definedName>
    <definedName name="asd">#REF!</definedName>
    <definedName name="asdf">#REF!</definedName>
    <definedName name="Asset">#REF!</definedName>
    <definedName name="Asset2">'[3]Matrix (all or red_int) Test #1'!#REF!</definedName>
    <definedName name="AssetNP">#REF!</definedName>
    <definedName name="C_1_Ci" localSheetId="0">'[5]50010'!#REF!</definedName>
    <definedName name="C_1_Ci">'[5]50010'!#REF!</definedName>
    <definedName name="C_1_Cii" localSheetId="0">'[5]50010'!#REF!</definedName>
    <definedName name="C_1_Cii">'[5]50010'!#REF!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#REF!</definedName>
    <definedName name="ClaimNP">#REF!</definedName>
    <definedName name="Company_Name" localSheetId="0">#REF!</definedName>
    <definedName name="Company_Name">#REF!</definedName>
    <definedName name="COVER">#N/A</definedName>
    <definedName name="D2040010121">#REF!</definedName>
    <definedName name="data">[6]data!$A$2:$D$466</definedName>
    <definedName name="dataAMF">[6]dataAMF!$A$2:$D$93</definedName>
    <definedName name="DataMR">#REF!</definedName>
    <definedName name="DataRange">#REF!</definedName>
    <definedName name="DataRange2">#REF!</definedName>
    <definedName name="Date" localSheetId="0">#REF!</definedName>
    <definedName name="Date">#REF!</definedName>
    <definedName name="Derivatives" localSheetId="0">#REF!</definedName>
    <definedName name="Derivatives">#REF!</definedName>
    <definedName name="DPA_22222222">#REF!</definedName>
    <definedName name="ExpenseNP">#REF!</definedName>
    <definedName name="f" hidden="1">#REF!</definedName>
    <definedName name="f_2" hidden="1">#REF!</definedName>
    <definedName name="fffff" hidden="1">#REF!</definedName>
    <definedName name="fffff2" hidden="1">#REF!</definedName>
    <definedName name="FICode">#REF!</definedName>
    <definedName name="FileLinks">#REF!</definedName>
    <definedName name="FT15.Areas">'[7]FT15.Tables'!$C$21:$C$26</definedName>
    <definedName name="FT15.ICS.NLSegm">'[7]FT15.Tables'!$C$104:$C$110</definedName>
    <definedName name="FT15.IndexSheet">'[7]FT15.Index'!$A$1</definedName>
    <definedName name="FT15.LSegm">'[7]FT15.Tables'!$C$66:$C$81</definedName>
    <definedName name="FT15.ReportingPhases">'[7]FT15.Tables'!$C$10:$C$12</definedName>
    <definedName name="FT15.ReportingUnits">'[7]FT15.Tables'!$C$4:$C$7</definedName>
    <definedName name="FT15.SpecificCurrencies">'[7]FT15.Tables'!$C$29:$C$63</definedName>
    <definedName name="helen" localSheetId="0">#N/A</definedName>
    <definedName name="helen">#N/A</definedName>
    <definedName name="hj">'[3]Matrix (all or red_int) Test #1'!#REF!</definedName>
    <definedName name="ICS.Market.Corr">'[7]ICS.Market risk'!$P$12:$V$18</definedName>
    <definedName name="Insurer">#REF!</definedName>
    <definedName name="karen" localSheetId="0">#N/A</definedName>
    <definedName name="karen">#N/A</definedName>
    <definedName name="Lapse_Risk_A" localSheetId="0">#REF!</definedName>
    <definedName name="Lapse_Risk_A">#REF!</definedName>
    <definedName name="Lapse_Risk_B" localSheetId="0">#REF!</definedName>
    <definedName name="Lapse_Risk_B">#REF!</definedName>
    <definedName name="Lapse_Risk_C" localSheetId="0">#REF!</definedName>
    <definedName name="Lapse_Risk_C">#REF!</definedName>
    <definedName name="Lapse_Risk_D" localSheetId="0">#REF!</definedName>
    <definedName name="Lapse_Risk_D">#REF!</definedName>
    <definedName name="LapseSupport">#REF!</definedName>
    <definedName name="LapseSupportNP">#REF!</definedName>
    <definedName name="line_A_2B" localSheetId="0">'[5]25010'!#REF!</definedName>
    <definedName name="line_A_2B">'[5]25010'!#REF!</definedName>
    <definedName name="line_B_2B" localSheetId="0">'[5]25010'!#REF!</definedName>
    <definedName name="line_B_2B">'[5]25010'!#REF!</definedName>
    <definedName name="line_C_2B" localSheetId="0">'[5]25010'!#REF!</definedName>
    <definedName name="line_C_2B">'[5]25010'!#REF!</definedName>
    <definedName name="line_D_2B" localSheetId="0">'[5]25010'!#REF!</definedName>
    <definedName name="line_D_2B">'[5]25010'!#REF!</definedName>
    <definedName name="line_E_2B" localSheetId="0">'[5]25010'!#REF!</definedName>
    <definedName name="line_E_2B">'[5]25010'!#REF!</definedName>
    <definedName name="line_F_2B" localSheetId="0">'[5]25010'!#REF!</definedName>
    <definedName name="line_F_2B">'[5]25010'!#REF!</definedName>
    <definedName name="line_G_2B" localSheetId="0">'[5]25010'!#REF!</definedName>
    <definedName name="line_G_2B">'[5]25010'!#REF!</definedName>
    <definedName name="line_L" localSheetId="0">'[5]25010'!#REF!</definedName>
    <definedName name="line_L">'[5]25010'!#REF!</definedName>
    <definedName name="line_M" localSheetId="0">'[8]20.020'!#REF!</definedName>
    <definedName name="line_M">'[8]20.020'!#REF!</definedName>
    <definedName name="line_p" localSheetId="0">'[5]25010'!#REF!</definedName>
    <definedName name="line_p">'[5]25010'!#REF!</definedName>
    <definedName name="line_U" localSheetId="0">'[8]20.020'!#REF!</definedName>
    <definedName name="line_U">'[8]20.020'!#REF!</definedName>
    <definedName name="line_V" localSheetId="0">'[8]20.020'!#REF!</definedName>
    <definedName name="line_V">'[8]20.020'!#REF!</definedName>
    <definedName name="LongevityNP">#REF!</definedName>
    <definedName name="LYTB">'[9]Carry Forward'!#REF!</definedName>
    <definedName name="MODEL">'[9]Cover page:95000A'!$A$1:$V$242</definedName>
    <definedName name="morb_index" localSheetId="0">MATCH(Attestation!morb_req_comp,#REF!,1)</definedName>
    <definedName name="morb_index">MATCH([10]!morb_req_comp,#REF!,1)</definedName>
    <definedName name="morb_req_comp" localSheetId="0">#REF!</definedName>
    <definedName name="morb_req_comp">#REF!</definedName>
    <definedName name="mort_index" localSheetId="0">MATCH(Attestation!mort_req_comp,#REF!,1)</definedName>
    <definedName name="mort_index">MATCH([10]!mort_req_comp,#REF!,1)</definedName>
    <definedName name="mort_req_comp" localSheetId="0">#REF!+#REF!</definedName>
    <definedName name="mort_req_comp">#REF!+#REF!</definedName>
    <definedName name="MortalityNP">#REF!</definedName>
    <definedName name="nancy" localSheetId="0">MATCH(Attestation!mort_req_comp,#REF!,1)</definedName>
    <definedName name="nancy">MATCH([10]!mort_req_comp,#REF!,1)</definedName>
    <definedName name="NewLinks">#REF!</definedName>
    <definedName name="NonLapseSupport">#REF!</definedName>
    <definedName name="NonLapseSupportNP">#REF!</definedName>
    <definedName name="PAGE1000">#REF!</definedName>
    <definedName name="PAGE1001">'[11]10001'!#REF!</definedName>
    <definedName name="PAGE1002">'[12]1002'!#REF!</definedName>
    <definedName name="PAGE1010">'[13]10010'!#REF!</definedName>
    <definedName name="PAGE1020">#REF!</definedName>
    <definedName name="PAGE1030">#REF!</definedName>
    <definedName name="PAGE1040">#REF!</definedName>
    <definedName name="PAGE1070">#REF!</definedName>
    <definedName name="PAGE1081">#REF!</definedName>
    <definedName name="PAGE2045">'[14]20046'!#REF!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'[9]Cover page:87080'!$A$1</definedName>
    <definedName name="PrincipalLossAbsorbency">#REF!</definedName>
    <definedName name="PriorLinks" localSheetId="0">#REF!</definedName>
    <definedName name="PriorLinks">#REF!</definedName>
    <definedName name="Quarter">[15]Input!$B$2</definedName>
    <definedName name="Ratio_and_ACM_Calculation">'[16]1 Ratio and ACM Cal''n'!$A$1</definedName>
    <definedName name="renee" localSheetId="0">#N/A</definedName>
    <definedName name="renee">#N/A</definedName>
    <definedName name="RetrieveDate">#REF!</definedName>
    <definedName name="RF20200101">[17]LIABILITIES!#REF!</definedName>
    <definedName name="RF20200103">[17]LIABILITIES!#REF!</definedName>
    <definedName name="RF20200201">[17]LIABILITIES!#REF!</definedName>
    <definedName name="RF20200203">[17]LIABILITIES!#REF!</definedName>
    <definedName name="RF20200301">[17]LIABILITIES!#REF!</definedName>
    <definedName name="RF20200303">[17]LIABILITIES!#REF!</definedName>
    <definedName name="RF20200401">[17]LIABILITIES!#REF!</definedName>
    <definedName name="RF20200403">[17]LIABILITIES!#REF!</definedName>
    <definedName name="RF20200501">[17]LIABILITIES!#REF!</definedName>
    <definedName name="RF20200503">[17]LIABILITIES!#REF!</definedName>
    <definedName name="RF20200601">[17]LIABILITIES!#REF!</definedName>
    <definedName name="RF20200603">[17]LIABILITIES!#REF!</definedName>
    <definedName name="RF20200701">[17]LIABILITIES!#REF!</definedName>
    <definedName name="RF20200703">[17]LIABILITIES!#REF!</definedName>
    <definedName name="RF20200801">[17]LIABILITIES!#REF!</definedName>
    <definedName name="RF20200803">[17]LIABILITIES!#REF!</definedName>
    <definedName name="RF20200901">[17]LIABILITIES!#REF!</definedName>
    <definedName name="RF20200903">[17]LIABILITIES!#REF!</definedName>
    <definedName name="RF20201001">[17]LIABILITIES!#REF!</definedName>
    <definedName name="RF20201003">[17]LIABILITIES!#REF!</definedName>
    <definedName name="RF20201101">[17]LIABILITIES!#REF!</definedName>
    <definedName name="RF20201103">[17]LIABILITIES!#REF!</definedName>
    <definedName name="RF20201201">[17]LIABILITIES!#REF!</definedName>
    <definedName name="RF20201203">[17]LIABILITIES!#REF!</definedName>
    <definedName name="RF20201301">[17]LIABILITIES!#REF!</definedName>
    <definedName name="RF20201303">[17]LIABILITIES!#REF!</definedName>
    <definedName name="RF20201401">[17]LIABILITIES!#REF!</definedName>
    <definedName name="RF20201403">[17]LIABILITIES!#REF!</definedName>
    <definedName name="RF20201501">[17]LIABILITIES!#REF!</definedName>
    <definedName name="RF20201503">[17]LIABILITIES!#REF!</definedName>
    <definedName name="RF20201601">[17]LIABILITIES!#REF!</definedName>
    <definedName name="RF20201603">[17]LIABILITIES!#REF!</definedName>
    <definedName name="RF20202101">[17]LIABILITIES!#REF!</definedName>
    <definedName name="RF20202103">[17]LIABILITIES!#REF!</definedName>
    <definedName name="RF20202801">[17]LIABILITIES!#REF!</definedName>
    <definedName name="RF20202803">[17]LIABILITIES!#REF!</definedName>
    <definedName name="RF20202901">[17]LIABILITIES!#REF!</definedName>
    <definedName name="RF20202903">[17]LIABILITIES!#REF!</definedName>
    <definedName name="RF20203001">[17]LIABILITIES!#REF!</definedName>
    <definedName name="RF20203003">[17]LIABILITIES!#REF!</definedName>
    <definedName name="RF20203101">[17]LIABILITIES!#REF!</definedName>
    <definedName name="RF20203103">[17]LIABILITIES!#REF!</definedName>
    <definedName name="RF20204001">[17]LIABILITIES!#REF!</definedName>
    <definedName name="RF20204003">[17]LIABILITIES!#REF!</definedName>
    <definedName name="RF20204101">[17]LIABILITIES!#REF!</definedName>
    <definedName name="RF20204103">[17]LIABILITIES!#REF!</definedName>
    <definedName name="RF20204201">[17]LIABILITIES!#REF!</definedName>
    <definedName name="RF20204203">[17]LIABILITIES!#REF!</definedName>
    <definedName name="RF20204301">[17]LIABILITIES!#REF!</definedName>
    <definedName name="RF20204303">[17]LIABILITIES!#REF!</definedName>
    <definedName name="RF20204401">[17]LIABILITIES!#REF!</definedName>
    <definedName name="RF20204403">[17]LIABILITIES!#REF!</definedName>
    <definedName name="RF20204501">[17]LIABILITIES!#REF!</definedName>
    <definedName name="RF20204503">[17]LIABILITIES!#REF!</definedName>
    <definedName name="RF20204901">[17]LIABILITIES!#REF!</definedName>
    <definedName name="RF20204903">[17]LIABILITIES!#REF!</definedName>
    <definedName name="RF20208901">[17]LIABILITIES!#REF!</definedName>
    <definedName name="RF20208903">[17]LIABILITIES!#REF!</definedName>
    <definedName name="sdas">#REF!</definedName>
    <definedName name="sds">#REF!</definedName>
    <definedName name="SFF" localSheetId="0">#REF!</definedName>
    <definedName name="SFF">#REF!</definedName>
    <definedName name="SourceRange">#REF!</definedName>
    <definedName name="SourceSheet">#REF!</definedName>
    <definedName name="Termination">#REF!</definedName>
    <definedName name="TerminationNP">#REF!</definedName>
    <definedName name="test">#REF!</definedName>
    <definedName name="TimePeriod">#REF!</definedName>
    <definedName name="US_FX">[18]Summary!$C$35</definedName>
    <definedName name="Validation" localSheetId="0">#REF!</definedName>
    <definedName name="Validation">#REF!</definedName>
    <definedName name="Version">'[7]Read-Me'!$A$1</definedName>
    <definedName name="ww">'[3]Matrix (all or red_int) Test #1'!#REF!</definedName>
    <definedName name="Year">[15]Input!$B$3</definedName>
    <definedName name="Zone_impres_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1" i="1" l="1"/>
  <c r="AI31" i="1"/>
  <c r="AG31" i="1"/>
  <c r="AE31" i="1"/>
  <c r="AC31" i="1"/>
  <c r="AA31" i="1"/>
  <c r="Y31" i="1"/>
  <c r="W31" i="1"/>
  <c r="U31" i="1"/>
  <c r="S31" i="1"/>
  <c r="Q31" i="1"/>
  <c r="AK29" i="1"/>
  <c r="AI29" i="1"/>
  <c r="AG29" i="1"/>
  <c r="AE29" i="1"/>
  <c r="AC29" i="1"/>
  <c r="AA29" i="1"/>
  <c r="Y29" i="1"/>
  <c r="W29" i="1"/>
  <c r="U29" i="1"/>
  <c r="S29" i="1"/>
  <c r="Q29" i="1"/>
  <c r="AK27" i="1"/>
  <c r="AI27" i="1"/>
  <c r="AG27" i="1"/>
  <c r="AE27" i="1"/>
  <c r="AC27" i="1"/>
  <c r="AA27" i="1"/>
  <c r="Y27" i="1"/>
  <c r="W27" i="1"/>
  <c r="U27" i="1"/>
  <c r="S27" i="1"/>
  <c r="Q27" i="1"/>
  <c r="AK25" i="1"/>
  <c r="AI25" i="1"/>
  <c r="AG25" i="1"/>
  <c r="AE25" i="1"/>
  <c r="AC25" i="1"/>
  <c r="AA25" i="1"/>
  <c r="Y25" i="1"/>
  <c r="W25" i="1"/>
  <c r="U25" i="1"/>
  <c r="S25" i="1"/>
  <c r="Q25" i="1"/>
  <c r="O31" i="1" l="1"/>
  <c r="M31" i="1"/>
  <c r="K31" i="1"/>
  <c r="I31" i="1"/>
  <c r="O29" i="1"/>
  <c r="M29" i="1"/>
  <c r="K29" i="1"/>
  <c r="I29" i="1"/>
  <c r="G40" i="1" l="1"/>
  <c r="I34" i="1" l="1"/>
  <c r="K34" i="1" s="1"/>
  <c r="M34" i="1" l="1"/>
  <c r="I35" i="1"/>
  <c r="I33" i="1"/>
  <c r="K33" i="1" s="1"/>
  <c r="M33" i="1" s="1"/>
  <c r="I32" i="1"/>
  <c r="O27" i="1"/>
  <c r="M27" i="1"/>
  <c r="K27" i="1"/>
  <c r="I27" i="1"/>
  <c r="O25" i="1"/>
  <c r="M25" i="1"/>
  <c r="K25" i="1"/>
  <c r="I25" i="1"/>
  <c r="I39" i="1" l="1"/>
  <c r="K35" i="1"/>
  <c r="K32" i="1"/>
  <c r="O33" i="1"/>
  <c r="Q33" i="1" s="1"/>
  <c r="O34" i="1"/>
  <c r="Q34" i="1"/>
  <c r="K39" i="1" l="1"/>
  <c r="M32" i="1"/>
  <c r="S33" i="1"/>
  <c r="M35" i="1"/>
  <c r="S34" i="1"/>
  <c r="I10" i="1"/>
  <c r="M39" i="1" l="1"/>
  <c r="O32" i="1"/>
  <c r="W33" i="1"/>
  <c r="O35" i="1"/>
  <c r="U33" i="1"/>
  <c r="U34" i="1"/>
  <c r="I40" i="1"/>
  <c r="K10" i="1" s="1"/>
  <c r="K40" i="1" s="1"/>
  <c r="M10" i="1" s="1"/>
  <c r="Q35" i="1" l="1"/>
  <c r="O39" i="1"/>
  <c r="Y33" i="1"/>
  <c r="AA33" i="1" s="1"/>
  <c r="AC33" i="1" s="1"/>
  <c r="Q32" i="1"/>
  <c r="W34" i="1"/>
  <c r="Y34" i="1"/>
  <c r="AA34" i="1" s="1"/>
  <c r="M40" i="1"/>
  <c r="O10" i="1" s="1"/>
  <c r="Q39" i="1" l="1"/>
  <c r="S35" i="1"/>
  <c r="AE33" i="1"/>
  <c r="AG33" i="1"/>
  <c r="S32" i="1"/>
  <c r="AC34" i="1"/>
  <c r="AE34" i="1" s="1"/>
  <c r="O40" i="1"/>
  <c r="Q10" i="1" s="1"/>
  <c r="Q40" i="1" l="1"/>
  <c r="S10" i="1" s="1"/>
  <c r="U35" i="1"/>
  <c r="S39" i="1"/>
  <c r="AI33" i="1"/>
  <c r="AK33" i="1" s="1"/>
  <c r="U32" i="1"/>
  <c r="AG34" i="1"/>
  <c r="AI34" i="1" s="1"/>
  <c r="S40" i="1" l="1"/>
  <c r="U10" i="1" s="1"/>
  <c r="U39" i="1"/>
  <c r="W35" i="1"/>
  <c r="W32" i="1"/>
  <c r="AK34" i="1"/>
  <c r="U40" i="1" l="1"/>
  <c r="W10" i="1" s="1"/>
  <c r="W39" i="1"/>
  <c r="Y35" i="1"/>
  <c r="Y32" i="1"/>
  <c r="AA32" i="1" s="1"/>
  <c r="AC32" i="1" s="1"/>
  <c r="W40" i="1" l="1"/>
  <c r="Y10" i="1" s="1"/>
  <c r="Y39" i="1"/>
  <c r="AA35" i="1"/>
  <c r="AE32" i="1"/>
  <c r="AG32" i="1" s="1"/>
  <c r="Y40" i="1" l="1"/>
  <c r="AA10" i="1" s="1"/>
  <c r="AA39" i="1"/>
  <c r="AA40" i="1" s="1"/>
  <c r="AC10" i="1" s="1"/>
  <c r="AC35" i="1"/>
  <c r="AI32" i="1"/>
  <c r="AK32" i="1" s="1"/>
  <c r="AE35" i="1" l="1"/>
  <c r="AE39" i="1" s="1"/>
  <c r="AC39" i="1"/>
  <c r="AC40" i="1" s="1"/>
  <c r="AE10" i="1" s="1"/>
  <c r="AG35" i="1" l="1"/>
  <c r="AE40" i="1"/>
  <c r="AG10" i="1" s="1"/>
  <c r="AI35" i="1" l="1"/>
  <c r="AI39" i="1" s="1"/>
  <c r="AG39" i="1"/>
  <c r="AG40" i="1" s="1"/>
  <c r="AI10" i="1" s="1"/>
  <c r="AK35" i="1" l="1"/>
  <c r="AK39" i="1" s="1"/>
  <c r="AI40" i="1"/>
  <c r="AK10" i="1" s="1"/>
  <c r="AK40" i="1" l="1"/>
  <c r="AM10" i="1" s="1"/>
</calcChain>
</file>

<file path=xl/sharedStrings.xml><?xml version="1.0" encoding="utf-8"?>
<sst xmlns="http://schemas.openxmlformats.org/spreadsheetml/2006/main" count="525" uniqueCount="116">
  <si>
    <t>Week 1</t>
  </si>
  <si>
    <t>Week 2</t>
  </si>
  <si>
    <t>Week 3</t>
  </si>
  <si>
    <t>Week 4</t>
  </si>
  <si>
    <t>Month 2</t>
  </si>
  <si>
    <t>Month 3</t>
  </si>
  <si>
    <t>Month 12</t>
  </si>
  <si>
    <t>Cash outflows</t>
  </si>
  <si>
    <t>Operating expenses</t>
  </si>
  <si>
    <t>Payroll</t>
  </si>
  <si>
    <t>Interest payable</t>
  </si>
  <si>
    <t>Balance at t:0</t>
  </si>
  <si>
    <t>Net cash flows</t>
  </si>
  <si>
    <t>Liquid assets and net cash flows</t>
  </si>
  <si>
    <t>Unencumbered liquid assets</t>
  </si>
  <si>
    <t xml:space="preserve">Interest on investments </t>
  </si>
  <si>
    <t xml:space="preserve">Interest on loans </t>
  </si>
  <si>
    <t xml:space="preserve">Maturing loans </t>
  </si>
  <si>
    <t>Other</t>
  </si>
  <si>
    <t xml:space="preserve">Other </t>
  </si>
  <si>
    <t>Net cash flows and cumulative cash flows</t>
  </si>
  <si>
    <t>Month 4</t>
  </si>
  <si>
    <t>Month 5</t>
  </si>
  <si>
    <t>Month 6</t>
  </si>
  <si>
    <t>Month 7</t>
  </si>
  <si>
    <t>Month 8</t>
  </si>
  <si>
    <t>Month 9</t>
  </si>
  <si>
    <t>Month 10</t>
  </si>
  <si>
    <t>Month 11</t>
  </si>
  <si>
    <t>&gt; 1 year</t>
  </si>
  <si>
    <t>Comments</t>
  </si>
  <si>
    <t>Coins and banknotes</t>
  </si>
  <si>
    <t>Demand deposits - All other</t>
  </si>
  <si>
    <t>DPA</t>
  </si>
  <si>
    <t>Cumulative liquid assets</t>
  </si>
  <si>
    <t xml:space="preserve">     Period outflows</t>
  </si>
  <si>
    <t>Run-off rates</t>
  </si>
  <si>
    <t>Week</t>
  </si>
  <si>
    <t>Mth</t>
  </si>
  <si>
    <t>Brokered demand deposits</t>
  </si>
  <si>
    <t>Other securities - for reporting purpose only</t>
  </si>
  <si>
    <t>White cells are automated calculations.</t>
  </si>
  <si>
    <t>General instructions</t>
  </si>
  <si>
    <t>Description of input cells</t>
  </si>
  <si>
    <t xml:space="preserve">Coins and banknotes currently held by the institution that are immediately available to meet obligations. </t>
  </si>
  <si>
    <t>Report interest and dividend payments collected from performing investments, including from investments that do not qualify as unencumbered liquid assets, in each period.</t>
  </si>
  <si>
    <t>Date
(yyyy-mm-dd)</t>
  </si>
  <si>
    <t>Deposits placed at other regulated financial institutions that are available on demand and are not encumbered or subject of withdrawal restrictions (e.g. notice period or the deposit is held for operational reasons such as clearing, access to payment systems, etc.).</t>
  </si>
  <si>
    <t>Eligible Securities</t>
  </si>
  <si>
    <t>Demand deposits with other financial institutions</t>
  </si>
  <si>
    <t>Fee income</t>
  </si>
  <si>
    <t>Cash inflows</t>
  </si>
  <si>
    <t>Include other operational cash inflow contractually due in each period. Provide an explanation in the "Comments" column. Extraordinary items and non-recuring items should be discussed with the institution's lead supervisor prior to including them in the template.</t>
  </si>
  <si>
    <t xml:space="preserve">Include operational expenses other than payroll related (e.g. rent, marketing, etc.). Provide a high level breakdown of the items included in the "Comments" column. </t>
  </si>
  <si>
    <t>Report planned payroll expenses in each period. Bonus and performance incentives should be included in the period where they will be paid.</t>
  </si>
  <si>
    <t>Report interest payments from deposits, borrowing, and other funding sources in each period.</t>
  </si>
  <si>
    <t>Include other cash outflows contractually due in each period. Provide an explanation in the "Comments" column. Extraordinary items and non-recuring items should be discussed with the institution's lead supervisor prior to including them in the template.</t>
  </si>
  <si>
    <t xml:space="preserve">Other securities held for internal liquidity management are to be reported in cell G14. This amount is for reporting purposes only and will not flow in the cash flow calculation. </t>
  </si>
  <si>
    <t>Demand deposits - brokered</t>
  </si>
  <si>
    <t>Demand deposits - all other</t>
  </si>
  <si>
    <t>Maturing term deposit - brokered</t>
  </si>
  <si>
    <t>Maturing term deposit - all other</t>
  </si>
  <si>
    <t>Maturing term deposits - retail &amp; SBC, insured</t>
  </si>
  <si>
    <t>Maturing term deposits - retail &amp; SBC, uninsured</t>
  </si>
  <si>
    <t>Demand deposits - retail &amp; SBC, insured</t>
  </si>
  <si>
    <t>Demand deposits - retail &amp; SBC, uninsured</t>
  </si>
  <si>
    <t>Retail deposits are defined as deposits placed with an institution by a natural person. Small business customers (SBC) are defined as those accounts managed as retail exposures and that are generally considered as having similar liquidity risk characteristics to retail accounts and where the total aggregated exposure from one small business customer is less than CAD $1.5 million. This category is limited to deposit that are covered by a deposit insurance scheme (e.g. CDIC). Only the outstanding balance at time of reporting must be populated, the periodic outflows are automatically calculated based on the prescribed run-off rates.</t>
  </si>
  <si>
    <t>Retail deposits are defined as deposits placed with an institution by a natural person. Small business customers (SBC) are defined as those accounts managed as retail exposures and that are generally considered as having similar liquidity risk characteristics to retail accounts and where the total aggregated exposure from one small business customer is less than CAD $1.5 million. Only the outstanding balance at time of reporting must be populated, the periodic outflows are automatically calculated based on the prescribed run-off rates. This category includes deposits that are not covered by a deposit insurance scheme (e.g. amount in excess of coverage limit, product type not covered).</t>
  </si>
  <si>
    <t>Brokered deposits are deposits that are sourced through a third-party, i.e. where the underlying customer does not directly place the deposit with the institution. Both insured and uninsured deposits are included. Only the outstanding balance at time of reporting must be populated, the periodic outflows are automatically calculated based on the prescribed run-off rates.</t>
  </si>
  <si>
    <t>This category includes all demand deposits not included in the category above. Only the outstanding balance at time of reporting must be populated, the periodic outflows are automatically calculated based on the prescribed run-off rates.</t>
  </si>
  <si>
    <r>
      <t xml:space="preserve">Institutions must only populate yellow cells of the template, based on their projected cash flows and point-in-time account balances. Input all data as positive numbers or zero. 
Maturing assets </t>
    </r>
    <r>
      <rPr>
        <sz val="11"/>
        <color theme="1"/>
        <rFont val="Calibri"/>
        <family val="2"/>
        <scheme val="minor"/>
      </rPr>
      <t>must reflect the behaviour expected by the institution in the period in which they mature. For example, a loan expected to be rolled over at maturity would not be reflected as an inflow. All significant assumptions should be recorded in the "Comments" column.</t>
    </r>
  </si>
  <si>
    <t>Report interest payments (and periodic capital repayment for amortizing loans) collected from performing loans in each period.</t>
  </si>
  <si>
    <t xml:space="preserve">Include the notional amount of each term deposit that matures in the respective time period and total notional amount outstanding in column "Balance at t:0". A periodic outflow is assumed for each maturing term deposit. The remaining balance, i.e. maturing term deposit minus the periodic outflow, is assumed to be renewed at the same tenor as the intial term deposit (see example provided above for "Maturing term deposits - retail &amp; SBC, insured"). Retail deposits are defined as deposits placed with an institution by a natural person. Small business customers (SBC) are defined as those accounts managed as retail exposures and that are generally considered as having similar liquidity risk characteristics to retail accounts and where the total aggregated exposure from one small business customer is less than CAD $1.5 million. The periodic outflow is a calculated cell. </t>
  </si>
  <si>
    <t xml:space="preserve">Include the notional amount of each term deposit that matures in the respective time period and total notional amount outstanding in column "Balance at t:0". A periodic outflow is assumed for each maturing term deposit. The remaining balance, i.e. maturing term deposit minus the periodic outflow, is assumed to be renewed at the same tenor as the intial term deposit (see example provided above for "Maturing term deposits - retail &amp; SBC, insured"). Brokered deposits are deposits that are sourced through a third-party, i.e. where the underlying customer does not directly place the deposit with the institution. Both insured and uninsured deposits are included. The periodic outflow is a calculated cell. </t>
  </si>
  <si>
    <t xml:space="preserve">Include the notional amount of each term deposit that matures in the respective time period and total notional amount outstanding in column "Balance at t:0". A periodic outflow is assumed for each maturing term deposit. The remaining balance, i.e. maturing term deposit minus the periodic outflow, is assumed to be renewed at the same tenor as the intial term deposit (see example provided above for "Maturing term deposits - retail &amp; SBC, insured"). This category includes all term deposits not included in the category above. The periodic outflow is a calculated cell. </t>
  </si>
  <si>
    <t>Financial Institution Name</t>
  </si>
  <si>
    <t>Operating Cash Flow Statement
($000)</t>
  </si>
  <si>
    <t>Eligible securities</t>
  </si>
  <si>
    <t>Other securities - for reporting purposes only</t>
  </si>
  <si>
    <t>Maturing term deposits - brokered</t>
  </si>
  <si>
    <t>Maturing term deposits - all other</t>
  </si>
  <si>
    <t>Institutions are only required to populate yellow cells.</t>
  </si>
  <si>
    <t>Eligible Securities include marketable securities representing claims on or guaranteed by sovereigns, central banks, and PSEs assigned a 0% risk-weight under the Basel II Standardised Approach for credit risk provided they are not an obligation of a financial institution or any of its affiliated entities. This would also include claims on all provincial and territorial governments and agents of the federal, provincial or territorial government whose debts are, by virtue of their enabling legislation, obligations of the parent government. Securities issued under the National Housing Act Mortgage Backed Securities (NHA MBS) program may be included as Eligible Securities. For greater clarity, Eligible Securities in the context of the OCFS correspond to Level 1 HQLA in the LCR.</t>
  </si>
  <si>
    <t xml:space="preserve">Report here other securities held for internal liquidity management purposes not included above. These are reported for monitoring purposes and are not counted in the stock of Unencumbered liquid assets. </t>
  </si>
  <si>
    <t>Report expected fee income to be collected in each period derived from the institution's operation (e.g. from assets under management/administration, custody servives, investment advices, etc.). Fees should only consider existing and commited business (i.e., not factor in prospective new business).</t>
  </si>
  <si>
    <t>Report the total of all terms loans maturing in the next 12 months in "Balance at t:0". Report maturing loans expected to be collected in each time period (i.e., loans that will not be rolled over).  Institutions should provide assumptions and other relevant information in the "Comments" column. Open or no maturity loans should not be reported nor should any inflow be recorded aside from contractually due minimum payments.</t>
  </si>
  <si>
    <t xml:space="preserve">Include the notional amount of each term deposit that matures in the respective time period and total notional amount outstanding in column "Balance at t:0". A  periodic outflow is assumed for each maturing term deposit. The remaining balance (i.e., maturing term deposit minus the periodic outflow) is assumed to be renewed at the same tenor as the intial term deposit. For example, a $100 insured retail term deposit with an initial and day-of-computation maturity of two months would mean institutions must record $100 in the row "Maturing term deposits - retail &amp; SBC, insured" (cell Q24) at month 2. The periodic outflow is a calculated cell based on the prescribed outflow rate. Then, in month 4, institutions should input $95 ($100 minus the periodic outflow) in the row "Maturing term deposits - retail &amp; SBC, insured" (cell U24) and so on for months 6, 8, 10, and 12. 
Retail deposits are defined as deposits placed with an institution by a natural person. Small business customers (SBC) are defined as those accounts managed as retail exposures and that are generally considered as having similar liquidity risk characteristics to retail accounts and where the total aggregated exposure from one small business customer is less than CAD $1.5 million. This category is limited to deposit that are covered by an deposit insurance scheme (e.g. CDIC). </t>
  </si>
  <si>
    <t xml:space="preserve">Net cash flows equals the period's inflows minus outflows. This is an automated computation, not an input cell. </t>
  </si>
  <si>
    <t xml:space="preserve">Liquid assets and net cash flows equals the beginning of period liquid assets adjusted for the period's s minus outflows. This is an automated computation, not an input cell. </t>
  </si>
  <si>
    <r>
      <t xml:space="preserve">Protected B                                               </t>
    </r>
    <r>
      <rPr>
        <sz val="10"/>
        <rFont val="Arial"/>
        <family val="2"/>
      </rPr>
      <t>when completed</t>
    </r>
  </si>
  <si>
    <t>Operating Cash Flow Statement</t>
  </si>
  <si>
    <t>Assurance Attestation</t>
  </si>
  <si>
    <t>Identification</t>
  </si>
  <si>
    <t>Financial Institution Name:</t>
  </si>
  <si>
    <t>OSFI Identification Code:</t>
  </si>
  <si>
    <t>Period Ending Date:</t>
  </si>
  <si>
    <t/>
  </si>
  <si>
    <t>Contact person</t>
  </si>
  <si>
    <t xml:space="preserve">Name: </t>
  </si>
  <si>
    <t>Title:</t>
  </si>
  <si>
    <t xml:space="preserve">Telephone: </t>
  </si>
  <si>
    <t xml:space="preserve">Email: </t>
  </si>
  <si>
    <t>Senior Management Attestation</t>
  </si>
  <si>
    <r>
      <t xml:space="preserve">I hereby confirm that I have read and understand the Liquidity Adequacy Requirements (LAR) Chapter 5 - Operating Cash Flow Statement Guideline and related instructions issued by the Office of the Superintendent of Financial Institutions.  I confirm that this report is:
</t>
    </r>
    <r>
      <rPr>
        <i/>
        <sz val="9"/>
        <rFont val="Arial"/>
        <family val="2"/>
      </rPr>
      <t xml:space="preserve">
(Please insert an 'X' in the cell to the left of the statement you are attesting below.)
</t>
    </r>
    <r>
      <rPr>
        <sz val="10"/>
        <rFont val="Arial"/>
        <family val="2"/>
      </rPr>
      <t xml:space="preserve"> </t>
    </r>
  </si>
  <si>
    <t>i) accurate and complete, and have been prepared in accordance with the LAR Chapter 5 - OCFS guideline and related instructions.</t>
  </si>
  <si>
    <t>ii) not accurate or complete, and/or have not been prepared in accordance with the LAR Chapter 5 - OCFS guideline and related instructions.</t>
  </si>
  <si>
    <t>Explanation if (ii) is selected:</t>
  </si>
  <si>
    <t>Name (Please Print)</t>
  </si>
  <si>
    <t>Signature</t>
  </si>
  <si>
    <r>
      <t>Opinion of Internal Auditor</t>
    </r>
    <r>
      <rPr>
        <sz val="8"/>
        <rFont val="Arial"/>
        <family val="2"/>
      </rPr>
      <t xml:space="preserve"> </t>
    </r>
    <r>
      <rPr>
        <b/>
        <sz val="7"/>
        <rFont val="Arial"/>
        <family val="2"/>
      </rPr>
      <t>(to be signed at a minimum once every three years)</t>
    </r>
  </si>
  <si>
    <r>
      <t xml:space="preserve">I have reviewed the effectiveness of the processes and internal controls in place for the Operating Cash Flow Statement including the related systems and models. In my opinion the processes and internal controls as at ________________ are:
</t>
    </r>
    <r>
      <rPr>
        <i/>
        <sz val="9"/>
        <rFont val="Arial"/>
        <family val="2"/>
      </rPr>
      <t xml:space="preserve">
(Please insert an 'X' in the cell to the left of the statement you are attesting below.)
</t>
    </r>
  </si>
  <si>
    <t>i) operating as designed and are effective in ensuring the completeness and accuracy of the report.</t>
  </si>
  <si>
    <t>ii) not operating as designed and/or are not effective in ensuring the completeness and accuracy of the report.</t>
  </si>
  <si>
    <t xml:space="preserve">This form serves as a Operating Cash Flow report for all federally regulated Category III deposit-taking institutions.  </t>
  </si>
  <si>
    <t>For more information see www.osfi-bsif.gc.ca to review Liquidity Adequacy Requirements Guideline and corresponding Reporting Manuals and General Filing Instructions.</t>
  </si>
  <si>
    <t>Submit the completed return to OSFI via the Regulatory Reporting System Secure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</si>
</sst>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yyyy\-mm\-dd;@"/>
    <numFmt numFmtId="165" formatCode="_-* #,##0_-;\-* #,##0_-;_-* &quot;-&quot;??_-;_-@_-"/>
  </numFmts>
  <fonts count="19" x14ac:knownFonts="1">
    <font>
      <sz val="11"/>
      <color theme="1"/>
      <name val="Calibri"/>
      <family val="2"/>
      <scheme val="minor"/>
    </font>
    <font>
      <b/>
      <sz val="11"/>
      <color theme="1"/>
      <name val="Calibri"/>
      <family val="2"/>
      <scheme val="minor"/>
    </font>
    <font>
      <sz val="11"/>
      <color theme="1"/>
      <name val="Calibri"/>
      <family val="2"/>
    </font>
    <font>
      <sz val="6"/>
      <color theme="1"/>
      <name val="Calibri"/>
      <family val="2"/>
      <scheme val="minor"/>
    </font>
    <font>
      <sz val="11"/>
      <color theme="1"/>
      <name val="Calibri"/>
      <family val="2"/>
      <scheme val="minor"/>
    </font>
    <font>
      <sz val="10"/>
      <color theme="1"/>
      <name val="Calibri"/>
      <family val="2"/>
      <scheme val="minor"/>
    </font>
    <font>
      <b/>
      <sz val="22"/>
      <color theme="1"/>
      <name val="Calibri"/>
      <family val="2"/>
      <scheme val="minor"/>
    </font>
    <font>
      <sz val="11"/>
      <name val="Calibri"/>
      <family val="2"/>
      <scheme val="minor"/>
    </font>
    <font>
      <sz val="10"/>
      <name val="Calibri"/>
      <family val="2"/>
      <scheme val="minor"/>
    </font>
    <font>
      <sz val="10"/>
      <name val="Helv"/>
    </font>
    <font>
      <sz val="10"/>
      <name val="Arial"/>
      <family val="2"/>
    </font>
    <font>
      <b/>
      <sz val="12"/>
      <name val="Arial"/>
      <family val="2"/>
    </font>
    <font>
      <b/>
      <sz val="10"/>
      <name val="Arial"/>
      <family val="2"/>
    </font>
    <font>
      <b/>
      <sz val="18"/>
      <name val="Arial"/>
      <family val="2"/>
    </font>
    <font>
      <sz val="12"/>
      <name val="Arial"/>
      <family val="2"/>
    </font>
    <font>
      <i/>
      <sz val="9"/>
      <name val="Arial"/>
      <family val="2"/>
    </font>
    <font>
      <i/>
      <sz val="10"/>
      <name val="Arial"/>
      <family val="2"/>
    </font>
    <font>
      <sz val="8"/>
      <name val="Arial"/>
      <family val="2"/>
    </font>
    <font>
      <b/>
      <sz val="7"/>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theme="0" tint="-0.34998626667073579"/>
        <bgColor indexed="64"/>
      </patternFill>
    </fill>
    <fill>
      <patternFill patternType="gray0625">
        <bgColor theme="7" tint="0.39997558519241921"/>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8"/>
      </top>
      <bottom/>
      <diagonal/>
    </border>
  </borders>
  <cellStyleXfs count="4">
    <xf numFmtId="0" fontId="0" fillId="0" borderId="0"/>
    <xf numFmtId="9" fontId="4" fillId="0" borderId="0" applyFont="0" applyFill="0" applyBorder="0" applyAlignment="0" applyProtection="0"/>
    <xf numFmtId="43" fontId="4" fillId="0" borderId="0" applyFont="0" applyFill="0" applyBorder="0" applyAlignment="0" applyProtection="0"/>
    <xf numFmtId="0" fontId="9" fillId="0" borderId="0"/>
  </cellStyleXfs>
  <cellXfs count="154">
    <xf numFmtId="0" fontId="0" fillId="0" borderId="0" xfId="0"/>
    <xf numFmtId="0" fontId="0" fillId="0" borderId="3" xfId="0" applyBorder="1" applyAlignment="1">
      <alignment vertical="top"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0" fillId="3" borderId="0" xfId="0" applyFill="1"/>
    <xf numFmtId="0" fontId="0" fillId="0" borderId="1" xfId="0" applyBorder="1" applyAlignment="1">
      <alignment horizontal="center" vertical="center" wrapText="1"/>
    </xf>
    <xf numFmtId="0" fontId="2" fillId="0" borderId="7" xfId="0" applyFont="1" applyFill="1" applyBorder="1" applyAlignment="1">
      <alignment horizontal="center" vertical="center"/>
    </xf>
    <xf numFmtId="0" fontId="0" fillId="0" borderId="1" xfId="0" applyFill="1" applyBorder="1"/>
    <xf numFmtId="0" fontId="3" fillId="0" borderId="8" xfId="0" applyFont="1" applyBorder="1" applyAlignment="1">
      <alignment horizontal="center"/>
    </xf>
    <xf numFmtId="0" fontId="3" fillId="0" borderId="1" xfId="0" applyFont="1" applyBorder="1" applyAlignment="1">
      <alignment horizontal="center"/>
    </xf>
    <xf numFmtId="0" fontId="0" fillId="2" borderId="5" xfId="0" applyFill="1" applyBorder="1"/>
    <xf numFmtId="0" fontId="0" fillId="2" borderId="6" xfId="0" applyFill="1" applyBorder="1"/>
    <xf numFmtId="0" fontId="3" fillId="3" borderId="1" xfId="0" applyFont="1" applyFill="1" applyBorder="1" applyAlignment="1">
      <alignment horizontal="center"/>
    </xf>
    <xf numFmtId="0" fontId="0" fillId="0" borderId="1" xfId="0" applyBorder="1" applyAlignment="1">
      <alignment horizontal="left" wrapText="1"/>
    </xf>
    <xf numFmtId="0" fontId="0" fillId="2" borderId="5" xfId="0" applyFill="1" applyBorder="1" applyAlignment="1">
      <alignment horizontal="center"/>
    </xf>
    <xf numFmtId="0" fontId="0" fillId="0" borderId="0" xfId="0" applyFill="1"/>
    <xf numFmtId="0" fontId="0" fillId="0" borderId="4" xfId="0" applyBorder="1"/>
    <xf numFmtId="0" fontId="0" fillId="0" borderId="5" xfId="0" applyBorder="1"/>
    <xf numFmtId="0" fontId="0" fillId="0" borderId="6" xfId="0" applyBorder="1"/>
    <xf numFmtId="0" fontId="0" fillId="0" borderId="9" xfId="0" applyBorder="1"/>
    <xf numFmtId="0" fontId="0" fillId="0" borderId="10" xfId="0" applyBorder="1"/>
    <xf numFmtId="0" fontId="0" fillId="0" borderId="8" xfId="0"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1" xfId="0" applyFont="1" applyFill="1" applyBorder="1" applyAlignment="1">
      <alignment horizontal="center"/>
    </xf>
    <xf numFmtId="10" fontId="5" fillId="0" borderId="1" xfId="1" applyNumberFormat="1" applyFont="1" applyFill="1" applyBorder="1"/>
    <xf numFmtId="0" fontId="0" fillId="2" borderId="10" xfId="0" applyFill="1" applyBorder="1" applyAlignment="1">
      <alignment horizontal="center"/>
    </xf>
    <xf numFmtId="0" fontId="0" fillId="2" borderId="14" xfId="0" applyFill="1" applyBorder="1" applyAlignment="1">
      <alignment horizontal="center"/>
    </xf>
    <xf numFmtId="0" fontId="3" fillId="2" borderId="9" xfId="0" applyFont="1" applyFill="1" applyBorder="1" applyAlignment="1">
      <alignment horizontal="center"/>
    </xf>
    <xf numFmtId="0" fontId="0" fillId="2" borderId="10" xfId="0" applyFill="1" applyBorder="1"/>
    <xf numFmtId="0" fontId="3" fillId="2" borderId="10" xfId="0" applyFont="1" applyFill="1" applyBorder="1" applyAlignment="1">
      <alignment horizontal="center"/>
    </xf>
    <xf numFmtId="0" fontId="0" fillId="2" borderId="0" xfId="0" applyFill="1" applyBorder="1"/>
    <xf numFmtId="0" fontId="0" fillId="2" borderId="14" xfId="0" applyFill="1" applyBorder="1"/>
    <xf numFmtId="0" fontId="3" fillId="2" borderId="11" xfId="0" applyFont="1" applyFill="1" applyBorder="1" applyAlignment="1">
      <alignment horizontal="center"/>
    </xf>
    <xf numFmtId="0" fontId="3" fillId="2" borderId="0"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0" fillId="2" borderId="8" xfId="0" applyFill="1" applyBorder="1" applyAlignment="1">
      <alignment horizontal="center"/>
    </xf>
    <xf numFmtId="0" fontId="0" fillId="2" borderId="0" xfId="0" applyFill="1" applyBorder="1" applyAlignment="1">
      <alignment horizontal="center"/>
    </xf>
    <xf numFmtId="0" fontId="0" fillId="2" borderId="12" xfId="0" applyFill="1" applyBorder="1" applyAlignment="1">
      <alignment horizontal="center"/>
    </xf>
    <xf numFmtId="0" fontId="0" fillId="2" borderId="15" xfId="0" applyFill="1" applyBorder="1" applyAlignment="1">
      <alignment horizontal="center"/>
    </xf>
    <xf numFmtId="0" fontId="3" fillId="2" borderId="1" xfId="0" applyFont="1" applyFill="1" applyBorder="1" applyAlignment="1">
      <alignment horizontal="center"/>
    </xf>
    <xf numFmtId="0" fontId="3" fillId="2" borderId="6" xfId="0" applyFont="1" applyFill="1" applyBorder="1" applyAlignment="1">
      <alignment horizontal="center"/>
    </xf>
    <xf numFmtId="0" fontId="0" fillId="2" borderId="1" xfId="0" applyFill="1" applyBorder="1"/>
    <xf numFmtId="0" fontId="0" fillId="2" borderId="2" xfId="0" applyFill="1" applyBorder="1" applyAlignment="1">
      <alignment horizontal="left"/>
    </xf>
    <xf numFmtId="0" fontId="0" fillId="2" borderId="1" xfId="0" applyFill="1" applyBorder="1" applyAlignment="1">
      <alignment horizontal="right"/>
    </xf>
    <xf numFmtId="0" fontId="0" fillId="2" borderId="1" xfId="0" applyFill="1" applyBorder="1" applyAlignment="1">
      <alignment horizontal="left"/>
    </xf>
    <xf numFmtId="0" fontId="0" fillId="2" borderId="15" xfId="0" applyFill="1" applyBorder="1" applyAlignment="1">
      <alignment horizontal="left"/>
    </xf>
    <xf numFmtId="0" fontId="3" fillId="2" borderId="8" xfId="0" applyFont="1" applyFill="1" applyBorder="1" applyAlignment="1">
      <alignment horizontal="center"/>
    </xf>
    <xf numFmtId="1" fontId="0" fillId="3" borderId="2" xfId="0" applyNumberFormat="1" applyFill="1" applyBorder="1"/>
    <xf numFmtId="0" fontId="0" fillId="3" borderId="1" xfId="0" applyFill="1" applyBorder="1"/>
    <xf numFmtId="0" fontId="0" fillId="3" borderId="0" xfId="0" applyFill="1" applyBorder="1" applyAlignment="1">
      <alignment horizontal="left"/>
    </xf>
    <xf numFmtId="0" fontId="3" fillId="2" borderId="8" xfId="0" applyFont="1" applyFill="1" applyBorder="1" applyAlignment="1">
      <alignment horizontal="center"/>
    </xf>
    <xf numFmtId="0" fontId="0" fillId="4" borderId="1" xfId="0" applyFill="1" applyBorder="1" applyAlignment="1">
      <alignment horizontal="right"/>
    </xf>
    <xf numFmtId="0" fontId="0" fillId="6" borderId="1" xfId="0" applyFill="1" applyBorder="1" applyAlignment="1">
      <alignment horizontal="right"/>
    </xf>
    <xf numFmtId="1" fontId="0" fillId="3" borderId="2" xfId="0" applyNumberFormat="1" applyFill="1" applyBorder="1" applyAlignment="1">
      <alignment horizontal="right"/>
    </xf>
    <xf numFmtId="0" fontId="0" fillId="0" borderId="1" xfId="0" applyFill="1" applyBorder="1" applyAlignment="1">
      <alignment vertical="top"/>
    </xf>
    <xf numFmtId="0" fontId="0" fillId="0" borderId="1" xfId="0" applyFill="1" applyBorder="1" applyAlignment="1">
      <alignment horizontal="left" vertical="top"/>
    </xf>
    <xf numFmtId="0" fontId="0" fillId="0" borderId="1" xfId="0" applyFill="1" applyBorder="1" applyAlignment="1">
      <alignment vertical="top" wrapText="1"/>
    </xf>
    <xf numFmtId="165" fontId="0" fillId="4" borderId="9" xfId="2" applyNumberFormat="1" applyFont="1" applyFill="1" applyBorder="1" applyAlignment="1">
      <alignment horizontal="right"/>
    </xf>
    <xf numFmtId="165" fontId="0" fillId="6" borderId="9" xfId="2" applyNumberFormat="1" applyFont="1" applyFill="1" applyBorder="1" applyAlignment="1">
      <alignment horizontal="right"/>
    </xf>
    <xf numFmtId="165" fontId="0" fillId="4" borderId="1" xfId="2" applyNumberFormat="1" applyFont="1" applyFill="1" applyBorder="1"/>
    <xf numFmtId="165" fontId="0" fillId="4" borderId="6" xfId="2" applyNumberFormat="1" applyFont="1" applyFill="1" applyBorder="1" applyAlignment="1">
      <alignment horizontal="left"/>
    </xf>
    <xf numFmtId="165" fontId="0" fillId="4" borderId="1" xfId="2" applyNumberFormat="1" applyFont="1" applyFill="1" applyBorder="1" applyAlignment="1">
      <alignment horizontal="right"/>
    </xf>
    <xf numFmtId="165" fontId="0" fillId="4" borderId="2" xfId="2" applyNumberFormat="1" applyFont="1" applyFill="1" applyBorder="1" applyAlignment="1">
      <alignment horizontal="right"/>
    </xf>
    <xf numFmtId="165" fontId="0" fillId="0" borderId="1" xfId="2" applyNumberFormat="1" applyFont="1" applyFill="1" applyBorder="1"/>
    <xf numFmtId="165" fontId="0" fillId="0" borderId="1" xfId="2" applyNumberFormat="1" applyFont="1" applyFill="1" applyBorder="1" applyAlignment="1">
      <alignment horizontal="right"/>
    </xf>
    <xf numFmtId="165" fontId="0" fillId="0" borderId="1" xfId="2" applyNumberFormat="1" applyFont="1" applyBorder="1"/>
    <xf numFmtId="49" fontId="0" fillId="4" borderId="6" xfId="0" applyNumberFormat="1" applyFill="1" applyBorder="1" applyAlignment="1">
      <alignment horizontal="left"/>
    </xf>
    <xf numFmtId="49" fontId="0" fillId="4" borderId="6" xfId="0" applyNumberFormat="1" applyFill="1" applyBorder="1" applyAlignment="1">
      <alignment horizontal="left" wrapText="1"/>
    </xf>
    <xf numFmtId="49" fontId="0" fillId="4" borderId="1" xfId="0" applyNumberFormat="1" applyFill="1" applyBorder="1"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2" borderId="1" xfId="0" applyFont="1" applyFill="1" applyBorder="1" applyAlignment="1">
      <alignment horizontal="left"/>
    </xf>
    <xf numFmtId="0" fontId="0" fillId="4" borderId="1" xfId="0" applyFill="1" applyBorder="1" applyAlignment="1">
      <alignment horizontal="center" vertical="center" wrapText="1"/>
    </xf>
    <xf numFmtId="0" fontId="3" fillId="2" borderId="9" xfId="0" applyFont="1" applyFill="1" applyBorder="1" applyAlignment="1">
      <alignment horizontal="center"/>
    </xf>
    <xf numFmtId="0" fontId="3" fillId="2" borderId="8"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3" fillId="2" borderId="15" xfId="0" applyFont="1" applyFill="1" applyBorder="1" applyAlignment="1">
      <alignment horizontal="center"/>
    </xf>
    <xf numFmtId="0" fontId="0" fillId="0" borderId="4"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2" borderId="0"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164" fontId="0" fillId="4" borderId="4" xfId="0" applyNumberFormat="1" applyFill="1" applyBorder="1" applyAlignment="1">
      <alignment horizontal="center" vertical="center" wrapText="1"/>
    </xf>
    <xf numFmtId="164" fontId="0" fillId="4" borderId="6" xfId="0" applyNumberFormat="1" applyFill="1" applyBorder="1" applyAlignment="1">
      <alignment horizontal="center" vertical="center" wrapText="1"/>
    </xf>
    <xf numFmtId="0" fontId="7" fillId="0" borderId="4" xfId="0"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0" fontId="6" fillId="3" borderId="0" xfId="0" applyFont="1" applyFill="1" applyBorder="1" applyAlignment="1">
      <alignment horizontal="center" vertical="center"/>
    </xf>
    <xf numFmtId="0" fontId="0" fillId="0" borderId="4" xfId="0" applyBorder="1"/>
    <xf numFmtId="0" fontId="0" fillId="0" borderId="5" xfId="0" applyBorder="1"/>
    <xf numFmtId="0" fontId="0" fillId="0" borderId="6" xfId="0" applyBorder="1"/>
    <xf numFmtId="0" fontId="0" fillId="0" borderId="4" xfId="0" applyFont="1" applyBorder="1" applyAlignment="1">
      <alignment horizontal="left"/>
    </xf>
    <xf numFmtId="0" fontId="0" fillId="0" borderId="5" xfId="0" applyFont="1" applyBorder="1" applyAlignment="1">
      <alignment horizontal="left"/>
    </xf>
    <xf numFmtId="0" fontId="0" fillId="0" borderId="6" xfId="0" applyFont="1" applyBorder="1" applyAlignment="1">
      <alignment horizontal="left"/>
    </xf>
    <xf numFmtId="0" fontId="1" fillId="2" borderId="4" xfId="0" applyFont="1" applyFill="1" applyBorder="1" applyAlignment="1">
      <alignment horizontal="left"/>
    </xf>
    <xf numFmtId="0" fontId="1" fillId="2" borderId="5" xfId="0" applyFont="1" applyFill="1" applyBorder="1" applyAlignment="1">
      <alignment horizontal="left"/>
    </xf>
    <xf numFmtId="0" fontId="1" fillId="2" borderId="14" xfId="0" applyFont="1" applyFill="1" applyBorder="1" applyAlignment="1">
      <alignment horizontal="left"/>
    </xf>
    <xf numFmtId="0" fontId="1" fillId="2" borderId="6" xfId="0" applyFont="1" applyFill="1" applyBorder="1" applyAlignment="1">
      <alignment horizontal="left"/>
    </xf>
    <xf numFmtId="10" fontId="8" fillId="0" borderId="4" xfId="1" applyNumberFormat="1" applyFont="1" applyFill="1" applyBorder="1" applyAlignment="1">
      <alignment horizontal="center"/>
    </xf>
    <xf numFmtId="10" fontId="8" fillId="0" borderId="6" xfId="1" applyNumberFormat="1" applyFont="1" applyFill="1" applyBorder="1" applyAlignment="1">
      <alignment horizontal="center"/>
    </xf>
    <xf numFmtId="0" fontId="0" fillId="0" borderId="1" xfId="0" applyFill="1" applyBorder="1" applyAlignment="1">
      <alignment horizontal="left"/>
    </xf>
    <xf numFmtId="0" fontId="0" fillId="0" borderId="1" xfId="0" applyFill="1" applyBorder="1" applyAlignment="1">
      <alignment horizontal="left" wrapText="1"/>
    </xf>
    <xf numFmtId="0" fontId="0" fillId="0" borderId="1" xfId="0" applyFill="1" applyBorder="1" applyAlignment="1">
      <alignment horizontal="left" vertical="top" wrapText="1"/>
    </xf>
    <xf numFmtId="0" fontId="1" fillId="5" borderId="1" xfId="0" applyFont="1" applyFill="1" applyBorder="1" applyAlignment="1">
      <alignment horizontal="left"/>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7" fillId="0" borderId="1" xfId="0" applyFont="1" applyFill="1" applyBorder="1" applyAlignment="1">
      <alignment horizontal="left"/>
    </xf>
    <xf numFmtId="0" fontId="10" fillId="0" borderId="0" xfId="3" applyFont="1"/>
    <xf numFmtId="0" fontId="11" fillId="0" borderId="0" xfId="3" applyFont="1"/>
    <xf numFmtId="0" fontId="12" fillId="0" borderId="0" xfId="3" applyFont="1" applyAlignment="1">
      <alignment horizontal="right" vertical="center" wrapText="1"/>
    </xf>
    <xf numFmtId="0" fontId="13" fillId="0" borderId="0" xfId="3" applyFont="1" applyAlignment="1">
      <alignment horizontal="center" wrapText="1"/>
    </xf>
    <xf numFmtId="0" fontId="13" fillId="0" borderId="0" xfId="3" applyFont="1" applyAlignment="1">
      <alignment horizontal="center"/>
    </xf>
    <xf numFmtId="0" fontId="10" fillId="0" borderId="0" xfId="3" applyFont="1" applyAlignment="1">
      <alignment horizontal="left"/>
    </xf>
    <xf numFmtId="0" fontId="10" fillId="0" borderId="14" xfId="3" applyFont="1" applyBorder="1" applyAlignment="1">
      <alignment horizontal="center"/>
    </xf>
    <xf numFmtId="0" fontId="14" fillId="0" borderId="0" xfId="3" applyFont="1"/>
    <xf numFmtId="0" fontId="11" fillId="0" borderId="0" xfId="3" quotePrefix="1" applyFont="1" applyAlignment="1">
      <alignment horizontal="left"/>
    </xf>
    <xf numFmtId="0" fontId="10" fillId="0" borderId="14" xfId="3" applyFont="1" applyBorder="1" applyAlignment="1">
      <alignment horizontal="center"/>
    </xf>
    <xf numFmtId="0" fontId="7" fillId="0" borderId="0" xfId="0" applyFont="1"/>
    <xf numFmtId="0" fontId="11" fillId="0" borderId="0" xfId="3" applyFont="1" applyAlignment="1">
      <alignment horizontal="left"/>
    </xf>
    <xf numFmtId="0" fontId="10" fillId="0" borderId="0" xfId="0" applyFont="1" applyAlignment="1">
      <alignment wrapText="1"/>
    </xf>
    <xf numFmtId="0" fontId="10" fillId="0" borderId="0" xfId="0" applyFont="1" applyAlignment="1">
      <alignment horizontal="left" vertical="top" wrapText="1"/>
    </xf>
    <xf numFmtId="0" fontId="10" fillId="0" borderId="0" xfId="0" applyFont="1" applyAlignment="1">
      <alignment horizontal="left" wrapText="1"/>
    </xf>
    <xf numFmtId="0" fontId="10" fillId="0" borderId="1" xfId="0" applyFont="1" applyBorder="1" applyAlignment="1">
      <alignment horizontal="left" wrapText="1"/>
    </xf>
    <xf numFmtId="0" fontId="10" fillId="0" borderId="0" xfId="0" applyFont="1" applyAlignment="1">
      <alignment horizontal="left" vertical="top" wrapText="1"/>
    </xf>
    <xf numFmtId="0" fontId="16" fillId="0" borderId="0" xfId="0" applyFont="1" applyAlignment="1">
      <alignment horizontal="left" vertical="top"/>
    </xf>
    <xf numFmtId="0" fontId="10" fillId="0" borderId="14" xfId="0" applyFont="1" applyBorder="1" applyAlignment="1">
      <alignment horizontal="left" vertical="top" wrapText="1"/>
    </xf>
    <xf numFmtId="0" fontId="17" fillId="0" borderId="16" xfId="3" applyFont="1" applyBorder="1" applyAlignment="1">
      <alignment horizontal="center"/>
    </xf>
    <xf numFmtId="0" fontId="17" fillId="0" borderId="0" xfId="3" applyFont="1" applyAlignment="1">
      <alignment horizontal="center"/>
    </xf>
    <xf numFmtId="0" fontId="12" fillId="0" borderId="0" xfId="3" applyFont="1"/>
    <xf numFmtId="0" fontId="17" fillId="0" borderId="0" xfId="3" applyFont="1"/>
    <xf numFmtId="0" fontId="17" fillId="0" borderId="0" xfId="3" applyFont="1" applyAlignment="1">
      <alignment horizontal="center"/>
    </xf>
    <xf numFmtId="0" fontId="11" fillId="0" borderId="0" xfId="0" applyFont="1" applyAlignment="1">
      <alignment horizontal="left"/>
    </xf>
    <xf numFmtId="0" fontId="10" fillId="0" borderId="0" xfId="3" applyFont="1" applyAlignment="1">
      <alignment horizontal="left" vertical="top" wrapText="1"/>
    </xf>
    <xf numFmtId="0" fontId="10" fillId="0" borderId="0" xfId="3" applyFont="1" applyAlignment="1">
      <alignment horizontal="left" wrapText="1"/>
    </xf>
    <xf numFmtId="0" fontId="10" fillId="0" borderId="9" xfId="3" applyFont="1" applyBorder="1" applyAlignment="1">
      <alignment horizontal="left" wrapText="1"/>
    </xf>
    <xf numFmtId="0" fontId="10" fillId="0" borderId="10" xfId="3" applyFont="1" applyBorder="1" applyAlignment="1">
      <alignment horizontal="left" wrapText="1"/>
    </xf>
    <xf numFmtId="0" fontId="10" fillId="0" borderId="8" xfId="3" applyFont="1" applyBorder="1" applyAlignment="1">
      <alignment horizontal="left" wrapText="1"/>
    </xf>
    <xf numFmtId="0" fontId="10" fillId="0" borderId="11" xfId="3" applyFont="1" applyBorder="1" applyAlignment="1">
      <alignment horizontal="left" wrapText="1"/>
    </xf>
    <xf numFmtId="0" fontId="10" fillId="0" borderId="0" xfId="3" applyFont="1" applyAlignment="1">
      <alignment horizontal="left" wrapText="1"/>
    </xf>
    <xf numFmtId="0" fontId="10" fillId="0" borderId="12" xfId="3" applyFont="1" applyBorder="1" applyAlignment="1">
      <alignment horizontal="left" wrapText="1"/>
    </xf>
    <xf numFmtId="0" fontId="10" fillId="0" borderId="13" xfId="3" applyFont="1" applyBorder="1" applyAlignment="1">
      <alignment horizontal="left" wrapText="1"/>
    </xf>
    <xf numFmtId="0" fontId="10" fillId="0" borderId="14" xfId="3" applyFont="1" applyBorder="1" applyAlignment="1">
      <alignment horizontal="left" wrapText="1"/>
    </xf>
    <xf numFmtId="0" fontId="10" fillId="0" borderId="15" xfId="3" applyFont="1" applyBorder="1" applyAlignment="1">
      <alignment horizontal="left" wrapText="1"/>
    </xf>
    <xf numFmtId="0" fontId="17" fillId="0" borderId="0" xfId="3" quotePrefix="1" applyFont="1" applyAlignment="1">
      <alignment horizontal="left"/>
    </xf>
    <xf numFmtId="0" fontId="10" fillId="0" borderId="0" xfId="3" applyFont="1" applyAlignment="1">
      <alignment horizontal="left"/>
    </xf>
    <xf numFmtId="0" fontId="17" fillId="0" borderId="0" xfId="3" applyFont="1" applyAlignment="1">
      <alignment horizontal="right"/>
    </xf>
  </cellXfs>
  <cellStyles count="4">
    <cellStyle name="Comma" xfId="2" builtinId="3"/>
    <cellStyle name="Normal" xfId="0" builtinId="0"/>
    <cellStyle name="Normal_CCOVER" xfId="3" xr:uid="{D2D98155-A5E8-4C36-BD04-EB981E98170B}"/>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styles" Target="style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53008</xdr:rowOff>
    </xdr:from>
    <xdr:to>
      <xdr:col>4</xdr:col>
      <xdr:colOff>263193</xdr:colOff>
      <xdr:row>1</xdr:row>
      <xdr:rowOff>21166</xdr:rowOff>
    </xdr:to>
    <xdr:pic>
      <xdr:nvPicPr>
        <xdr:cNvPr id="2" name="Picture 1" descr="image002">
          <a:extLst>
            <a:ext uri="{FF2B5EF4-FFF2-40B4-BE49-F238E27FC236}">
              <a16:creationId xmlns:a16="http://schemas.microsoft.com/office/drawing/2014/main" id="{3D620860-3504-4699-BD16-3209BF2129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53008"/>
          <a:ext cx="4835192" cy="264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9526</xdr:colOff>
      <xdr:row>1</xdr:row>
      <xdr:rowOff>9524</xdr:rowOff>
    </xdr:from>
    <xdr:to>
      <xdr:col>1</xdr:col>
      <xdr:colOff>762882</xdr:colOff>
      <xdr:row>5</xdr:row>
      <xdr:rowOff>182879</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6" y="1343024"/>
          <a:ext cx="753356"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hboudre/AppData/Local/Microsoft/Windows/Temporary%20Internet%20Files/Content.Outlook/GARAX3OX/Pref%20Shares%20-%20moved%20from%20Credit%20Risk%20to%20Market%20Risk-Equity.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orp/actuarial/Capital/MCCSR%202014/14q2/100%25ventures/ConsMCCSRStatement%20-%20Q2%202014.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parscott/My%20Documents/1%20Ratio%20and%20ACM%20Cal'n"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OSFI%20Test%20Run%201%20Q4%202015/Adjustable%20Credits/Working%20Files/Adjusted%20Cred%20Template%20(14%20products)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ficore/OsfiMPD/Assurance%20on%20Regulatory%20Capital%20Returns/Inventory%20for%20Sign-off%20Schedules%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tection/Detection%20Collaboration/0%20Detection%20Projects/2.%20QIS/Test%20Run%201/Par%20Credit%20for%20Test%20Run%20#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rhok/AppData/Local/Microsoft/Windows/Temporary%20Internet%20Files/Content.Outlook/EDQOR6U6/Premium%20Par-NonPar%20Al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thibau/Desktop/Docs%20for%20Livelink/IAIS2015_FT_P1_CA_MAN_V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 val="4.5"/>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0"/>
      <sheetName val="1001"/>
      <sheetName val="1002"/>
      <sheetName val="1010"/>
      <sheetName val="1020"/>
      <sheetName val="BalSht"/>
    </sheetNames>
    <sheetDataSet>
      <sheetData sheetId="0"/>
      <sheetData sheetId="1"/>
      <sheetData sheetId="2"/>
      <sheetData sheetId="3"/>
      <sheetData sheetId="4"/>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io and ACM Cal'n"/>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lexi"/>
      <sheetName val="GCSLA"/>
      <sheetName val="LTC"/>
      <sheetName val="405A"/>
      <sheetName val="405B"/>
      <sheetName val="405C"/>
      <sheetName val="406A"/>
      <sheetName val="406B"/>
      <sheetName val="461A"/>
      <sheetName val="461B"/>
      <sheetName val="465"/>
      <sheetName val="466A"/>
      <sheetName val="466B"/>
      <sheetName val="469"/>
      <sheetName val="Contractual Adjustablity -Flexi"/>
      <sheetName val="Contractual Adjustability GCSLA"/>
      <sheetName val="Contractual Adjustabilty LTC"/>
      <sheetName val="Contractual Adjustabilty 405A"/>
      <sheetName val="Contractual Adjustabilty 405B"/>
      <sheetName val="Contractual Adjustability 405C"/>
      <sheetName val="Contractual Adjustabilty 406A"/>
      <sheetName val="Contractual Adjustability 406B"/>
      <sheetName val="Contractual Adjustabilty 461A"/>
      <sheetName val="Contractual Adjustability 461B"/>
      <sheetName val="Contractual Adjustabilty 465"/>
      <sheetName val="Contractual Adjustability 466A"/>
      <sheetName val="Contractual Adjustability 466B"/>
      <sheetName val="Contractual Adjustability 469"/>
      <sheetName val="Sheet1"/>
    </sheetNames>
    <sheetDataSet>
      <sheetData sheetId="0">
        <row r="35">
          <cell r="C35">
            <v>1.3838999999999999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9">
          <cell r="F9">
            <v>-5672768.5</v>
          </cell>
        </row>
      </sheetData>
      <sheetData sheetId="16">
        <row r="9">
          <cell r="F9">
            <v>-4460122.84375</v>
          </cell>
        </row>
      </sheetData>
      <sheetData sheetId="17">
        <row r="9">
          <cell r="F9">
            <v>-23343606.375</v>
          </cell>
        </row>
      </sheetData>
      <sheetData sheetId="18">
        <row r="9">
          <cell r="F9">
            <v>22315809.976992004</v>
          </cell>
        </row>
      </sheetData>
      <sheetData sheetId="19">
        <row r="9">
          <cell r="F9">
            <v>22203022.935189612</v>
          </cell>
        </row>
      </sheetData>
      <sheetData sheetId="20">
        <row r="9">
          <cell r="F9">
            <v>58439774.356345206</v>
          </cell>
        </row>
      </sheetData>
      <sheetData sheetId="21">
        <row r="9">
          <cell r="F9">
            <v>36477855.359315999</v>
          </cell>
        </row>
      </sheetData>
      <sheetData sheetId="22">
        <row r="9">
          <cell r="F9">
            <v>26725602.616196398</v>
          </cell>
        </row>
      </sheetData>
      <sheetData sheetId="23">
        <row r="9">
          <cell r="F9">
            <v>47427696.539170496</v>
          </cell>
        </row>
      </sheetData>
      <sheetData sheetId="24">
        <row r="9">
          <cell r="F9">
            <v>3153460.7681639995</v>
          </cell>
        </row>
      </sheetData>
      <sheetData sheetId="25">
        <row r="9">
          <cell r="F9">
            <v>84296401.78099139</v>
          </cell>
        </row>
      </sheetData>
      <sheetData sheetId="26">
        <row r="9">
          <cell r="F9">
            <v>32736154.18862249</v>
          </cell>
        </row>
      </sheetData>
      <sheetData sheetId="27">
        <row r="9">
          <cell r="F9">
            <v>21417828.483624298</v>
          </cell>
        </row>
      </sheetData>
      <sheetData sheetId="28">
        <row r="9">
          <cell r="F9">
            <v>-6395545.6938176993</v>
          </cell>
        </row>
      </sheetData>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I"/>
      <sheetName val="Insurance"/>
      <sheetName val="LICAT COVER (combined)"/>
      <sheetName val="LICAT COVER"/>
      <sheetName val="MCT Cover"/>
      <sheetName val="MICAT Cover"/>
      <sheetName val="BCAR COVER"/>
      <sheetName val="LRR Cover"/>
      <sheetName val="LCR Cover"/>
      <sheetName val="NSFR Cover"/>
      <sheetName val="NCCF Cover"/>
      <sheetName val="Streamlined NCCF Cover"/>
      <sheetName val="OCFS Cover"/>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_Calc"/>
      <sheetName val="Matrix (all or red_int) Test #1"/>
      <sheetName val="Matrix (floor) Test #1"/>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category"/>
      <sheetName val="summ % (cdn)"/>
      <sheetName val="summ $ (cdn)"/>
      <sheetName val="summ % (AMF)"/>
      <sheetName val="summ $ (AMF)"/>
      <sheetName val="summ % (branches)"/>
      <sheetName val="summ $ (branches)"/>
      <sheetName val="data"/>
      <sheetName val="dataAMF"/>
      <sheetName val="Big3-Heatmap"/>
      <sheetName val="Big12"/>
      <sheetName val="TAR&amp;BEL"/>
      <sheetName val="SB"/>
      <sheetName val="Market"/>
      <sheetName val="Insurance"/>
      <sheetName val="MCCSR_Q42012"/>
      <sheetName val="Metric (No proprotion reduc)"/>
    </sheetNames>
    <sheetDataSet>
      <sheetData sheetId="0"/>
      <sheetData sheetId="1"/>
      <sheetData sheetId="2"/>
      <sheetData sheetId="3"/>
      <sheetData sheetId="4"/>
      <sheetData sheetId="5"/>
      <sheetData sheetId="6"/>
      <sheetData sheetId="7">
        <row r="2">
          <cell r="A2" t="str">
            <v>ACE INA Life Insurance (F018)PREMIUMS DIRECT SUBTOTAL - DIRECT NON-PARTICIPATING TOTAL NON-PAR (10 45.010.049.41)</v>
          </cell>
          <cell r="B2" t="str">
            <v>ACE INA Life Insurance (F018)</v>
          </cell>
          <cell r="C2" t="str">
            <v>PREMIUMS DIRECT SUBTOTAL - DIRECT NON-PARTICIPATING TOTAL NON-PAR (10 45.010.049.41)</v>
          </cell>
          <cell r="D2">
            <v>129673</v>
          </cell>
        </row>
        <row r="3">
          <cell r="A3" t="str">
            <v>ACE INA Life Insurance (F018)PREMIUMS REINSURANCE ASSUMED SUBTOTAL - ASSUMED NON-PARTICIPATING TOTAL NON-PAR (10 45.010.149.41)</v>
          </cell>
          <cell r="B3" t="str">
            <v>ACE INA Life Insurance (F018)</v>
          </cell>
          <cell r="C3" t="str">
            <v>PREMIUMS REINSURANCE ASSUMED SUBTOTAL - ASSUMED NON-PARTICIPATING TOTAL NON-PAR (10 45.010.149.41)</v>
          </cell>
          <cell r="D3">
            <v>1344</v>
          </cell>
        </row>
        <row r="4">
          <cell r="A4" t="str">
            <v>ACE INA Life Insurance (F018)PREMIUMS REINSURANCE CEDED SUBTOTAL - CEDED NON-PARTICIPATING TOTAL NON-PAR (10 45.010.249.41)</v>
          </cell>
          <cell r="B4" t="str">
            <v>ACE INA Life Insurance (F018)</v>
          </cell>
          <cell r="C4" t="str">
            <v>PREMIUMS REINSURANCE CEDED SUBTOTAL - CEDED NON-PARTICIPATING TOTAL NON-PAR (10 45.010.249.41)</v>
          </cell>
          <cell r="D4">
            <v>53393</v>
          </cell>
        </row>
        <row r="5">
          <cell r="A5" t="str">
            <v>ACTRA Fraternal Benefit Society (J005)PREMIUMS DIRECT SUBTOTAL - DIRECT NON-PARTICIPATING TOTAL NON-PAR (10 45.010.049.41)</v>
          </cell>
          <cell r="B5" t="str">
            <v>ACTRA Fraternal Benefit Society (J005)</v>
          </cell>
          <cell r="C5" t="str">
            <v>PREMIUMS DIRECT SUBTOTAL - DIRECT NON-PARTICIPATING TOTAL NON-PAR (10 45.010.049.41)</v>
          </cell>
          <cell r="D5">
            <v>12818</v>
          </cell>
        </row>
        <row r="6">
          <cell r="A6" t="str">
            <v>ACTRA Fraternal Benefit Society (J005)PREMIUMS REINSURANCE CEDED SUBTOTAL - CEDED NON-PARTICIPATING TOTAL NON-PAR (10 45.010.249.41)</v>
          </cell>
          <cell r="B6" t="str">
            <v>ACTRA Fraternal Benefit Society (J005)</v>
          </cell>
          <cell r="C6" t="str">
            <v>PREMIUMS REINSURANCE CEDED SUBTOTAL - CEDED NON-PARTICIPATING TOTAL NON-PAR (10 45.010.249.41)</v>
          </cell>
          <cell r="D6">
            <v>660</v>
          </cell>
        </row>
        <row r="7">
          <cell r="A7" t="str">
            <v>Assurant Life of Canada (F056)PREMIUMS DIRECT SUBTOTAL - DIRECT NON-PARTICIPATING ANNUITY INDIVIDUAL (10 45.010.049.11)</v>
          </cell>
          <cell r="B7" t="str">
            <v>Assurant Life of Canada (F056)</v>
          </cell>
          <cell r="C7" t="str">
            <v>PREMIUMS DIRECT SUBTOTAL - DIRECT NON-PARTICIPATING ANNUITY INDIVIDUAL (10 45.010.049.11)</v>
          </cell>
          <cell r="D7">
            <v>26980</v>
          </cell>
        </row>
        <row r="8">
          <cell r="A8" t="str">
            <v>Assurant Life of Canada (F056)PREMIUMS DIRECT SUBTOTAL - DIRECT NON-PARTICIPATING ANNUITY GROUP (10 45.010.049.12)</v>
          </cell>
          <cell r="B8" t="str">
            <v>Assurant Life of Canada (F056)</v>
          </cell>
          <cell r="C8" t="str">
            <v>PREMIUMS DIRECT SUBTOTAL - DIRECT NON-PARTICIPATING ANNUITY GROUP (10 45.010.049.12)</v>
          </cell>
          <cell r="D8">
            <v>70347</v>
          </cell>
        </row>
        <row r="9">
          <cell r="A9" t="str">
            <v>Assurant Life of Canada (F056)PREMIUMS DIRECT SUBTOTAL - DIRECT NON-PARTICIPATING TOTAL NON-PAR (10 45.010.049.41)</v>
          </cell>
          <cell r="B9" t="str">
            <v>Assurant Life of Canada (F056)</v>
          </cell>
          <cell r="C9" t="str">
            <v>PREMIUMS DIRECT SUBTOTAL - DIRECT NON-PARTICIPATING TOTAL NON-PAR (10 45.010.049.41)</v>
          </cell>
          <cell r="D9">
            <v>166598</v>
          </cell>
        </row>
        <row r="10">
          <cell r="A10" t="str">
            <v>Aurigen Reinsurance Company (F062)PREMIUMS REINSURANCE ASSUMED SUBTOTAL - ASSUMED NON-PARTICIPATING TOTAL NON-PAR (10 45.010.149.41)</v>
          </cell>
          <cell r="B10" t="str">
            <v>Aurigen Reinsurance Company (F062)</v>
          </cell>
          <cell r="C10" t="str">
            <v>PREMIUMS REINSURANCE ASSUMED SUBTOTAL - ASSUMED NON-PARTICIPATING TOTAL NON-PAR (10 45.010.149.41)</v>
          </cell>
          <cell r="D10">
            <v>69710</v>
          </cell>
        </row>
        <row r="11">
          <cell r="A11" t="str">
            <v>Aurigen Reinsurance Company (F062)PREMIUMS REINSURANCE CEDED SUBTOTAL - CEDED NON-PARTICIPATING TOTAL NON-PAR (10 45.010.249.41)</v>
          </cell>
          <cell r="B11" t="str">
            <v>Aurigen Reinsurance Company (F062)</v>
          </cell>
          <cell r="C11" t="str">
            <v>PREMIUMS REINSURANCE CEDED SUBTOTAL - CEDED NON-PARTICIPATING TOTAL NON-PAR (10 45.010.249.41)</v>
          </cell>
          <cell r="D11">
            <v>34402</v>
          </cell>
        </row>
        <row r="12">
          <cell r="A12" t="str">
            <v>Blue Cross Life Insurance Company of Canada (F060)PREMIUMS DIRECT SUBTOTAL - DIRECT NON-PARTICIPATING TOTAL NON-PAR (10 45.010.049.41)</v>
          </cell>
          <cell r="B12" t="str">
            <v>Blue Cross Life Insurance Company of Canada (F060)</v>
          </cell>
          <cell r="C12" t="str">
            <v>PREMIUMS DIRECT SUBTOTAL - DIRECT NON-PARTICIPATING TOTAL NON-PAR (10 45.010.049.41)</v>
          </cell>
          <cell r="D12">
            <v>213572</v>
          </cell>
        </row>
        <row r="13">
          <cell r="A13" t="str">
            <v>Blue Cross Life Insurance Company of Canada (F060)PREMIUMS REINSURANCE ASSUMED SUBTOTAL - ASSUMED NON-PARTICIPATING TOTAL NON-PAR (10 45.010.149.41)</v>
          </cell>
          <cell r="B13" t="str">
            <v>Blue Cross Life Insurance Company of Canada (F060)</v>
          </cell>
          <cell r="C13" t="str">
            <v>PREMIUMS REINSURANCE ASSUMED SUBTOTAL - ASSUMED NON-PARTICIPATING TOTAL NON-PAR (10 45.010.149.41)</v>
          </cell>
          <cell r="D13">
            <v>318</v>
          </cell>
        </row>
        <row r="14">
          <cell r="A14" t="str">
            <v>Blue Cross Life Insurance Company of Canada (F060)PREMIUMS REINSURANCE CEDED SUBTOTAL - CEDED NON-PARTICIPATING TOTAL NON-PAR (10 45.010.249.41)</v>
          </cell>
          <cell r="B14" t="str">
            <v>Blue Cross Life Insurance Company of Canada (F060)</v>
          </cell>
          <cell r="C14" t="str">
            <v>PREMIUMS REINSURANCE CEDED SUBTOTAL - CEDED NON-PARTICIPATING TOTAL NON-PAR (10 45.010.249.41)</v>
          </cell>
          <cell r="D14">
            <v>25443</v>
          </cell>
        </row>
        <row r="15">
          <cell r="A15" t="str">
            <v>BMO Life Assurance Company (F035)PREMIUMS DIRECT SUBTOTAL - DIRECT NON-PARTICIPATING ANNUITY INDIVIDUAL (10 45.010.049.11)</v>
          </cell>
          <cell r="B15" t="str">
            <v>BMO Life Assurance Company (F035)</v>
          </cell>
          <cell r="C15" t="str">
            <v>PREMIUMS DIRECT SUBTOTAL - DIRECT NON-PARTICIPATING ANNUITY INDIVIDUAL (10 45.010.049.11)</v>
          </cell>
          <cell r="D15">
            <v>321243</v>
          </cell>
        </row>
        <row r="16">
          <cell r="A16" t="str">
            <v>BMO Life Assurance Company (F035)PREMIUMS DIRECT SUBTOTAL - DIRECT NON-PARTICIPATING ANNUITY GROUP (10 45.010.049.12)</v>
          </cell>
          <cell r="B16" t="str">
            <v>BMO Life Assurance Company (F035)</v>
          </cell>
          <cell r="C16" t="str">
            <v>PREMIUMS DIRECT SUBTOTAL - DIRECT NON-PARTICIPATING ANNUITY GROUP (10 45.010.049.12)</v>
          </cell>
          <cell r="D16">
            <v>143687</v>
          </cell>
        </row>
        <row r="17">
          <cell r="A17" t="str">
            <v>BMO Life Assurance Company (F035)PREMIUMS DIRECT SUBTOTAL - DIRECT NON-PARTICIPATING TOTAL NON-PAR (10 45.010.049.41)</v>
          </cell>
          <cell r="B17" t="str">
            <v>BMO Life Assurance Company (F035)</v>
          </cell>
          <cell r="C17" t="str">
            <v>PREMIUMS DIRECT SUBTOTAL - DIRECT NON-PARTICIPATING TOTAL NON-PAR (10 45.010.049.41)</v>
          </cell>
          <cell r="D17">
            <v>846243</v>
          </cell>
        </row>
        <row r="18">
          <cell r="A18" t="str">
            <v>BMO Life Assurance Company (F035)PREMIUMS DIRECT SUBTOTAL - DIRECT TOTAL PAR (10 45.010.049.51)</v>
          </cell>
          <cell r="B18" t="str">
            <v>BMO Life Assurance Company (F035)</v>
          </cell>
          <cell r="C18" t="str">
            <v>PREMIUMS DIRECT SUBTOTAL - DIRECT TOTAL PAR (10 45.010.049.51)</v>
          </cell>
          <cell r="D18">
            <v>17236</v>
          </cell>
        </row>
        <row r="19">
          <cell r="A19" t="str">
            <v>BMO Life Assurance Company (F035)PREMIUMS REINSURANCE ASSUMED SUBTOTAL - ASSUMED NON-PARTICIPATING ANNUITY GROUP (10 45.010.149.12)</v>
          </cell>
          <cell r="B19" t="str">
            <v>BMO Life Assurance Company (F035)</v>
          </cell>
          <cell r="C19" t="str">
            <v>PREMIUMS REINSURANCE ASSUMED SUBTOTAL - ASSUMED NON-PARTICIPATING ANNUITY GROUP (10 45.010.149.12)</v>
          </cell>
          <cell r="D19">
            <v>9055</v>
          </cell>
        </row>
        <row r="20">
          <cell r="A20" t="str">
            <v>BMO Life Assurance Company (F035)PREMIUMS REINSURANCE ASSUMED SUBTOTAL - ASSUMED NON-PARTICIPATING TOTAL NON-PAR (10 45.010.149.41)</v>
          </cell>
          <cell r="B20" t="str">
            <v>BMO Life Assurance Company (F035)</v>
          </cell>
          <cell r="C20" t="str">
            <v>PREMIUMS REINSURANCE ASSUMED SUBTOTAL - ASSUMED NON-PARTICIPATING TOTAL NON-PAR (10 45.010.149.41)</v>
          </cell>
          <cell r="D20">
            <v>17520</v>
          </cell>
        </row>
        <row r="21">
          <cell r="A21" t="str">
            <v>BMO Life Assurance Company (F035)PREMIUMS REINSURANCE CEDED SUBTOTAL - CEDED NON-PARTICIPATING ANNUITY INDIVIDUAL (10 45.010.249.11)</v>
          </cell>
          <cell r="B21" t="str">
            <v>BMO Life Assurance Company (F035)</v>
          </cell>
          <cell r="C21" t="str">
            <v>PREMIUMS REINSURANCE CEDED SUBTOTAL - CEDED NON-PARTICIPATING ANNUITY INDIVIDUAL (10 45.010.249.11)</v>
          </cell>
          <cell r="D21">
            <v>289</v>
          </cell>
        </row>
        <row r="22">
          <cell r="A22" t="str">
            <v>BMO Life Assurance Company (F035)PREMIUMS REINSURANCE CEDED SUBTOTAL - CEDED NON-PARTICIPATING TOTAL NON-PAR (10 45.010.249.41)</v>
          </cell>
          <cell r="B22" t="str">
            <v>BMO Life Assurance Company (F035)</v>
          </cell>
          <cell r="C22" t="str">
            <v>PREMIUMS REINSURANCE CEDED SUBTOTAL - CEDED NON-PARTICIPATING TOTAL NON-PAR (10 45.010.249.41)</v>
          </cell>
          <cell r="D22">
            <v>119866</v>
          </cell>
        </row>
        <row r="23">
          <cell r="A23" t="str">
            <v>BMO Life Assurance Company (F035)PREMIUMS REINSURANCE CEDED SUBTOTAL - CEDED TOTAL PAR (10 45.010.249.51)</v>
          </cell>
          <cell r="B23" t="str">
            <v>BMO Life Assurance Company (F035)</v>
          </cell>
          <cell r="C23" t="str">
            <v>PREMIUMS REINSURANCE CEDED SUBTOTAL - CEDED TOTAL PAR (10 45.010.249.51)</v>
          </cell>
          <cell r="D23">
            <v>801</v>
          </cell>
        </row>
        <row r="24">
          <cell r="A24" t="str">
            <v>BMO Life Insurance Company (F065)PREMIUMS DIRECT SUBTOTAL - DIRECT NON-PARTICIPATING ANNUITY INDIVIDUAL (10 45.010.049.11)</v>
          </cell>
          <cell r="B24" t="str">
            <v>BMO Life Insurance Company (F065)</v>
          </cell>
          <cell r="C24" t="str">
            <v>PREMIUMS DIRECT SUBTOTAL - DIRECT NON-PARTICIPATING ANNUITY INDIVIDUAL (10 45.010.049.11)</v>
          </cell>
          <cell r="D24">
            <v>321243</v>
          </cell>
        </row>
        <row r="25">
          <cell r="A25" t="str">
            <v>BMO Life Insurance Company (F065)PREMIUMS DIRECT SUBTOTAL - DIRECT NON-PARTICIPATING ANNUITY GROUP (10 45.010.049.12)</v>
          </cell>
          <cell r="B25" t="str">
            <v>BMO Life Insurance Company (F065)</v>
          </cell>
          <cell r="C25" t="str">
            <v>PREMIUMS DIRECT SUBTOTAL - DIRECT NON-PARTICIPATING ANNUITY GROUP (10 45.010.049.12)</v>
          </cell>
          <cell r="D25">
            <v>143687</v>
          </cell>
        </row>
        <row r="26">
          <cell r="A26" t="str">
            <v>BMO Life Insurance Company (F065)PREMIUMS DIRECT SUBTOTAL - DIRECT NON-PARTICIPATING TOTAL NON-PAR (10 45.010.049.41)</v>
          </cell>
          <cell r="B26" t="str">
            <v>BMO Life Insurance Company (F065)</v>
          </cell>
          <cell r="C26" t="str">
            <v>PREMIUMS DIRECT SUBTOTAL - DIRECT NON-PARTICIPATING TOTAL NON-PAR (10 45.010.049.41)</v>
          </cell>
          <cell r="D26">
            <v>899886</v>
          </cell>
        </row>
        <row r="27">
          <cell r="A27" t="str">
            <v>BMO Life Insurance Company (F065)PREMIUMS DIRECT SUBTOTAL - DIRECT TOTAL PAR (10 45.010.049.51)</v>
          </cell>
          <cell r="B27" t="str">
            <v>BMO Life Insurance Company (F065)</v>
          </cell>
          <cell r="C27" t="str">
            <v>PREMIUMS DIRECT SUBTOTAL - DIRECT TOTAL PAR (10 45.010.049.51)</v>
          </cell>
          <cell r="D27">
            <v>17236</v>
          </cell>
        </row>
        <row r="28">
          <cell r="A28" t="str">
            <v>BMO Life Insurance Company (F065)PREMIUMS REINSURANCE ASSUMED SUBTOTAL - ASSUMED NON-PARTICIPATING ANNUITY GROUP (10 45.010.149.12)</v>
          </cell>
          <cell r="B28" t="str">
            <v>BMO Life Insurance Company (F065)</v>
          </cell>
          <cell r="C28" t="str">
            <v>PREMIUMS REINSURANCE ASSUMED SUBTOTAL - ASSUMED NON-PARTICIPATING ANNUITY GROUP (10 45.010.149.12)</v>
          </cell>
          <cell r="D28">
            <v>9055</v>
          </cell>
        </row>
        <row r="29">
          <cell r="A29" t="str">
            <v>BMO Life Insurance Company (F065)PREMIUMS REINSURANCE ASSUMED SUBTOTAL - ASSUMED NON-PARTICIPATING TOTAL NON-PAR (10 45.010.149.41)</v>
          </cell>
          <cell r="B29" t="str">
            <v>BMO Life Insurance Company (F065)</v>
          </cell>
          <cell r="C29" t="str">
            <v>PREMIUMS REINSURANCE ASSUMED SUBTOTAL - ASSUMED NON-PARTICIPATING TOTAL NON-PAR (10 45.010.149.41)</v>
          </cell>
          <cell r="D29">
            <v>17520</v>
          </cell>
        </row>
        <row r="30">
          <cell r="A30" t="str">
            <v>BMO Life Insurance Company (F065)PREMIUMS REINSURANCE CEDED SUBTOTAL - CEDED NON-PARTICIPATING ANNUITY INDIVIDUAL (10 45.010.249.11)</v>
          </cell>
          <cell r="B30" t="str">
            <v>BMO Life Insurance Company (F065)</v>
          </cell>
          <cell r="C30" t="str">
            <v>PREMIUMS REINSURANCE CEDED SUBTOTAL - CEDED NON-PARTICIPATING ANNUITY INDIVIDUAL (10 45.010.249.11)</v>
          </cell>
          <cell r="D30">
            <v>289</v>
          </cell>
        </row>
        <row r="31">
          <cell r="A31" t="str">
            <v>BMO Life Insurance Company (F065)PREMIUMS REINSURANCE CEDED SUBTOTAL - CEDED NON-PARTICIPATING TOTAL NON-PAR (10 45.010.249.41)</v>
          </cell>
          <cell r="B31" t="str">
            <v>BMO Life Insurance Company (F065)</v>
          </cell>
          <cell r="C31" t="str">
            <v>PREMIUMS REINSURANCE CEDED SUBTOTAL - CEDED NON-PARTICIPATING TOTAL NON-PAR (10 45.010.249.41)</v>
          </cell>
          <cell r="D31">
            <v>119866</v>
          </cell>
        </row>
        <row r="32">
          <cell r="A32" t="str">
            <v>BMO Life Insurance Company (F065)PREMIUMS REINSURANCE CEDED SUBTOTAL - CEDED TOTAL PAR (10 45.010.249.51)</v>
          </cell>
          <cell r="B32" t="str">
            <v>BMO Life Insurance Company (F065)</v>
          </cell>
          <cell r="C32" t="str">
            <v>PREMIUMS REINSURANCE CEDED SUBTOTAL - CEDED TOTAL PAR (10 45.010.249.51)</v>
          </cell>
          <cell r="D32">
            <v>801</v>
          </cell>
        </row>
        <row r="33">
          <cell r="A33" t="str">
            <v>Canada Life Assurance Company (The) (F080)PREMIUMS DIRECT SUBTOTAL - DIRECT NON-PARTICIPATING ANNUITY INDIVIDUAL (10 45.010.049.11)</v>
          </cell>
          <cell r="B33" t="str">
            <v>Canada Life Assurance Company (The) (F080)</v>
          </cell>
          <cell r="C33" t="str">
            <v>PREMIUMS DIRECT SUBTOTAL - DIRECT NON-PARTICIPATING ANNUITY INDIVIDUAL (10 45.010.049.11)</v>
          </cell>
          <cell r="D33">
            <v>237745</v>
          </cell>
        </row>
        <row r="34">
          <cell r="A34" t="str">
            <v>Canada Life Assurance Company (The) (F080)PREMIUMS DIRECT SUBTOTAL - DIRECT NON-PARTICIPATING ANNUITY GROUP (10 45.010.049.12)</v>
          </cell>
          <cell r="B34" t="str">
            <v>Canada Life Assurance Company (The) (F080)</v>
          </cell>
          <cell r="C34" t="str">
            <v>PREMIUMS DIRECT SUBTOTAL - DIRECT NON-PARTICIPATING ANNUITY GROUP (10 45.010.049.12)</v>
          </cell>
          <cell r="D34">
            <v>204010</v>
          </cell>
        </row>
        <row r="35">
          <cell r="A35" t="str">
            <v>Canada Life Assurance Company (The) (F080)PREMIUMS DIRECT SUBTOTAL - DIRECT NON-PARTICIPATING TOTAL NON-PAR (10 45.010.049.41)</v>
          </cell>
          <cell r="B35" t="str">
            <v>Canada Life Assurance Company (The) (F080)</v>
          </cell>
          <cell r="C35" t="str">
            <v>PREMIUMS DIRECT SUBTOTAL - DIRECT NON-PARTICIPATING TOTAL NON-PAR (10 45.010.049.41)</v>
          </cell>
          <cell r="D35">
            <v>3129791</v>
          </cell>
        </row>
        <row r="36">
          <cell r="A36" t="str">
            <v>Canada Life Assurance Company (The) (F080)PREMIUMS DIRECT SUBTOTAL - DIRECT TOTAL PAR (10 45.010.049.51)</v>
          </cell>
          <cell r="B36" t="str">
            <v>Canada Life Assurance Company (The) (F080)</v>
          </cell>
          <cell r="C36" t="str">
            <v>PREMIUMS DIRECT SUBTOTAL - DIRECT TOTAL PAR (10 45.010.049.51)</v>
          </cell>
          <cell r="D36">
            <v>522933</v>
          </cell>
        </row>
        <row r="37">
          <cell r="A37" t="str">
            <v>Canada Life Assurance Company (The) (F080)PREMIUMS REINSURANCE ASSUMED SUBTOTAL - ASSUMED NON-PARTICIPATING ANNUITY INDIVIDUAL (10 45.010.149.11)</v>
          </cell>
          <cell r="B37" t="str">
            <v>Canada Life Assurance Company (The) (F080)</v>
          </cell>
          <cell r="C37" t="str">
            <v>PREMIUMS REINSURANCE ASSUMED SUBTOTAL - ASSUMED NON-PARTICIPATING ANNUITY INDIVIDUAL (10 45.010.149.11)</v>
          </cell>
          <cell r="D37">
            <v>25326</v>
          </cell>
        </row>
        <row r="38">
          <cell r="A38" t="str">
            <v>Canada Life Assurance Company (The) (F080)PREMIUMS REINSURANCE ASSUMED SUBTOTAL - ASSUMED NON-PARTICIPATING ANNUITY GROUP (10 45.010.149.12)</v>
          </cell>
          <cell r="B38" t="str">
            <v>Canada Life Assurance Company (The) (F080)</v>
          </cell>
          <cell r="C38" t="str">
            <v>PREMIUMS REINSURANCE ASSUMED SUBTOTAL - ASSUMED NON-PARTICIPATING ANNUITY GROUP (10 45.010.149.12)</v>
          </cell>
          <cell r="D38">
            <v>19370</v>
          </cell>
        </row>
        <row r="39">
          <cell r="A39" t="str">
            <v>Canada Life Assurance Company (The) (F080)PREMIUMS REINSURANCE ASSUMED SUBTOTAL - ASSUMED NON-PARTICIPATING TOTAL NON-PAR (10 45.010.149.41)</v>
          </cell>
          <cell r="B39" t="str">
            <v>Canada Life Assurance Company (The) (F080)</v>
          </cell>
          <cell r="C39" t="str">
            <v>PREMIUMS REINSURANCE ASSUMED SUBTOTAL - ASSUMED NON-PARTICIPATING TOTAL NON-PAR (10 45.010.149.41)</v>
          </cell>
          <cell r="D39">
            <v>601611</v>
          </cell>
        </row>
        <row r="40">
          <cell r="A40" t="str">
            <v>Canada Life Assurance Company (The) (F080)PREMIUMS REINSURANCE CEDED SUBTOTAL - CEDED NON-PARTICIPATING ANNUITY INDIVIDUAL (10 45.010.249.11)</v>
          </cell>
          <cell r="B40" t="str">
            <v>Canada Life Assurance Company (The) (F080)</v>
          </cell>
          <cell r="C40" t="str">
            <v>PREMIUMS REINSURANCE CEDED SUBTOTAL - CEDED NON-PARTICIPATING ANNUITY INDIVIDUAL (10 45.010.249.11)</v>
          </cell>
          <cell r="D40">
            <v>16603</v>
          </cell>
        </row>
        <row r="41">
          <cell r="A41" t="str">
            <v>Canada Life Assurance Company (The) (F080)PREMIUMS REINSURANCE CEDED SUBTOTAL - CEDED NON-PARTICIPATING ANNUITY GROUP (10 45.010.249.12)</v>
          </cell>
          <cell r="B41" t="str">
            <v>Canada Life Assurance Company (The) (F080)</v>
          </cell>
          <cell r="C41" t="str">
            <v>PREMIUMS REINSURANCE CEDED SUBTOTAL - CEDED NON-PARTICIPATING ANNUITY GROUP (10 45.010.249.12)</v>
          </cell>
          <cell r="D41">
            <v>1003</v>
          </cell>
        </row>
        <row r="42">
          <cell r="A42" t="str">
            <v>Canada Life Assurance Company (The) (F080)PREMIUMS REINSURANCE CEDED SUBTOTAL - CEDED NON-PARTICIPATING TOTAL NON-PAR (10 45.010.249.41)</v>
          </cell>
          <cell r="B42" t="str">
            <v>Canada Life Assurance Company (The) (F080)</v>
          </cell>
          <cell r="C42" t="str">
            <v>PREMIUMS REINSURANCE CEDED SUBTOTAL - CEDED NON-PARTICIPATING TOTAL NON-PAR (10 45.010.249.41)</v>
          </cell>
          <cell r="D42">
            <v>2056119</v>
          </cell>
        </row>
        <row r="43">
          <cell r="A43" t="str">
            <v>Canada Life Assurance Company (The) (F080)PREMIUMS REINSURANCE CEDED SUBTOTAL - CEDED TOTAL PAR (10 45.010.249.51)</v>
          </cell>
          <cell r="B43" t="str">
            <v>Canada Life Assurance Company (The) (F080)</v>
          </cell>
          <cell r="C43" t="str">
            <v>PREMIUMS REINSURANCE CEDED SUBTOTAL - CEDED TOTAL PAR (10 45.010.249.51)</v>
          </cell>
          <cell r="D43">
            <v>34843</v>
          </cell>
        </row>
        <row r="44">
          <cell r="A44" t="str">
            <v>Canada Life Assurance Company (The) (F080)PREMIUMS DIRECT SUBTOTAL - DIRECT U.S.A. NON-PARTICIPATING ANNUITY INDIVIDUAL (10 45.020.049.11)</v>
          </cell>
          <cell r="B44" t="str">
            <v>Canada Life Assurance Company (The) (F080)</v>
          </cell>
          <cell r="C44" t="str">
            <v>PREMIUMS DIRECT SUBTOTAL - DIRECT U.S.A. NON-PARTICIPATING ANNUITY INDIVIDUAL (10 45.020.049.11)</v>
          </cell>
          <cell r="D44">
            <v>867</v>
          </cell>
        </row>
        <row r="45">
          <cell r="A45" t="str">
            <v>Canada Life Assurance Company (The) (F080)PREMIUMS DIRECT SUBTOTAL - DIRECT U.S.A. NON-PARTICIPATING ANNUITY GROUP (10 45.020.049.12)</v>
          </cell>
          <cell r="B45" t="str">
            <v>Canada Life Assurance Company (The) (F080)</v>
          </cell>
          <cell r="C45" t="str">
            <v>PREMIUMS DIRECT SUBTOTAL - DIRECT U.S.A. NON-PARTICIPATING ANNUITY GROUP (10 45.020.049.12)</v>
          </cell>
          <cell r="D45">
            <v>1313</v>
          </cell>
        </row>
        <row r="46">
          <cell r="A46" t="str">
            <v>Canada Life Assurance Company (The) (F080)PREMIUMS DIRECT SUBTOTAL - DIRECT U.S.A. NON-PARTICIPATING TOTAL NON-PAR (10 45.020.049.41)</v>
          </cell>
          <cell r="B46" t="str">
            <v>Canada Life Assurance Company (The) (F080)</v>
          </cell>
          <cell r="C46" t="str">
            <v>PREMIUMS DIRECT SUBTOTAL - DIRECT U.S.A. NON-PARTICIPATING TOTAL NON-PAR (10 45.020.049.41)</v>
          </cell>
          <cell r="D46">
            <v>59904</v>
          </cell>
        </row>
        <row r="47">
          <cell r="A47" t="str">
            <v>Canada Life Assurance Company (The) (F080)PREMIUMS DIRECT SUBTOTAL - DIRECT U.S.A. TOTAL PAR (10 45.020.049.51)</v>
          </cell>
          <cell r="B47" t="str">
            <v>Canada Life Assurance Company (The) (F080)</v>
          </cell>
          <cell r="C47" t="str">
            <v>PREMIUMS DIRECT SUBTOTAL - DIRECT U.S.A. TOTAL PAR (10 45.020.049.51)</v>
          </cell>
          <cell r="D47">
            <v>79105</v>
          </cell>
        </row>
        <row r="48">
          <cell r="A48" t="str">
            <v>Canada Life Assurance Company (The) (F080)PREMIUMS DIRECT SUBTOTAL - DIRECT TOTAL U.S.A. (10 45.020.049.76)</v>
          </cell>
          <cell r="B48" t="str">
            <v>Canada Life Assurance Company (The) (F080)</v>
          </cell>
          <cell r="C48" t="str">
            <v>PREMIUMS DIRECT SUBTOTAL - DIRECT TOTAL U.S.A. (10 45.020.049.76)</v>
          </cell>
          <cell r="D48">
            <v>139009</v>
          </cell>
        </row>
        <row r="49">
          <cell r="A49" t="str">
            <v>Canada Life Assurance Company (The) (F080)PREMIUMS DIRECT SUBTOTAL - DIRECT TOTAL EUROPE (10 45.020.049.84)</v>
          </cell>
          <cell r="B49" t="str">
            <v>Canada Life Assurance Company (The) (F080)</v>
          </cell>
          <cell r="C49" t="str">
            <v>PREMIUMS DIRECT SUBTOTAL - DIRECT TOTAL EUROPE (10 45.020.049.84)</v>
          </cell>
          <cell r="D49">
            <v>1611541</v>
          </cell>
        </row>
        <row r="50">
          <cell r="A50" t="str">
            <v>Canada Life Assurance Company (The) (F080)PREMIUMS REINSURANCE ASSUMED SUBTOTAL - ASSUMED U.S.A. NON-PARTICIPATING TOTAL NON-PAR (10 45.020.149.41)</v>
          </cell>
          <cell r="B50" t="str">
            <v>Canada Life Assurance Company (The) (F080)</v>
          </cell>
          <cell r="C50" t="str">
            <v>PREMIUMS REINSURANCE ASSUMED SUBTOTAL - ASSUMED U.S.A. NON-PARTICIPATING TOTAL NON-PAR (10 45.020.149.41)</v>
          </cell>
          <cell r="D50">
            <v>5429</v>
          </cell>
        </row>
        <row r="51">
          <cell r="A51" t="str">
            <v>Canada Life Assurance Company (The) (F080)PREMIUMS REINSURANCE ASSUMED SUBTOTAL - ASSUMED U.S.A. TOTAL PAR (10 45.020.149.51)</v>
          </cell>
          <cell r="B51" t="str">
            <v>Canada Life Assurance Company (The) (F080)</v>
          </cell>
          <cell r="C51" t="str">
            <v>PREMIUMS REINSURANCE ASSUMED SUBTOTAL - ASSUMED U.S.A. TOTAL PAR (10 45.020.149.51)</v>
          </cell>
          <cell r="D51">
            <v>3653</v>
          </cell>
        </row>
        <row r="52">
          <cell r="A52" t="str">
            <v>Canada Life Assurance Company (The) (F080)PREMIUMS REINSURANCE ASSUMED SUBTOTAL - ASSUMED TOTAL U.S.A. (10 45.020.149.76)</v>
          </cell>
          <cell r="B52" t="str">
            <v>Canada Life Assurance Company (The) (F080)</v>
          </cell>
          <cell r="C52" t="str">
            <v>PREMIUMS REINSURANCE ASSUMED SUBTOTAL - ASSUMED TOTAL U.S.A. (10 45.020.149.76)</v>
          </cell>
          <cell r="D52">
            <v>9082</v>
          </cell>
        </row>
        <row r="53">
          <cell r="A53" t="str">
            <v>Canada Life Assurance Company (The) (F080)PREMIUMS REINSURANCE ASSUMED SUBTOTAL - ASSUMED TOTAL EUROPE (10 45.020.149.84)</v>
          </cell>
          <cell r="B53" t="str">
            <v>Canada Life Assurance Company (The) (F080)</v>
          </cell>
          <cell r="C53" t="str">
            <v>PREMIUMS REINSURANCE ASSUMED SUBTOTAL - ASSUMED TOTAL EUROPE (10 45.020.149.84)</v>
          </cell>
          <cell r="D53">
            <v>3200427</v>
          </cell>
        </row>
        <row r="54">
          <cell r="A54" t="str">
            <v>Canada Life Assurance Company (The) (F080)PREMIUMS REINSURANCE CEDED SUBTOTAL - CEDED U.S.A. NON-PARTICIPATING ANNUITY INDIVIDUAL (10 45.020.249.11)</v>
          </cell>
          <cell r="B54" t="str">
            <v>Canada Life Assurance Company (The) (F080)</v>
          </cell>
          <cell r="C54" t="str">
            <v>PREMIUMS REINSURANCE CEDED SUBTOTAL - CEDED U.S.A. NON-PARTICIPATING ANNUITY INDIVIDUAL (10 45.020.249.11)</v>
          </cell>
          <cell r="D54">
            <v>850</v>
          </cell>
        </row>
        <row r="55">
          <cell r="A55" t="str">
            <v>Canada Life Assurance Company (The) (F080)PREMIUMS REINSURANCE CEDED SUBTOTAL - CEDED U.S.A. NON-PARTICIPATING ANNUITY GROUP (10 45.020.249.12)</v>
          </cell>
          <cell r="B55" t="str">
            <v>Canada Life Assurance Company (The) (F080)</v>
          </cell>
          <cell r="C55" t="str">
            <v>PREMIUMS REINSURANCE CEDED SUBTOTAL - CEDED U.S.A. NON-PARTICIPATING ANNUITY GROUP (10 45.020.249.12)</v>
          </cell>
          <cell r="D55">
            <v>1313</v>
          </cell>
        </row>
        <row r="56">
          <cell r="A56" t="str">
            <v>Canada Life Assurance Company (The) (F080)PREMIUMS REINSURANCE CEDED SUBTOTAL - CEDED U.S.A. NON-PARTICIPATING TOTAL NON-PAR (10 45.020.249.41)</v>
          </cell>
          <cell r="B56" t="str">
            <v>Canada Life Assurance Company (The) (F080)</v>
          </cell>
          <cell r="C56" t="str">
            <v>PREMIUMS REINSURANCE CEDED SUBTOTAL - CEDED U.S.A. NON-PARTICIPATING TOTAL NON-PAR (10 45.020.249.41)</v>
          </cell>
          <cell r="D56">
            <v>13820</v>
          </cell>
        </row>
        <row r="57">
          <cell r="A57" t="str">
            <v>Canada Life Assurance Company (The) (F080)PREMIUMS REINSURANCE CEDED SUBTOTAL - CEDED U.S.A. TOTAL PAR (10 45.020.249.51)</v>
          </cell>
          <cell r="B57" t="str">
            <v>Canada Life Assurance Company (The) (F080)</v>
          </cell>
          <cell r="C57" t="str">
            <v>PREMIUMS REINSURANCE CEDED SUBTOTAL - CEDED U.S.A. TOTAL PAR (10 45.020.249.51)</v>
          </cell>
          <cell r="D57">
            <v>7862</v>
          </cell>
        </row>
        <row r="58">
          <cell r="A58" t="str">
            <v>Canada Life Assurance Company (The) (F080)PREMIUMS REINSURANCE CEDED SUBTOTAL - CEDED TOTAL U.S.A. (10 45.020.249.76)</v>
          </cell>
          <cell r="B58" t="str">
            <v>Canada Life Assurance Company (The) (F080)</v>
          </cell>
          <cell r="C58" t="str">
            <v>PREMIUMS REINSURANCE CEDED SUBTOTAL - CEDED TOTAL U.S.A. (10 45.020.249.76)</v>
          </cell>
          <cell r="D58">
            <v>21682</v>
          </cell>
        </row>
        <row r="59">
          <cell r="A59" t="str">
            <v>Canada Life Assurance Company (The) (F080)PREMIUMS REINSURANCE CEDED SUBTOTAL - CEDED TOTAL EUROPE (10 45.020.249.84)</v>
          </cell>
          <cell r="B59" t="str">
            <v>Canada Life Assurance Company (The) (F080)</v>
          </cell>
          <cell r="C59" t="str">
            <v>PREMIUMS REINSURANCE CEDED SUBTOTAL - CEDED TOTAL EUROPE (10 45.020.249.84)</v>
          </cell>
          <cell r="D59">
            <v>3166006</v>
          </cell>
        </row>
        <row r="60">
          <cell r="A60" t="str">
            <v>Canada Life Financial Corporation (LH20)PREMIUMS DIRECT SUBTOTAL - DIRECT NON-PARTICIPATING ANNUITY INDIVIDUAL (10 45.010.049.11)</v>
          </cell>
          <cell r="B60" t="str">
            <v>Canada Life Financial Corporation (LH20)</v>
          </cell>
          <cell r="C60" t="str">
            <v>PREMIUMS DIRECT SUBTOTAL - DIRECT NON-PARTICIPATING ANNUITY INDIVIDUAL (10 45.010.049.11)</v>
          </cell>
          <cell r="D60">
            <v>237745</v>
          </cell>
        </row>
        <row r="61">
          <cell r="A61" t="str">
            <v>Canada Life Financial Corporation (LH20)PREMIUMS DIRECT SUBTOTAL - DIRECT NON-PARTICIPATING ANNUITY GROUP (10 45.010.049.12)</v>
          </cell>
          <cell r="B61" t="str">
            <v>Canada Life Financial Corporation (LH20)</v>
          </cell>
          <cell r="C61" t="str">
            <v>PREMIUMS DIRECT SUBTOTAL - DIRECT NON-PARTICIPATING ANNUITY GROUP (10 45.010.049.12)</v>
          </cell>
          <cell r="D61">
            <v>204010</v>
          </cell>
        </row>
        <row r="62">
          <cell r="A62" t="str">
            <v>Canada Life Financial Corporation (LH20)PREMIUMS DIRECT SUBTOTAL - DIRECT NON-PARTICIPATING TOTAL NON-PAR (10 45.010.049.41)</v>
          </cell>
          <cell r="B62" t="str">
            <v>Canada Life Financial Corporation (LH20)</v>
          </cell>
          <cell r="C62" t="str">
            <v>PREMIUMS DIRECT SUBTOTAL - DIRECT NON-PARTICIPATING TOTAL NON-PAR (10 45.010.049.41)</v>
          </cell>
          <cell r="D62">
            <v>3129791</v>
          </cell>
        </row>
        <row r="63">
          <cell r="A63" t="str">
            <v>Canada Life Financial Corporation (LH20)PREMIUMS DIRECT SUBTOTAL - DIRECT TOTAL PAR (10 45.010.049.51)</v>
          </cell>
          <cell r="B63" t="str">
            <v>Canada Life Financial Corporation (LH20)</v>
          </cell>
          <cell r="C63" t="str">
            <v>PREMIUMS DIRECT SUBTOTAL - DIRECT TOTAL PAR (10 45.010.049.51)</v>
          </cell>
          <cell r="D63">
            <v>522933</v>
          </cell>
        </row>
        <row r="64">
          <cell r="A64" t="str">
            <v>Canada Life Financial Corporation (LH20)PREMIUMS REINSURANCE ASSUMED SUBTOTAL - ASSUMED NON-PARTICIPATING ANNUITY INDIVIDUAL (10 45.010.149.11)</v>
          </cell>
          <cell r="B64" t="str">
            <v>Canada Life Financial Corporation (LH20)</v>
          </cell>
          <cell r="C64" t="str">
            <v>PREMIUMS REINSURANCE ASSUMED SUBTOTAL - ASSUMED NON-PARTICIPATING ANNUITY INDIVIDUAL (10 45.010.149.11)</v>
          </cell>
          <cell r="D64">
            <v>25326</v>
          </cell>
        </row>
        <row r="65">
          <cell r="A65" t="str">
            <v>Canada Life Financial Corporation (LH20)PREMIUMS REINSURANCE ASSUMED SUBTOTAL - ASSUMED NON-PARTICIPATING ANNUITY GROUP (10 45.010.149.12)</v>
          </cell>
          <cell r="B65" t="str">
            <v>Canada Life Financial Corporation (LH20)</v>
          </cell>
          <cell r="C65" t="str">
            <v>PREMIUMS REINSURANCE ASSUMED SUBTOTAL - ASSUMED NON-PARTICIPATING ANNUITY GROUP (10 45.010.149.12)</v>
          </cell>
          <cell r="D65">
            <v>19370</v>
          </cell>
        </row>
        <row r="66">
          <cell r="A66" t="str">
            <v>Canada Life Financial Corporation (LH20)PREMIUMS REINSURANCE ASSUMED SUBTOTAL - ASSUMED NON-PARTICIPATING TOTAL NON-PAR (10 45.010.149.41)</v>
          </cell>
          <cell r="B66" t="str">
            <v>Canada Life Financial Corporation (LH20)</v>
          </cell>
          <cell r="C66" t="str">
            <v>PREMIUMS REINSURANCE ASSUMED SUBTOTAL - ASSUMED NON-PARTICIPATING TOTAL NON-PAR (10 45.010.149.41)</v>
          </cell>
          <cell r="D66">
            <v>601611</v>
          </cell>
        </row>
        <row r="67">
          <cell r="A67" t="str">
            <v>Canada Life Financial Corporation (LH20)PREMIUMS REINSURANCE CEDED SUBTOTAL - CEDED NON-PARTICIPATING ANNUITY INDIVIDUAL (10 45.010.249.11)</v>
          </cell>
          <cell r="B67" t="str">
            <v>Canada Life Financial Corporation (LH20)</v>
          </cell>
          <cell r="C67" t="str">
            <v>PREMIUMS REINSURANCE CEDED SUBTOTAL - CEDED NON-PARTICIPATING ANNUITY INDIVIDUAL (10 45.010.249.11)</v>
          </cell>
          <cell r="D67">
            <v>16603</v>
          </cell>
        </row>
        <row r="68">
          <cell r="A68" t="str">
            <v>Canada Life Financial Corporation (LH20)PREMIUMS REINSURANCE CEDED SUBTOTAL - CEDED NON-PARTICIPATING ANNUITY GROUP (10 45.010.249.12)</v>
          </cell>
          <cell r="B68" t="str">
            <v>Canada Life Financial Corporation (LH20)</v>
          </cell>
          <cell r="C68" t="str">
            <v>PREMIUMS REINSURANCE CEDED SUBTOTAL - CEDED NON-PARTICIPATING ANNUITY GROUP (10 45.010.249.12)</v>
          </cell>
          <cell r="D68">
            <v>1003</v>
          </cell>
        </row>
        <row r="69">
          <cell r="A69" t="str">
            <v>Canada Life Financial Corporation (LH20)PREMIUMS REINSURANCE CEDED SUBTOTAL - CEDED NON-PARTICIPATING TOTAL NON-PAR (10 45.010.249.41)</v>
          </cell>
          <cell r="B69" t="str">
            <v>Canada Life Financial Corporation (LH20)</v>
          </cell>
          <cell r="C69" t="str">
            <v>PREMIUMS REINSURANCE CEDED SUBTOTAL - CEDED NON-PARTICIPATING TOTAL NON-PAR (10 45.010.249.41)</v>
          </cell>
          <cell r="D69">
            <v>2056119</v>
          </cell>
        </row>
        <row r="70">
          <cell r="A70" t="str">
            <v>Canada Life Financial Corporation (LH20)PREMIUMS REINSURANCE CEDED SUBTOTAL - CEDED TOTAL PAR (10 45.010.249.51)</v>
          </cell>
          <cell r="B70" t="str">
            <v>Canada Life Financial Corporation (LH20)</v>
          </cell>
          <cell r="C70" t="str">
            <v>PREMIUMS REINSURANCE CEDED SUBTOTAL - CEDED TOTAL PAR (10 45.010.249.51)</v>
          </cell>
          <cell r="D70">
            <v>34843</v>
          </cell>
        </row>
        <row r="71">
          <cell r="A71" t="str">
            <v>Canada Life Financial Corporation (LH20)PREMIUMS DIRECT SUBTOTAL - DIRECT U.S.A. NON-PARTICIPATING ANNUITY INDIVIDUAL (10 45.020.049.11)</v>
          </cell>
          <cell r="B71" t="str">
            <v>Canada Life Financial Corporation (LH20)</v>
          </cell>
          <cell r="C71" t="str">
            <v>PREMIUMS DIRECT SUBTOTAL - DIRECT U.S.A. NON-PARTICIPATING ANNUITY INDIVIDUAL (10 45.020.049.11)</v>
          </cell>
          <cell r="D71">
            <v>867</v>
          </cell>
        </row>
        <row r="72">
          <cell r="A72" t="str">
            <v>Canada Life Financial Corporation (LH20)PREMIUMS DIRECT SUBTOTAL - DIRECT U.S.A. NON-PARTICIPATING ANNUITY GROUP (10 45.020.049.12)</v>
          </cell>
          <cell r="B72" t="str">
            <v>Canada Life Financial Corporation (LH20)</v>
          </cell>
          <cell r="C72" t="str">
            <v>PREMIUMS DIRECT SUBTOTAL - DIRECT U.S.A. NON-PARTICIPATING ANNUITY GROUP (10 45.020.049.12)</v>
          </cell>
          <cell r="D72">
            <v>1313</v>
          </cell>
        </row>
        <row r="73">
          <cell r="A73" t="str">
            <v>Canada Life Financial Corporation (LH20)PREMIUMS DIRECT SUBTOTAL - DIRECT U.S.A. NON-PARTICIPATING TOTAL NON-PAR (10 45.020.049.41)</v>
          </cell>
          <cell r="B73" t="str">
            <v>Canada Life Financial Corporation (LH20)</v>
          </cell>
          <cell r="C73" t="str">
            <v>PREMIUMS DIRECT SUBTOTAL - DIRECT U.S.A. NON-PARTICIPATING TOTAL NON-PAR (10 45.020.049.41)</v>
          </cell>
          <cell r="D73">
            <v>59904</v>
          </cell>
        </row>
        <row r="74">
          <cell r="A74" t="str">
            <v>Canada Life Financial Corporation (LH20)PREMIUMS DIRECT SUBTOTAL - DIRECT U.S.A. TOTAL PAR (10 45.020.049.51)</v>
          </cell>
          <cell r="B74" t="str">
            <v>Canada Life Financial Corporation (LH20)</v>
          </cell>
          <cell r="C74" t="str">
            <v>PREMIUMS DIRECT SUBTOTAL - DIRECT U.S.A. TOTAL PAR (10 45.020.049.51)</v>
          </cell>
          <cell r="D74">
            <v>79105</v>
          </cell>
        </row>
        <row r="75">
          <cell r="A75" t="str">
            <v>Canada Life Financial Corporation (LH20)PREMIUMS DIRECT SUBTOTAL - DIRECT TOTAL U.S.A. (10 45.020.049.76)</v>
          </cell>
          <cell r="B75" t="str">
            <v>Canada Life Financial Corporation (LH20)</v>
          </cell>
          <cell r="C75" t="str">
            <v>PREMIUMS DIRECT SUBTOTAL - DIRECT TOTAL U.S.A. (10 45.020.049.76)</v>
          </cell>
          <cell r="D75">
            <v>139009</v>
          </cell>
        </row>
        <row r="76">
          <cell r="A76" t="str">
            <v>Canada Life Financial Corporation (LH20)PREMIUMS DIRECT SUBTOTAL - DIRECT TOTAL EUROPE (10 45.020.049.84)</v>
          </cell>
          <cell r="B76" t="str">
            <v>Canada Life Financial Corporation (LH20)</v>
          </cell>
          <cell r="C76" t="str">
            <v>PREMIUMS DIRECT SUBTOTAL - DIRECT TOTAL EUROPE (10 45.020.049.84)</v>
          </cell>
          <cell r="D76">
            <v>1611541</v>
          </cell>
        </row>
        <row r="77">
          <cell r="A77" t="str">
            <v>Canada Life Financial Corporation (LH20)PREMIUMS REINSURANCE ASSUMED SUBTOTAL - ASSUMED U.S.A. NON-PARTICIPATING TOTAL NON-PAR (10 45.020.149.41)</v>
          </cell>
          <cell r="B77" t="str">
            <v>Canada Life Financial Corporation (LH20)</v>
          </cell>
          <cell r="C77" t="str">
            <v>PREMIUMS REINSURANCE ASSUMED SUBTOTAL - ASSUMED U.S.A. NON-PARTICIPATING TOTAL NON-PAR (10 45.020.149.41)</v>
          </cell>
          <cell r="D77">
            <v>5429</v>
          </cell>
        </row>
        <row r="78">
          <cell r="A78" t="str">
            <v>Canada Life Financial Corporation (LH20)PREMIUMS REINSURANCE ASSUMED SUBTOTAL - ASSUMED U.S.A. TOTAL PAR (10 45.020.149.51)</v>
          </cell>
          <cell r="B78" t="str">
            <v>Canada Life Financial Corporation (LH20)</v>
          </cell>
          <cell r="C78" t="str">
            <v>PREMIUMS REINSURANCE ASSUMED SUBTOTAL - ASSUMED U.S.A. TOTAL PAR (10 45.020.149.51)</v>
          </cell>
          <cell r="D78">
            <v>3653</v>
          </cell>
        </row>
        <row r="79">
          <cell r="A79" t="str">
            <v>Canada Life Financial Corporation (LH20)PREMIUMS REINSURANCE ASSUMED SUBTOTAL - ASSUMED TOTAL U.S.A. (10 45.020.149.76)</v>
          </cell>
          <cell r="B79" t="str">
            <v>Canada Life Financial Corporation (LH20)</v>
          </cell>
          <cell r="C79" t="str">
            <v>PREMIUMS REINSURANCE ASSUMED SUBTOTAL - ASSUMED TOTAL U.S.A. (10 45.020.149.76)</v>
          </cell>
          <cell r="D79">
            <v>9082</v>
          </cell>
        </row>
        <row r="80">
          <cell r="A80" t="str">
            <v>Canada Life Financial Corporation (LH20)PREMIUMS REINSURANCE ASSUMED SUBTOTAL - ASSUMED TOTAL EUROPE (10 45.020.149.84)</v>
          </cell>
          <cell r="B80" t="str">
            <v>Canada Life Financial Corporation (LH20)</v>
          </cell>
          <cell r="C80" t="str">
            <v>PREMIUMS REINSURANCE ASSUMED SUBTOTAL - ASSUMED TOTAL EUROPE (10 45.020.149.84)</v>
          </cell>
          <cell r="D80">
            <v>3200427</v>
          </cell>
        </row>
        <row r="81">
          <cell r="A81" t="str">
            <v>Canada Life Financial Corporation (LH20)PREMIUMS REINSURANCE CEDED SUBTOTAL - CEDED U.S.A. NON-PARTICIPATING ANNUITY INDIVIDUAL (10 45.020.249.11)</v>
          </cell>
          <cell r="B81" t="str">
            <v>Canada Life Financial Corporation (LH20)</v>
          </cell>
          <cell r="C81" t="str">
            <v>PREMIUMS REINSURANCE CEDED SUBTOTAL - CEDED U.S.A. NON-PARTICIPATING ANNUITY INDIVIDUAL (10 45.020.249.11)</v>
          </cell>
          <cell r="D81">
            <v>850</v>
          </cell>
        </row>
        <row r="82">
          <cell r="A82" t="str">
            <v>Canada Life Financial Corporation (LH20)PREMIUMS REINSURANCE CEDED SUBTOTAL - CEDED U.S.A. NON-PARTICIPATING ANNUITY GROUP (10 45.020.249.12)</v>
          </cell>
          <cell r="B82" t="str">
            <v>Canada Life Financial Corporation (LH20)</v>
          </cell>
          <cell r="C82" t="str">
            <v>PREMIUMS REINSURANCE CEDED SUBTOTAL - CEDED U.S.A. NON-PARTICIPATING ANNUITY GROUP (10 45.020.249.12)</v>
          </cell>
          <cell r="D82">
            <v>1313</v>
          </cell>
        </row>
        <row r="83">
          <cell r="A83" t="str">
            <v>Canada Life Financial Corporation (LH20)PREMIUMS REINSURANCE CEDED SUBTOTAL - CEDED U.S.A. NON-PARTICIPATING TOTAL NON-PAR (10 45.020.249.41)</v>
          </cell>
          <cell r="B83" t="str">
            <v>Canada Life Financial Corporation (LH20)</v>
          </cell>
          <cell r="C83" t="str">
            <v>PREMIUMS REINSURANCE CEDED SUBTOTAL - CEDED U.S.A. NON-PARTICIPATING TOTAL NON-PAR (10 45.020.249.41)</v>
          </cell>
          <cell r="D83">
            <v>13820</v>
          </cell>
        </row>
        <row r="84">
          <cell r="A84" t="str">
            <v>Canada Life Financial Corporation (LH20)PREMIUMS REINSURANCE CEDED SUBTOTAL - CEDED U.S.A. TOTAL PAR (10 45.020.249.51)</v>
          </cell>
          <cell r="B84" t="str">
            <v>Canada Life Financial Corporation (LH20)</v>
          </cell>
          <cell r="C84" t="str">
            <v>PREMIUMS REINSURANCE CEDED SUBTOTAL - CEDED U.S.A. TOTAL PAR (10 45.020.249.51)</v>
          </cell>
          <cell r="D84">
            <v>7862</v>
          </cell>
        </row>
        <row r="85">
          <cell r="A85" t="str">
            <v>Canada Life Financial Corporation (LH20)PREMIUMS REINSURANCE CEDED SUBTOTAL - CEDED TOTAL U.S.A. (10 45.020.249.76)</v>
          </cell>
          <cell r="B85" t="str">
            <v>Canada Life Financial Corporation (LH20)</v>
          </cell>
          <cell r="C85" t="str">
            <v>PREMIUMS REINSURANCE CEDED SUBTOTAL - CEDED TOTAL U.S.A. (10 45.020.249.76)</v>
          </cell>
          <cell r="D85">
            <v>21682</v>
          </cell>
        </row>
        <row r="86">
          <cell r="A86" t="str">
            <v>Canada Life Financial Corporation (LH20)PREMIUMS REINSURANCE CEDED SUBTOTAL - CEDED TOTAL EUROPE (10 45.020.249.84)</v>
          </cell>
          <cell r="B86" t="str">
            <v>Canada Life Financial Corporation (LH20)</v>
          </cell>
          <cell r="C86" t="str">
            <v>PREMIUMS REINSURANCE CEDED SUBTOTAL - CEDED TOTAL EUROPE (10 45.020.249.84)</v>
          </cell>
          <cell r="D86">
            <v>3166006</v>
          </cell>
        </row>
        <row r="87">
          <cell r="A87" t="str">
            <v>Canada Life Insurance Company of Canada (The) (F078)PREMIUMS REINSURANCE ASSUMED SUBTOTAL - ASSUMED NON-PARTICIPATING ANNUITY INDIVIDUAL (10 45.010.149.11)</v>
          </cell>
          <cell r="B87" t="str">
            <v>Canada Life Insurance Company of Canada (The) (F078)</v>
          </cell>
          <cell r="C87" t="str">
            <v>PREMIUMS REINSURANCE ASSUMED SUBTOTAL - ASSUMED NON-PARTICIPATING ANNUITY INDIVIDUAL (10 45.010.149.11)</v>
          </cell>
          <cell r="D87">
            <v>25326</v>
          </cell>
        </row>
        <row r="88">
          <cell r="A88" t="str">
            <v>Canada Life Insurance Company of Canada (The) (F078)PREMIUMS REINSURANCE ASSUMED SUBTOTAL - ASSUMED NON-PARTICIPATING ANNUITY GROUP (10 45.010.149.12)</v>
          </cell>
          <cell r="B88" t="str">
            <v>Canada Life Insurance Company of Canada (The) (F078)</v>
          </cell>
          <cell r="C88" t="str">
            <v>PREMIUMS REINSURANCE ASSUMED SUBTOTAL - ASSUMED NON-PARTICIPATING ANNUITY GROUP (10 45.010.149.12)</v>
          </cell>
          <cell r="D88">
            <v>19370</v>
          </cell>
        </row>
        <row r="89">
          <cell r="A89" t="str">
            <v>Canada Life Insurance Company of Canada (The) (F078)PREMIUMS REINSURANCE ASSUMED SUBTOTAL - ASSUMED NON-PARTICIPATING TOTAL NON-PAR (10 45.010.149.41)</v>
          </cell>
          <cell r="B89" t="str">
            <v>Canada Life Insurance Company of Canada (The) (F078)</v>
          </cell>
          <cell r="C89" t="str">
            <v>PREMIUMS REINSURANCE ASSUMED SUBTOTAL - ASSUMED NON-PARTICIPATING TOTAL NON-PAR (10 45.010.149.41)</v>
          </cell>
          <cell r="D89">
            <v>558201</v>
          </cell>
        </row>
        <row r="90">
          <cell r="A90" t="str">
            <v>Canada Life Insurance Company of Canada (The) (F078)PREMIUMS REINSURANCE ASSUMED SUBTOTAL - ASSUMED TOTAL PAR (10 45.010.149.51)</v>
          </cell>
          <cell r="B90" t="str">
            <v>Canada Life Insurance Company of Canada (The) (F078)</v>
          </cell>
          <cell r="C90" t="str">
            <v>PREMIUMS REINSURANCE ASSUMED SUBTOTAL - ASSUMED TOTAL PAR (10 45.010.149.51)</v>
          </cell>
          <cell r="D90">
            <v>511569</v>
          </cell>
        </row>
        <row r="91">
          <cell r="A91" t="str">
            <v>Canada Life Insurance Company of Canada (The) (F078)PREMIUMS REINSURANCE CEDED SUBTOTAL - CEDED TOTAL PAR (10 45.010.249.51)</v>
          </cell>
          <cell r="B91" t="str">
            <v>Canada Life Insurance Company of Canada (The) (F078)</v>
          </cell>
          <cell r="C91" t="str">
            <v>PREMIUMS REINSURANCE CEDED SUBTOTAL - CEDED TOTAL PAR (10 45.010.249.51)</v>
          </cell>
          <cell r="D91">
            <v>23479</v>
          </cell>
        </row>
        <row r="92">
          <cell r="A92" t="str">
            <v>Canadian Premier Life Insurance Company (F121)PREMIUMS DIRECT SUBTOTAL - DIRECT NON-PARTICIPATING TOTAL NON-PAR (10 45.010.049.41)</v>
          </cell>
          <cell r="B92" t="str">
            <v>Canadian Premier Life Insurance Company (F121)</v>
          </cell>
          <cell r="C92" t="str">
            <v>PREMIUMS DIRECT SUBTOTAL - DIRECT NON-PARTICIPATING TOTAL NON-PAR (10 45.010.049.41)</v>
          </cell>
          <cell r="D92">
            <v>244882</v>
          </cell>
        </row>
        <row r="93">
          <cell r="A93" t="str">
            <v>Canadian Premier Life Insurance Company (F121)PREMIUMS REINSURANCE ASSUMED SUBTOTAL - ASSUMED NON-PARTICIPATING TOTAL NON-PAR (10 45.010.149.41)</v>
          </cell>
          <cell r="B93" t="str">
            <v>Canadian Premier Life Insurance Company (F121)</v>
          </cell>
          <cell r="C93" t="str">
            <v>PREMIUMS REINSURANCE ASSUMED SUBTOTAL - ASSUMED NON-PARTICIPATING TOTAL NON-PAR (10 45.010.149.41)</v>
          </cell>
          <cell r="D93">
            <v>8118</v>
          </cell>
        </row>
        <row r="94">
          <cell r="A94" t="str">
            <v>Canadian Premier Life Insurance Company (F121)PREMIUMS REINSURANCE CEDED SUBTOTAL - CEDED NON-PARTICIPATING TOTAL NON-PAR (10 45.010.249.41)</v>
          </cell>
          <cell r="B94" t="str">
            <v>Canadian Premier Life Insurance Company (F121)</v>
          </cell>
          <cell r="C94" t="str">
            <v>PREMIUMS REINSURANCE CEDED SUBTOTAL - CEDED NON-PARTICIPATING TOTAL NON-PAR (10 45.010.249.41)</v>
          </cell>
          <cell r="D94">
            <v>140586</v>
          </cell>
        </row>
        <row r="95">
          <cell r="A95" t="str">
            <v>CIBC Life Insurance Company Limited (F075)PREMIUMS DIRECT SUBTOTAL - DIRECT NON-PARTICIPATING TOTAL NON-PAR (10 45.010.049.41)</v>
          </cell>
          <cell r="B95" t="str">
            <v>CIBC Life Insurance Company Limited (F075)</v>
          </cell>
          <cell r="C95" t="str">
            <v>PREMIUMS DIRECT SUBTOTAL - DIRECT NON-PARTICIPATING TOTAL NON-PAR (10 45.010.049.41)</v>
          </cell>
          <cell r="D95">
            <v>45738</v>
          </cell>
        </row>
        <row r="96">
          <cell r="A96" t="str">
            <v>CIBC Life Insurance Company Limited (F075)PREMIUMS REINSURANCE ASSUMED SUBTOTAL - ASSUMED NON-PARTICIPATING TOTAL NON-PAR (10 45.010.149.41)</v>
          </cell>
          <cell r="B96" t="str">
            <v>CIBC Life Insurance Company Limited (F075)</v>
          </cell>
          <cell r="C96" t="str">
            <v>PREMIUMS REINSURANCE ASSUMED SUBTOTAL - ASSUMED NON-PARTICIPATING TOTAL NON-PAR (10 45.010.149.41)</v>
          </cell>
          <cell r="D96">
            <v>763</v>
          </cell>
        </row>
        <row r="97">
          <cell r="A97" t="str">
            <v>CIBC Life Insurance Company Limited (F075)PREMIUMS REINSURANCE CEDED SUBTOTAL - CEDED NON-PARTICIPATING TOTAL NON-PAR (10 45.010.249.41)</v>
          </cell>
          <cell r="B97" t="str">
            <v>CIBC Life Insurance Company Limited (F075)</v>
          </cell>
          <cell r="C97" t="str">
            <v>PREMIUMS REINSURANCE CEDED SUBTOTAL - CEDED NON-PARTICIPATING TOTAL NON-PAR (10 45.010.249.41)</v>
          </cell>
          <cell r="D97">
            <v>14664</v>
          </cell>
        </row>
        <row r="98">
          <cell r="A98" t="str">
            <v>CIGNA Life Insurance Company of Canada (F235)PREMIUMS DIRECT SUBTOTAL - DIRECT NON-PARTICIPATING TOTAL NON-PAR (10 45.010.049.41)</v>
          </cell>
          <cell r="B98" t="str">
            <v>CIGNA Life Insurance Company of Canada (F235)</v>
          </cell>
          <cell r="C98" t="str">
            <v>PREMIUMS DIRECT SUBTOTAL - DIRECT NON-PARTICIPATING TOTAL NON-PAR (10 45.010.049.41)</v>
          </cell>
          <cell r="D98">
            <v>34463</v>
          </cell>
        </row>
        <row r="99">
          <cell r="A99" t="str">
            <v>CIGNA Life Insurance Company of Canada (F235)PREMIUMS REINSURANCE CEDED SUBTOTAL - CEDED NON-PARTICIPATING TOTAL NON-PAR (10 45.010.249.41)</v>
          </cell>
          <cell r="B99" t="str">
            <v>CIGNA Life Insurance Company of Canada (F235)</v>
          </cell>
          <cell r="C99" t="str">
            <v>PREMIUMS REINSURANCE CEDED SUBTOTAL - CEDED NON-PARTICIPATING TOTAL NON-PAR (10 45.010.249.41)</v>
          </cell>
          <cell r="D99">
            <v>1579</v>
          </cell>
        </row>
        <row r="100">
          <cell r="A100" t="str">
            <v>Co-operators Life Insurance Company (F147)PREMIUMS DIRECT SUBTOTAL - DIRECT NON-PARTICIPATING ANNUITY INDIVIDUAL (10 45.010.049.11)</v>
          </cell>
          <cell r="B100" t="str">
            <v>Co-operators Life Insurance Company (F147)</v>
          </cell>
          <cell r="C100" t="str">
            <v>PREMIUMS DIRECT SUBTOTAL - DIRECT NON-PARTICIPATING ANNUITY INDIVIDUAL (10 45.010.049.11)</v>
          </cell>
          <cell r="D100">
            <v>16497</v>
          </cell>
        </row>
        <row r="101">
          <cell r="A101" t="str">
            <v>Co-operators Life Insurance Company (F147)PREMIUMS DIRECT SUBTOTAL - DIRECT NON-PARTICIPATING ANNUITY GROUP (10 45.010.049.12)</v>
          </cell>
          <cell r="B101" t="str">
            <v>Co-operators Life Insurance Company (F147)</v>
          </cell>
          <cell r="C101" t="str">
            <v>PREMIUMS DIRECT SUBTOTAL - DIRECT NON-PARTICIPATING ANNUITY GROUP (10 45.010.049.12)</v>
          </cell>
          <cell r="D101">
            <v>30746</v>
          </cell>
        </row>
        <row r="102">
          <cell r="A102" t="str">
            <v>Co-operators Life Insurance Company (F147)PREMIUMS DIRECT SUBTOTAL - DIRECT NON-PARTICIPATING TOTAL NON-PAR (10 45.010.049.41)</v>
          </cell>
          <cell r="B102" t="str">
            <v>Co-operators Life Insurance Company (F147)</v>
          </cell>
          <cell r="C102" t="str">
            <v>PREMIUMS DIRECT SUBTOTAL - DIRECT NON-PARTICIPATING TOTAL NON-PAR (10 45.010.049.41)</v>
          </cell>
          <cell r="D102">
            <v>725099</v>
          </cell>
        </row>
        <row r="103">
          <cell r="A103" t="str">
            <v>Co-operators Life Insurance Company (F147)PREMIUMS DIRECT SUBTOTAL - DIRECT TOTAL PAR (10 45.010.049.51)</v>
          </cell>
          <cell r="B103" t="str">
            <v>Co-operators Life Insurance Company (F147)</v>
          </cell>
          <cell r="C103" t="str">
            <v>PREMIUMS DIRECT SUBTOTAL - DIRECT TOTAL PAR (10 45.010.049.51)</v>
          </cell>
          <cell r="D103">
            <v>82586</v>
          </cell>
        </row>
        <row r="104">
          <cell r="A104" t="str">
            <v>Co-operators Life Insurance Company (F147)PREMIUMS REINSURANCE ASSUMED SUBTOTAL - ASSUMED NON-PARTICIPATING ANNUITY INDIVIDUAL (10 45.010.149.11)</v>
          </cell>
          <cell r="B104" t="str">
            <v>Co-operators Life Insurance Company (F147)</v>
          </cell>
          <cell r="C104" t="str">
            <v>PREMIUMS REINSURANCE ASSUMED SUBTOTAL - ASSUMED NON-PARTICIPATING ANNUITY INDIVIDUAL (10 45.010.149.11)</v>
          </cell>
          <cell r="D104">
            <v>7</v>
          </cell>
        </row>
        <row r="105">
          <cell r="A105" t="str">
            <v>Co-operators Life Insurance Company (F147)PREMIUMS REINSURANCE ASSUMED SUBTOTAL - ASSUMED NON-PARTICIPATING TOTAL NON-PAR (10 45.010.149.41)</v>
          </cell>
          <cell r="B105" t="str">
            <v>Co-operators Life Insurance Company (F147)</v>
          </cell>
          <cell r="C105" t="str">
            <v>PREMIUMS REINSURANCE ASSUMED SUBTOTAL - ASSUMED NON-PARTICIPATING TOTAL NON-PAR (10 45.010.149.41)</v>
          </cell>
          <cell r="D105">
            <v>7011</v>
          </cell>
        </row>
        <row r="106">
          <cell r="A106" t="str">
            <v>Co-operators Life Insurance Company (F147)PREMIUMS REINSURANCE ASSUMED SUBTOTAL - ASSUMED TOTAL PAR (10 45.010.149.51)</v>
          </cell>
          <cell r="B106" t="str">
            <v>Co-operators Life Insurance Company (F147)</v>
          </cell>
          <cell r="C106" t="str">
            <v>PREMIUMS REINSURANCE ASSUMED SUBTOTAL - ASSUMED TOTAL PAR (10 45.010.149.51)</v>
          </cell>
          <cell r="D106">
            <v>-3243</v>
          </cell>
        </row>
        <row r="107">
          <cell r="A107" t="str">
            <v>Co-operators Life Insurance Company (F147)PREMIUMS REINSURANCE CEDED SUBTOTAL - CEDED NON-PARTICIPATING TOTAL NON-PAR (10 45.010.249.41)</v>
          </cell>
          <cell r="B107" t="str">
            <v>Co-operators Life Insurance Company (F147)</v>
          </cell>
          <cell r="C107" t="str">
            <v>PREMIUMS REINSURANCE CEDED SUBTOTAL - CEDED NON-PARTICIPATING TOTAL NON-PAR (10 45.010.249.41)</v>
          </cell>
          <cell r="D107">
            <v>51870</v>
          </cell>
        </row>
        <row r="108">
          <cell r="A108" t="str">
            <v>Co-operators Life Insurance Company (F147)PREMIUMS REINSURANCE CEDED SUBTOTAL - CEDED TOTAL PAR (10 45.010.249.51)</v>
          </cell>
          <cell r="B108" t="str">
            <v>Co-operators Life Insurance Company (F147)</v>
          </cell>
          <cell r="C108" t="str">
            <v>PREMIUMS REINSURANCE CEDED SUBTOTAL - CEDED TOTAL PAR (10 45.010.249.51)</v>
          </cell>
          <cell r="D108">
            <v>10042</v>
          </cell>
        </row>
        <row r="109">
          <cell r="A109" t="str">
            <v>Crown Life Insurance Company (F150)PREMIUMS DIRECT SUBTOTAL - DIRECT U.S.A. NON-PARTICIPATING ANNUITY INDIVIDUAL (10 45.020.049.11)</v>
          </cell>
          <cell r="B109" t="str">
            <v>Crown Life Insurance Company (F150)</v>
          </cell>
          <cell r="C109" t="str">
            <v>PREMIUMS DIRECT SUBTOTAL - DIRECT U.S.A. NON-PARTICIPATING ANNUITY INDIVIDUAL (10 45.020.049.11)</v>
          </cell>
          <cell r="D109">
            <v>17</v>
          </cell>
        </row>
        <row r="110">
          <cell r="A110" t="str">
            <v>Crown Life Insurance Company (F150)PREMIUMS DIRECT SUBTOTAL - DIRECT U.S.A. NON-PARTICIPATING TOTAL NON-PAR (10 45.020.049.41)</v>
          </cell>
          <cell r="B110" t="str">
            <v>Crown Life Insurance Company (F150)</v>
          </cell>
          <cell r="C110" t="str">
            <v>PREMIUMS DIRECT SUBTOTAL - DIRECT U.S.A. NON-PARTICIPATING TOTAL NON-PAR (10 45.020.049.41)</v>
          </cell>
          <cell r="D110">
            <v>21059</v>
          </cell>
        </row>
        <row r="111">
          <cell r="A111" t="str">
            <v>Crown Life Insurance Company (F150)PREMIUMS DIRECT SUBTOTAL - DIRECT U.S.A. TOTAL PAR (10 45.020.049.51)</v>
          </cell>
          <cell r="B111" t="str">
            <v>Crown Life Insurance Company (F150)</v>
          </cell>
          <cell r="C111" t="str">
            <v>PREMIUMS DIRECT SUBTOTAL - DIRECT U.S.A. TOTAL PAR (10 45.020.049.51)</v>
          </cell>
          <cell r="D111">
            <v>26359</v>
          </cell>
        </row>
        <row r="112">
          <cell r="A112" t="str">
            <v>Crown Life Insurance Company (F150)PREMIUMS DIRECT SUBTOTAL - DIRECT TOTAL U.S.A. (10 45.020.049.76)</v>
          </cell>
          <cell r="B112" t="str">
            <v>Crown Life Insurance Company (F150)</v>
          </cell>
          <cell r="C112" t="str">
            <v>PREMIUMS DIRECT SUBTOTAL - DIRECT TOTAL U.S.A. (10 45.020.049.76)</v>
          </cell>
          <cell r="D112">
            <v>47418</v>
          </cell>
        </row>
        <row r="113">
          <cell r="A113" t="str">
            <v>Crown Life Insurance Company (F150)PREMIUMS DIRECT SUBTOTAL - DIRECT TOTAL EUROPE (10 45.020.049.84)</v>
          </cell>
          <cell r="B113" t="str">
            <v>Crown Life Insurance Company (F150)</v>
          </cell>
          <cell r="C113" t="str">
            <v>PREMIUMS DIRECT SUBTOTAL - DIRECT TOTAL EUROPE (10 45.020.049.84)</v>
          </cell>
          <cell r="D113">
            <v>20566</v>
          </cell>
        </row>
        <row r="114">
          <cell r="A114" t="str">
            <v>Crown Life Insurance Company (F150)PREMIUMS REINSURANCE ASSUMED SUBTOTAL - ASSUMED U.S.A. NON-PARTICIPATING TOTAL NON-PAR (10 45.020.149.41)</v>
          </cell>
          <cell r="B114" t="str">
            <v>Crown Life Insurance Company (F150)</v>
          </cell>
          <cell r="C114" t="str">
            <v>PREMIUMS REINSURANCE ASSUMED SUBTOTAL - ASSUMED U.S.A. NON-PARTICIPATING TOTAL NON-PAR (10 45.020.149.41)</v>
          </cell>
          <cell r="D114">
            <v>279</v>
          </cell>
        </row>
        <row r="115">
          <cell r="A115" t="str">
            <v>Crown Life Insurance Company (F150)PREMIUMS REINSURANCE ASSUMED SUBTOTAL - ASSUMED TOTAL U.S.A. (10 45.020.149.76)</v>
          </cell>
          <cell r="B115" t="str">
            <v>Crown Life Insurance Company (F150)</v>
          </cell>
          <cell r="C115" t="str">
            <v>PREMIUMS REINSURANCE ASSUMED SUBTOTAL - ASSUMED TOTAL U.S.A. (10 45.020.149.76)</v>
          </cell>
          <cell r="D115">
            <v>279</v>
          </cell>
        </row>
        <row r="116">
          <cell r="A116" t="str">
            <v>Crown Life Insurance Company (F150)PREMIUMS REINSURANCE ASSUMED SUBTOTAL - ASSUMED TOTAL EUROPE (10 45.020.149.84)</v>
          </cell>
          <cell r="B116" t="str">
            <v>Crown Life Insurance Company (F150)</v>
          </cell>
          <cell r="C116" t="str">
            <v>PREMIUMS REINSURANCE ASSUMED SUBTOTAL - ASSUMED TOTAL EUROPE (10 45.020.149.84)</v>
          </cell>
          <cell r="D116">
            <v>5561</v>
          </cell>
        </row>
        <row r="117">
          <cell r="A117" t="str">
            <v>Crown Life Insurance Company (F150)PREMIUMS REINSURANCE CEDED SUBTOTAL - CEDED U.S.A. NON-PARTICIPATING ANNUITY INDIVIDUAL (10 45.020.249.11)</v>
          </cell>
          <cell r="B117" t="str">
            <v>Crown Life Insurance Company (F150)</v>
          </cell>
          <cell r="C117" t="str">
            <v>PREMIUMS REINSURANCE CEDED SUBTOTAL - CEDED U.S.A. NON-PARTICIPATING ANNUITY INDIVIDUAL (10 45.020.249.11)</v>
          </cell>
          <cell r="D117">
            <v>13</v>
          </cell>
        </row>
        <row r="118">
          <cell r="A118" t="str">
            <v>Crown Life Insurance Company (F150)PREMIUMS REINSURANCE CEDED SUBTOTAL - CEDED U.S.A. NON-PARTICIPATING TOTAL NON-PAR (10 45.020.249.41)</v>
          </cell>
          <cell r="B118" t="str">
            <v>Crown Life Insurance Company (F150)</v>
          </cell>
          <cell r="C118" t="str">
            <v>PREMIUMS REINSURANCE CEDED SUBTOTAL - CEDED U.S.A. NON-PARTICIPATING TOTAL NON-PAR (10 45.020.249.41)</v>
          </cell>
          <cell r="D118">
            <v>18559</v>
          </cell>
        </row>
        <row r="119">
          <cell r="A119" t="str">
            <v>Crown Life Insurance Company (F150)PREMIUMS REINSURANCE CEDED SUBTOTAL - CEDED U.S.A. TOTAL PAR (10 45.020.249.51)</v>
          </cell>
          <cell r="B119" t="str">
            <v>Crown Life Insurance Company (F150)</v>
          </cell>
          <cell r="C119" t="str">
            <v>PREMIUMS REINSURANCE CEDED SUBTOTAL - CEDED U.S.A. TOTAL PAR (10 45.020.249.51)</v>
          </cell>
          <cell r="D119">
            <v>21846</v>
          </cell>
        </row>
        <row r="120">
          <cell r="A120" t="str">
            <v>Crown Life Insurance Company (F150)PREMIUMS REINSURANCE CEDED SUBTOTAL - CEDED TOTAL U.S.A. (10 45.020.249.76)</v>
          </cell>
          <cell r="B120" t="str">
            <v>Crown Life Insurance Company (F150)</v>
          </cell>
          <cell r="C120" t="str">
            <v>PREMIUMS REINSURANCE CEDED SUBTOTAL - CEDED TOTAL U.S.A. (10 45.020.249.76)</v>
          </cell>
          <cell r="D120">
            <v>40405</v>
          </cell>
        </row>
        <row r="121">
          <cell r="A121" t="str">
            <v>Crown Life Insurance Company (F150)PREMIUMS REINSURANCE CEDED SUBTOTAL - CEDED TOTAL EUROPE (10 45.020.249.84)</v>
          </cell>
          <cell r="B121" t="str">
            <v>Crown Life Insurance Company (F150)</v>
          </cell>
          <cell r="C121" t="str">
            <v>PREMIUMS REINSURANCE CEDED SUBTOTAL - CEDED TOTAL EUROPE (10 45.020.249.84)</v>
          </cell>
          <cell r="D121">
            <v>20736</v>
          </cell>
        </row>
        <row r="122">
          <cell r="A122" t="str">
            <v>CUMIS Life Insurance Company (F155)PREMIUMS DIRECT SUBTOTAL - DIRECT NON-PARTICIPATING ANNUITY INDIVIDUAL (10 45.010.049.11)</v>
          </cell>
          <cell r="B122" t="str">
            <v>CUMIS Life Insurance Company (F155)</v>
          </cell>
          <cell r="C122" t="str">
            <v>PREMIUMS DIRECT SUBTOTAL - DIRECT NON-PARTICIPATING ANNUITY INDIVIDUAL (10 45.010.049.11)</v>
          </cell>
          <cell r="D122">
            <v>361</v>
          </cell>
        </row>
        <row r="123">
          <cell r="A123" t="str">
            <v>CUMIS Life Insurance Company (F155)PREMIUMS DIRECT SUBTOTAL - DIRECT NON-PARTICIPATING ANNUITY GROUP (10 45.010.049.12)</v>
          </cell>
          <cell r="B123" t="str">
            <v>CUMIS Life Insurance Company (F155)</v>
          </cell>
          <cell r="C123" t="str">
            <v>PREMIUMS DIRECT SUBTOTAL - DIRECT NON-PARTICIPATING ANNUITY GROUP (10 45.010.049.12)</v>
          </cell>
          <cell r="D123">
            <v>361</v>
          </cell>
        </row>
        <row r="124">
          <cell r="A124" t="str">
            <v>CUMIS Life Insurance Company (F155)PREMIUMS DIRECT SUBTOTAL - DIRECT NON-PARTICIPATING TOTAL NON-PAR (10 45.010.049.41)</v>
          </cell>
          <cell r="B124" t="str">
            <v>CUMIS Life Insurance Company (F155)</v>
          </cell>
          <cell r="C124" t="str">
            <v>PREMIUMS DIRECT SUBTOTAL - DIRECT NON-PARTICIPATING TOTAL NON-PAR (10 45.010.049.41)</v>
          </cell>
          <cell r="D124">
            <v>250312</v>
          </cell>
        </row>
        <row r="125">
          <cell r="A125" t="str">
            <v>CUMIS Life Insurance Company (F155)PREMIUMS DIRECT SUBTOTAL - DIRECT TOTAL PAR (10 45.010.049.51)</v>
          </cell>
          <cell r="B125" t="str">
            <v>CUMIS Life Insurance Company (F155)</v>
          </cell>
          <cell r="C125" t="str">
            <v>PREMIUMS DIRECT SUBTOTAL - DIRECT TOTAL PAR (10 45.010.049.51)</v>
          </cell>
          <cell r="D125">
            <v>3243</v>
          </cell>
        </row>
        <row r="126">
          <cell r="A126" t="str">
            <v>CUMIS Life Insurance Company (F155)PREMIUMS REINSURANCE ASSUMED SUBTOTAL - ASSUMED NON-PARTICIPATING TOTAL NON-PAR (10 45.010.149.41)</v>
          </cell>
          <cell r="B126" t="str">
            <v>CUMIS Life Insurance Company (F155)</v>
          </cell>
          <cell r="C126" t="str">
            <v>PREMIUMS REINSURANCE ASSUMED SUBTOTAL - ASSUMED NON-PARTICIPATING TOTAL NON-PAR (10 45.010.149.41)</v>
          </cell>
          <cell r="D126">
            <v>14899</v>
          </cell>
        </row>
        <row r="127">
          <cell r="A127" t="str">
            <v>CUMIS Life Insurance Company (F155)PREMIUMS REINSURANCE CEDED SUBTOTAL - CEDED NON-PARTICIPATING ANNUITY INDIVIDUAL (10 45.010.249.11)</v>
          </cell>
          <cell r="B127" t="str">
            <v>CUMIS Life Insurance Company (F155)</v>
          </cell>
          <cell r="C127" t="str">
            <v>PREMIUMS REINSURANCE CEDED SUBTOTAL - CEDED NON-PARTICIPATING ANNUITY INDIVIDUAL (10 45.010.249.11)</v>
          </cell>
          <cell r="D127">
            <v>361</v>
          </cell>
        </row>
        <row r="128">
          <cell r="A128" t="str">
            <v>CUMIS Life Insurance Company (F155)PREMIUMS REINSURANCE CEDED SUBTOTAL - CEDED NON-PARTICIPATING ANNUITY GROUP (10 45.010.249.12)</v>
          </cell>
          <cell r="B128" t="str">
            <v>CUMIS Life Insurance Company (F155)</v>
          </cell>
          <cell r="C128" t="str">
            <v>PREMIUMS REINSURANCE CEDED SUBTOTAL - CEDED NON-PARTICIPATING ANNUITY GROUP (10 45.010.249.12)</v>
          </cell>
          <cell r="D128">
            <v>361</v>
          </cell>
        </row>
        <row r="129">
          <cell r="A129" t="str">
            <v>CUMIS Life Insurance Company (F155)PREMIUMS REINSURANCE CEDED SUBTOTAL - CEDED NON-PARTICIPATING TOTAL NON-PAR (10 45.010.249.41)</v>
          </cell>
          <cell r="B129" t="str">
            <v>CUMIS Life Insurance Company (F155)</v>
          </cell>
          <cell r="C129" t="str">
            <v>PREMIUMS REINSURANCE CEDED SUBTOTAL - CEDED NON-PARTICIPATING TOTAL NON-PAR (10 45.010.249.41)</v>
          </cell>
          <cell r="D129">
            <v>11598</v>
          </cell>
        </row>
        <row r="130">
          <cell r="A130" t="str">
            <v>CUMIS Life Insurance Company (F155)PREMIUMS REINSURANCE CEDED SUBTOTAL - CEDED TOTAL PAR (10 45.010.249.51)</v>
          </cell>
          <cell r="B130" t="str">
            <v>CUMIS Life Insurance Company (F155)</v>
          </cell>
          <cell r="C130" t="str">
            <v>PREMIUMS REINSURANCE CEDED SUBTOTAL - CEDED TOTAL PAR (10 45.010.249.51)</v>
          </cell>
          <cell r="D130">
            <v>13</v>
          </cell>
        </row>
        <row r="131">
          <cell r="A131" t="str">
            <v>Empire Life Insurance Company (The) (F173)PREMIUMS DIRECT SUBTOTAL - DIRECT NON-PARTICIPATING ANNUITY INDIVIDUAL (10 45.010.049.11)</v>
          </cell>
          <cell r="B131" t="str">
            <v>Empire Life Insurance Company (The) (F173)</v>
          </cell>
          <cell r="C131" t="str">
            <v>PREMIUMS DIRECT SUBTOTAL - DIRECT NON-PARTICIPATING ANNUITY INDIVIDUAL (10 45.010.049.11)</v>
          </cell>
          <cell r="D131">
            <v>132681</v>
          </cell>
        </row>
        <row r="132">
          <cell r="A132" t="str">
            <v>Empire Life Insurance Company (The) (F173)PREMIUMS DIRECT SUBTOTAL - DIRECT NON-PARTICIPATING ANNUITY GROUP (10 45.010.049.12)</v>
          </cell>
          <cell r="B132" t="str">
            <v>Empire Life Insurance Company (The) (F173)</v>
          </cell>
          <cell r="C132" t="str">
            <v>PREMIUMS DIRECT SUBTOTAL - DIRECT NON-PARTICIPATING ANNUITY GROUP (10 45.010.049.12)</v>
          </cell>
          <cell r="D132">
            <v>8765</v>
          </cell>
        </row>
        <row r="133">
          <cell r="A133" t="str">
            <v>Empire Life Insurance Company (The) (F173)PREMIUMS DIRECT SUBTOTAL - DIRECT NON-PARTICIPATING TOTAL NON-PAR (10 45.010.049.41)</v>
          </cell>
          <cell r="B133" t="str">
            <v>Empire Life Insurance Company (The) (F173)</v>
          </cell>
          <cell r="C133" t="str">
            <v>PREMIUMS DIRECT SUBTOTAL - DIRECT NON-PARTICIPATING TOTAL NON-PAR (10 45.010.049.41)</v>
          </cell>
          <cell r="D133">
            <v>796841</v>
          </cell>
        </row>
        <row r="134">
          <cell r="A134" t="str">
            <v>Empire Life Insurance Company (The) (F173)PREMIUMS DIRECT SUBTOTAL - DIRECT TOTAL PAR (10 45.010.049.51)</v>
          </cell>
          <cell r="B134" t="str">
            <v>Empire Life Insurance Company (The) (F173)</v>
          </cell>
          <cell r="C134" t="str">
            <v>PREMIUMS DIRECT SUBTOTAL - DIRECT TOTAL PAR (10 45.010.049.51)</v>
          </cell>
          <cell r="D134">
            <v>41537</v>
          </cell>
        </row>
        <row r="135">
          <cell r="A135" t="str">
            <v>Empire Life Insurance Company (The) (F173)PREMIUMS REINSURANCE ASSUMED SUBTOTAL - ASSUMED NON-PARTICIPATING TOTAL NON-PAR (10 45.010.149.41)</v>
          </cell>
          <cell r="B135" t="str">
            <v>Empire Life Insurance Company (The) (F173)</v>
          </cell>
          <cell r="C135" t="str">
            <v>PREMIUMS REINSURANCE ASSUMED SUBTOTAL - ASSUMED NON-PARTICIPATING TOTAL NON-PAR (10 45.010.149.41)</v>
          </cell>
          <cell r="D135">
            <v>44</v>
          </cell>
        </row>
        <row r="136">
          <cell r="A136" t="str">
            <v>Empire Life Insurance Company (The) (F173)PREMIUMS REINSURANCE CEDED SUBTOTAL - CEDED NON-PARTICIPATING TOTAL NON-PAR (10 45.010.249.41)</v>
          </cell>
          <cell r="B136" t="str">
            <v>Empire Life Insurance Company (The) (F173)</v>
          </cell>
          <cell r="C136" t="str">
            <v>PREMIUMS REINSURANCE CEDED SUBTOTAL - CEDED NON-PARTICIPATING TOTAL NON-PAR (10 45.010.249.41)</v>
          </cell>
          <cell r="D136">
            <v>79172</v>
          </cell>
        </row>
        <row r="137">
          <cell r="A137" t="str">
            <v>Empire Life Insurance Company (The) (F173)PREMIUMS REINSURANCE CEDED SUBTOTAL - CEDED TOTAL PAR (10 45.010.249.51)</v>
          </cell>
          <cell r="B137" t="str">
            <v>Empire Life Insurance Company (The) (F173)</v>
          </cell>
          <cell r="C137" t="str">
            <v>PREMIUMS REINSURANCE CEDED SUBTOTAL - CEDED TOTAL PAR (10 45.010.249.51)</v>
          </cell>
          <cell r="D137">
            <v>796</v>
          </cell>
        </row>
        <row r="138">
          <cell r="A138" t="str">
            <v>Equitable Life Insurance Company of Canada (The) (F180)PREMIUMS DIRECT SUBTOTAL - DIRECT NON-PARTICIPATING ANNUITY INDIVIDUAL (10 45.010.049.11)</v>
          </cell>
          <cell r="B138" t="str">
            <v>Equitable Life Insurance Company of Canada (The) (F180)</v>
          </cell>
          <cell r="C138" t="str">
            <v>PREMIUMS DIRECT SUBTOTAL - DIRECT NON-PARTICIPATING ANNUITY INDIVIDUAL (10 45.010.049.11)</v>
          </cell>
          <cell r="D138">
            <v>70332</v>
          </cell>
        </row>
        <row r="139">
          <cell r="A139" t="str">
            <v>Equitable Life Insurance Company of Canada (The) (F180)PREMIUMS DIRECT SUBTOTAL - DIRECT NON-PARTICIPATING ANNUITY GROUP (10 45.010.049.12)</v>
          </cell>
          <cell r="B139" t="str">
            <v>Equitable Life Insurance Company of Canada (The) (F180)</v>
          </cell>
          <cell r="C139" t="str">
            <v>PREMIUMS DIRECT SUBTOTAL - DIRECT NON-PARTICIPATING ANNUITY GROUP (10 45.010.049.12)</v>
          </cell>
          <cell r="D139">
            <v>1730</v>
          </cell>
        </row>
        <row r="140">
          <cell r="A140" t="str">
            <v>Equitable Life Insurance Company of Canada (The) (F180)PREMIUMS DIRECT SUBTOTAL - DIRECT NON-PARTICIPATING TOTAL NON-PAR (10 45.010.049.41)</v>
          </cell>
          <cell r="B140" t="str">
            <v>Equitable Life Insurance Company of Canada (The) (F180)</v>
          </cell>
          <cell r="C140" t="str">
            <v>PREMIUMS DIRECT SUBTOTAL - DIRECT NON-PARTICIPATING TOTAL NON-PAR (10 45.010.049.41)</v>
          </cell>
          <cell r="D140">
            <v>402169</v>
          </cell>
        </row>
        <row r="141">
          <cell r="A141" t="str">
            <v>Equitable Life Insurance Company of Canada (The) (F180)PREMIUMS DIRECT SUBTOTAL - DIRECT TOTAL PAR (10 45.010.049.51)</v>
          </cell>
          <cell r="B141" t="str">
            <v>Equitable Life Insurance Company of Canada (The) (F180)</v>
          </cell>
          <cell r="C141" t="str">
            <v>PREMIUMS DIRECT SUBTOTAL - DIRECT TOTAL PAR (10 45.010.049.51)</v>
          </cell>
          <cell r="D141">
            <v>130309</v>
          </cell>
        </row>
        <row r="142">
          <cell r="A142" t="str">
            <v>Equitable Life Insurance Company of Canada (The) (F180)PREMIUMS REINSURANCE CEDED SUBTOTAL - CEDED NON-PARTICIPATING TOTAL NON-PAR (10 45.010.249.41)</v>
          </cell>
          <cell r="B142" t="str">
            <v>Equitable Life Insurance Company of Canada (The) (F180)</v>
          </cell>
          <cell r="C142" t="str">
            <v>PREMIUMS REINSURANCE CEDED SUBTOTAL - CEDED NON-PARTICIPATING TOTAL NON-PAR (10 45.010.249.41)</v>
          </cell>
          <cell r="D142">
            <v>90597</v>
          </cell>
        </row>
        <row r="143">
          <cell r="A143" t="str">
            <v>Equitable Life Insurance Company of Canada (The) (F180)PREMIUMS REINSURANCE CEDED SUBTOTAL - CEDED TOTAL PAR (10 45.010.249.51)</v>
          </cell>
          <cell r="B143" t="str">
            <v>Equitable Life Insurance Company of Canada (The) (F180)</v>
          </cell>
          <cell r="C143" t="str">
            <v>PREMIUMS REINSURANCE CEDED SUBTOTAL - CEDED TOTAL PAR (10 45.010.249.51)</v>
          </cell>
          <cell r="D143">
            <v>19558</v>
          </cell>
        </row>
        <row r="144">
          <cell r="A144" t="str">
            <v>Equitable Life Insurance Company of Canada (The) (F180)PREMIUMS DIRECT SUBTOTAL - DIRECT TOTAL ASIA/OTHER (10 45.020.049.89)</v>
          </cell>
          <cell r="B144" t="str">
            <v>Equitable Life Insurance Company of Canada (The) (F180)</v>
          </cell>
          <cell r="C144" t="str">
            <v>PREMIUMS DIRECT SUBTOTAL - DIRECT TOTAL ASIA/OTHER (10 45.020.049.89)</v>
          </cell>
          <cell r="D144">
            <v>1141</v>
          </cell>
        </row>
        <row r="145">
          <cell r="A145" t="str">
            <v>Equitable Life Insurance Company of Canada (The) (F180)PREMIUMS REINSURANCE CEDED SUBTOTAL - CEDED TOTAL ASIA/OTHER (10 45.020.249.89)</v>
          </cell>
          <cell r="B145" t="str">
            <v>Equitable Life Insurance Company of Canada (The) (F180)</v>
          </cell>
          <cell r="C145" t="str">
            <v>PREMIUMS REINSURANCE CEDED SUBTOTAL - CEDED TOTAL ASIA/OTHER (10 45.020.249.89)</v>
          </cell>
          <cell r="D145">
            <v>115</v>
          </cell>
        </row>
        <row r="146">
          <cell r="A146" t="str">
            <v>FaithLife Financial (J090)PREMIUMS DIRECT SUBTOTAL - DIRECT TOTAL PAR (10 45.010.049.51)</v>
          </cell>
          <cell r="B146" t="str">
            <v>FaithLife Financial (J090)</v>
          </cell>
          <cell r="C146" t="str">
            <v>PREMIUMS DIRECT SUBTOTAL - DIRECT TOTAL PAR (10 45.010.049.51)</v>
          </cell>
          <cell r="D146">
            <v>27326</v>
          </cell>
        </row>
        <row r="147">
          <cell r="A147" t="str">
            <v>FaithLife Financial (J090)PREMIUMS REINSURANCE CEDED SUBTOTAL - CEDED TOTAL PAR (10 45.010.249.51)</v>
          </cell>
          <cell r="B147" t="str">
            <v>FaithLife Financial (J090)</v>
          </cell>
          <cell r="C147" t="str">
            <v>PREMIUMS REINSURANCE CEDED SUBTOTAL - CEDED TOTAL PAR (10 45.010.249.51)</v>
          </cell>
          <cell r="D147">
            <v>1662</v>
          </cell>
        </row>
        <row r="148">
          <cell r="A148" t="str">
            <v>Foresters Life Insurance Company (F385)PREMIUMS DIRECT SUBTOTAL - DIRECT NON-PARTICIPATING ANNUITY INDIVIDUAL (10 45.010.049.11)</v>
          </cell>
          <cell r="B148" t="str">
            <v>Foresters Life Insurance Company (F385)</v>
          </cell>
          <cell r="C148" t="str">
            <v>PREMIUMS DIRECT SUBTOTAL - DIRECT NON-PARTICIPATING ANNUITY INDIVIDUAL (10 45.010.049.11)</v>
          </cell>
          <cell r="D148">
            <v>5</v>
          </cell>
        </row>
        <row r="149">
          <cell r="A149" t="str">
            <v>Foresters Life Insurance Company (F385)PREMIUMS DIRECT SUBTOTAL - DIRECT NON-PARTICIPATING ANNUITY GROUP (10 45.010.049.12)</v>
          </cell>
          <cell r="B149" t="str">
            <v>Foresters Life Insurance Company (F385)</v>
          </cell>
          <cell r="C149" t="str">
            <v>PREMIUMS DIRECT SUBTOTAL - DIRECT NON-PARTICIPATING ANNUITY GROUP (10 45.010.049.12)</v>
          </cell>
          <cell r="D149">
            <v>55039</v>
          </cell>
        </row>
        <row r="150">
          <cell r="A150" t="str">
            <v>Foresters Life Insurance Company (F385)PREMIUMS DIRECT SUBTOTAL - DIRECT NON-PARTICIPATING TOTAL NON-PAR (10 45.010.049.41)</v>
          </cell>
          <cell r="B150" t="str">
            <v>Foresters Life Insurance Company (F385)</v>
          </cell>
          <cell r="C150" t="str">
            <v>PREMIUMS DIRECT SUBTOTAL - DIRECT NON-PARTICIPATING TOTAL NON-PAR (10 45.010.049.41)</v>
          </cell>
          <cell r="D150">
            <v>140181</v>
          </cell>
        </row>
        <row r="151">
          <cell r="A151" t="str">
            <v>Foresters Life Insurance Company (F385)PREMIUMS DIRECT SUBTOTAL - DIRECT TOTAL PAR (10 45.010.049.51)</v>
          </cell>
          <cell r="B151" t="str">
            <v>Foresters Life Insurance Company (F385)</v>
          </cell>
          <cell r="C151" t="str">
            <v>PREMIUMS DIRECT SUBTOTAL - DIRECT TOTAL PAR (10 45.010.049.51)</v>
          </cell>
          <cell r="D151">
            <v>2897</v>
          </cell>
        </row>
        <row r="152">
          <cell r="A152" t="str">
            <v>Foresters Life Insurance Company (F385)PREMIUMS REINSURANCE ASSUMED SUBTOTAL - ASSUMED TOTAL PAR (10 45.010.149.51)</v>
          </cell>
          <cell r="B152" t="str">
            <v>Foresters Life Insurance Company (F385)</v>
          </cell>
          <cell r="C152" t="str">
            <v>PREMIUMS REINSURANCE ASSUMED SUBTOTAL - ASSUMED TOTAL PAR (10 45.010.149.51)</v>
          </cell>
          <cell r="D152">
            <v>8</v>
          </cell>
        </row>
        <row r="153">
          <cell r="A153" t="str">
            <v>Foresters Life Insurance Company (F385)PREMIUMS REINSURANCE CEDED SUBTOTAL - CEDED NON-PARTICIPATING ANNUITY GROUP (10 45.010.249.12)</v>
          </cell>
          <cell r="B153" t="str">
            <v>Foresters Life Insurance Company (F385)</v>
          </cell>
          <cell r="C153" t="str">
            <v>PREMIUMS REINSURANCE CEDED SUBTOTAL - CEDED NON-PARTICIPATING ANNUITY GROUP (10 45.010.249.12)</v>
          </cell>
          <cell r="D153">
            <v>-5544</v>
          </cell>
        </row>
        <row r="154">
          <cell r="A154" t="str">
            <v>Foresters Life Insurance Company (F385)PREMIUMS REINSURANCE CEDED SUBTOTAL - CEDED NON-PARTICIPATING TOTAL NON-PAR (10 45.010.249.41)</v>
          </cell>
          <cell r="B154" t="str">
            <v>Foresters Life Insurance Company (F385)</v>
          </cell>
          <cell r="C154" t="str">
            <v>PREMIUMS REINSURANCE CEDED SUBTOTAL - CEDED NON-PARTICIPATING TOTAL NON-PAR (10 45.010.249.41)</v>
          </cell>
          <cell r="D154">
            <v>27520</v>
          </cell>
        </row>
        <row r="155">
          <cell r="A155" t="str">
            <v>Foresters Life Insurance Company (F385)PREMIUMS REINSURANCE CEDED SUBTOTAL - CEDED TOTAL PAR (10 45.010.249.51)</v>
          </cell>
          <cell r="B155" t="str">
            <v>Foresters Life Insurance Company (F385)</v>
          </cell>
          <cell r="C155" t="str">
            <v>PREMIUMS REINSURANCE CEDED SUBTOTAL - CEDED TOTAL PAR (10 45.010.249.51)</v>
          </cell>
          <cell r="D155">
            <v>499</v>
          </cell>
        </row>
        <row r="156">
          <cell r="A156" t="str">
            <v>Grand Orange Lodge of British America (The) (J070)PREMIUMS DIRECT SUBTOTAL - DIRECT NON-PARTICIPATING ANNUITY INDIVIDUAL (10 45.010.049.11)</v>
          </cell>
          <cell r="B156" t="str">
            <v>Grand Orange Lodge of British America (The) (J070)</v>
          </cell>
          <cell r="C156" t="str">
            <v>PREMIUMS DIRECT SUBTOTAL - DIRECT NON-PARTICIPATING ANNUITY INDIVIDUAL (10 45.010.049.11)</v>
          </cell>
          <cell r="D156">
            <v>42</v>
          </cell>
        </row>
        <row r="157">
          <cell r="A157" t="str">
            <v>Grand Orange Lodge of British America (The) (J070)PREMIUMS DIRECT SUBTOTAL - DIRECT NON-PARTICIPATING TOTAL NON-PAR (10 45.010.049.41)</v>
          </cell>
          <cell r="B157" t="str">
            <v>Grand Orange Lodge of British America (The) (J070)</v>
          </cell>
          <cell r="C157" t="str">
            <v>PREMIUMS DIRECT SUBTOTAL - DIRECT NON-PARTICIPATING TOTAL NON-PAR (10 45.010.049.41)</v>
          </cell>
          <cell r="D157">
            <v>2106</v>
          </cell>
        </row>
        <row r="158">
          <cell r="A158" t="str">
            <v>Grand Orange Lodge of British America (The) (J070)PREMIUMS REINSURANCE CEDED SUBTOTAL - CEDED NON-PARTICIPATING TOTAL NON-PAR (10 45.010.249.41)</v>
          </cell>
          <cell r="B158" t="str">
            <v>Grand Orange Lodge of British America (The) (J070)</v>
          </cell>
          <cell r="C158" t="str">
            <v>PREMIUMS REINSURANCE CEDED SUBTOTAL - CEDED NON-PARTICIPATING TOTAL NON-PAR (10 45.010.249.41)</v>
          </cell>
          <cell r="D158">
            <v>23</v>
          </cell>
        </row>
        <row r="159">
          <cell r="A159" t="str">
            <v>Great-West Life Assurance Company (The) (F210)PREMIUMS DIRECT SUBTOTAL - DIRECT NON-PARTICIPATING ANNUITY INDIVIDUAL (10 45.010.049.11)</v>
          </cell>
          <cell r="B159" t="str">
            <v>Great-West Life Assurance Company (The) (F210)</v>
          </cell>
          <cell r="C159" t="str">
            <v>PREMIUMS DIRECT SUBTOTAL - DIRECT NON-PARTICIPATING ANNUITY INDIVIDUAL (10 45.010.049.11)</v>
          </cell>
          <cell r="D159">
            <v>402571</v>
          </cell>
        </row>
        <row r="160">
          <cell r="A160" t="str">
            <v>Great-West Life Assurance Company (The) (F210)PREMIUMS DIRECT SUBTOTAL - DIRECT NON-PARTICIPATING ANNUITY GROUP (10 45.010.049.12)</v>
          </cell>
          <cell r="B160" t="str">
            <v>Great-West Life Assurance Company (The) (F210)</v>
          </cell>
          <cell r="C160" t="str">
            <v>PREMIUMS DIRECT SUBTOTAL - DIRECT NON-PARTICIPATING ANNUITY GROUP (10 45.010.049.12)</v>
          </cell>
          <cell r="D160">
            <v>689469</v>
          </cell>
        </row>
        <row r="161">
          <cell r="A161" t="str">
            <v>Great-West Life Assurance Company (The) (F210)PREMIUMS DIRECT SUBTOTAL - DIRECT NON-PARTICIPATING TOTAL NON-PAR (10 45.010.049.41)</v>
          </cell>
          <cell r="B161" t="str">
            <v>Great-West Life Assurance Company (The) (F210)</v>
          </cell>
          <cell r="C161" t="str">
            <v>PREMIUMS DIRECT SUBTOTAL - DIRECT NON-PARTICIPATING TOTAL NON-PAR (10 45.010.049.41)</v>
          </cell>
          <cell r="D161">
            <v>8887560</v>
          </cell>
        </row>
        <row r="162">
          <cell r="A162" t="str">
            <v>Great-West Life Assurance Company (The) (F210)PREMIUMS DIRECT SUBTOTAL - DIRECT TOTAL PAR (10 45.010.049.51)</v>
          </cell>
          <cell r="B162" t="str">
            <v>Great-West Life Assurance Company (The) (F210)</v>
          </cell>
          <cell r="C162" t="str">
            <v>PREMIUMS DIRECT SUBTOTAL - DIRECT TOTAL PAR (10 45.010.049.51)</v>
          </cell>
          <cell r="D162">
            <v>2610283</v>
          </cell>
        </row>
        <row r="163">
          <cell r="A163" t="str">
            <v>Great-West Life Assurance Company (The) (F210)PREMIUMS REINSURANCE ASSUMED SUBTOTAL - ASSUMED NON-PARTICIPATING TOTAL NON-PAR (10 45.010.149.41)</v>
          </cell>
          <cell r="B163" t="str">
            <v>Great-West Life Assurance Company (The) (F210)</v>
          </cell>
          <cell r="C163" t="str">
            <v>PREMIUMS REINSURANCE ASSUMED SUBTOTAL - ASSUMED NON-PARTICIPATING TOTAL NON-PAR (10 45.010.149.41)</v>
          </cell>
          <cell r="D163">
            <v>46584</v>
          </cell>
        </row>
        <row r="164">
          <cell r="A164" t="str">
            <v>Great-West Life Assurance Company (The) (F210)PREMIUMS REINSURANCE ASSUMED SUBTOTAL - ASSUMED TOTAL PAR (10 45.010.149.51)</v>
          </cell>
          <cell r="B164" t="str">
            <v>Great-West Life Assurance Company (The) (F210)</v>
          </cell>
          <cell r="C164" t="str">
            <v>PREMIUMS REINSURANCE ASSUMED SUBTOTAL - ASSUMED TOTAL PAR (10 45.010.149.51)</v>
          </cell>
          <cell r="D164">
            <v>396</v>
          </cell>
        </row>
        <row r="165">
          <cell r="A165" t="str">
            <v>Great-West Life Assurance Company (The) (F210)PREMIUMS REINSURANCE CEDED SUBTOTAL - CEDED NON-PARTICIPATING ANNUITY GROUP (10 45.010.249.12)</v>
          </cell>
          <cell r="B165" t="str">
            <v>Great-West Life Assurance Company (The) (F210)</v>
          </cell>
          <cell r="C165" t="str">
            <v>PREMIUMS REINSURANCE CEDED SUBTOTAL - CEDED NON-PARTICIPATING ANNUITY GROUP (10 45.010.249.12)</v>
          </cell>
          <cell r="D165">
            <v>1003</v>
          </cell>
        </row>
        <row r="166">
          <cell r="A166" t="str">
            <v>Great-West Life Assurance Company (The) (F210)PREMIUMS REINSURANCE CEDED SUBTOTAL - CEDED NON-PARTICIPATING TOTAL NON-PAR (10 45.010.249.41)</v>
          </cell>
          <cell r="B166" t="str">
            <v>Great-West Life Assurance Company (The) (F210)</v>
          </cell>
          <cell r="C166" t="str">
            <v>PREMIUMS REINSURANCE CEDED SUBTOTAL - CEDED NON-PARTICIPATING TOTAL NON-PAR (10 45.010.249.41)</v>
          </cell>
          <cell r="D166">
            <v>2194354</v>
          </cell>
        </row>
        <row r="167">
          <cell r="A167" t="str">
            <v>Great-West Life Assurance Company (The) (F210)PREMIUMS REINSURANCE CEDED SUBTOTAL - CEDED TOTAL PAR (10 45.010.249.51)</v>
          </cell>
          <cell r="B167" t="str">
            <v>Great-West Life Assurance Company (The) (F210)</v>
          </cell>
          <cell r="C167" t="str">
            <v>PREMIUMS REINSURANCE CEDED SUBTOTAL - CEDED TOTAL PAR (10 45.010.249.51)</v>
          </cell>
          <cell r="D167">
            <v>64865</v>
          </cell>
        </row>
        <row r="168">
          <cell r="A168" t="str">
            <v>Great-West Life Assurance Company (The) (F210)PREMIUMS DIRECT SUBTOTAL - DIRECT U.S.A. NON-PARTICIPATING ANNUITY INDIVIDUAL (10 45.020.049.11)</v>
          </cell>
          <cell r="B168" t="str">
            <v>Great-West Life Assurance Company (The) (F210)</v>
          </cell>
          <cell r="C168" t="str">
            <v>PREMIUMS DIRECT SUBTOTAL - DIRECT U.S.A. NON-PARTICIPATING ANNUITY INDIVIDUAL (10 45.020.049.11)</v>
          </cell>
          <cell r="D168">
            <v>867</v>
          </cell>
        </row>
        <row r="169">
          <cell r="A169" t="str">
            <v>Great-West Life Assurance Company (The) (F210)PREMIUMS DIRECT SUBTOTAL - DIRECT U.S.A. NON-PARTICIPATING ANNUITY GROUP (10 45.020.049.12)</v>
          </cell>
          <cell r="B169" t="str">
            <v>Great-West Life Assurance Company (The) (F210)</v>
          </cell>
          <cell r="C169" t="str">
            <v>PREMIUMS DIRECT SUBTOTAL - DIRECT U.S.A. NON-PARTICIPATING ANNUITY GROUP (10 45.020.049.12)</v>
          </cell>
          <cell r="D169">
            <v>1313</v>
          </cell>
        </row>
        <row r="170">
          <cell r="A170" t="str">
            <v>Great-West Life Assurance Company (The) (F210)PREMIUMS DIRECT SUBTOTAL - DIRECT U.S.A. NON-PARTICIPATING TOTAL NON-PAR (10 45.020.049.41)</v>
          </cell>
          <cell r="B170" t="str">
            <v>Great-West Life Assurance Company (The) (F210)</v>
          </cell>
          <cell r="C170" t="str">
            <v>PREMIUMS DIRECT SUBTOTAL - DIRECT U.S.A. NON-PARTICIPATING TOTAL NON-PAR (10 45.020.049.41)</v>
          </cell>
          <cell r="D170">
            <v>77345</v>
          </cell>
        </row>
        <row r="171">
          <cell r="A171" t="str">
            <v>Great-West Life Assurance Company (The) (F210)PREMIUMS DIRECT SUBTOTAL - DIRECT U.S.A. TOTAL PAR (10 45.020.049.51)</v>
          </cell>
          <cell r="B171" t="str">
            <v>Great-West Life Assurance Company (The) (F210)</v>
          </cell>
          <cell r="C171" t="str">
            <v>PREMIUMS DIRECT SUBTOTAL - DIRECT U.S.A. TOTAL PAR (10 45.020.049.51)</v>
          </cell>
          <cell r="D171">
            <v>79105</v>
          </cell>
        </row>
        <row r="172">
          <cell r="A172" t="str">
            <v>Great-West Life Assurance Company (The) (F210)PREMIUMS DIRECT SUBTOTAL - DIRECT TOTAL U.S.A. (10 45.020.049.76)</v>
          </cell>
          <cell r="B172" t="str">
            <v>Great-West Life Assurance Company (The) (F210)</v>
          </cell>
          <cell r="C172" t="str">
            <v>PREMIUMS DIRECT SUBTOTAL - DIRECT TOTAL U.S.A. (10 45.020.049.76)</v>
          </cell>
          <cell r="D172">
            <v>156450</v>
          </cell>
        </row>
        <row r="173">
          <cell r="A173" t="str">
            <v>Great-West Life Assurance Company (The) (F210)PREMIUMS DIRECT SUBTOTAL - DIRECT TOTAL EUROPE (10 45.020.049.84)</v>
          </cell>
          <cell r="B173" t="str">
            <v>Great-West Life Assurance Company (The) (F210)</v>
          </cell>
          <cell r="C173" t="str">
            <v>PREMIUMS DIRECT SUBTOTAL - DIRECT TOTAL EUROPE (10 45.020.049.84)</v>
          </cell>
          <cell r="D173">
            <v>932025</v>
          </cell>
        </row>
        <row r="174">
          <cell r="A174" t="str">
            <v>Great-West Life Assurance Company (The) (F210)PREMIUMS REINSURANCE ASSUMED SUBTOTAL - ASSUMED U.S.A. NON-PARTICIPATING TOTAL NON-PAR (10 45.020.149.41)</v>
          </cell>
          <cell r="B174" t="str">
            <v>Great-West Life Assurance Company (The) (F210)</v>
          </cell>
          <cell r="C174" t="str">
            <v>PREMIUMS REINSURANCE ASSUMED SUBTOTAL - ASSUMED U.S.A. NON-PARTICIPATING TOTAL NON-PAR (10 45.020.149.41)</v>
          </cell>
          <cell r="D174">
            <v>6258</v>
          </cell>
        </row>
        <row r="175">
          <cell r="A175" t="str">
            <v>Great-West Life Assurance Company (The) (F210)PREMIUMS REINSURANCE ASSUMED SUBTOTAL - ASSUMED U.S.A. TOTAL PAR (10 45.020.149.51)</v>
          </cell>
          <cell r="B175" t="str">
            <v>Great-West Life Assurance Company (The) (F210)</v>
          </cell>
          <cell r="C175" t="str">
            <v>PREMIUMS REINSURANCE ASSUMED SUBTOTAL - ASSUMED U.S.A. TOTAL PAR (10 45.020.149.51)</v>
          </cell>
          <cell r="D175">
            <v>3653</v>
          </cell>
        </row>
        <row r="176">
          <cell r="A176" t="str">
            <v>Great-West Life Assurance Company (The) (F210)PREMIUMS REINSURANCE ASSUMED SUBTOTAL - ASSUMED TOTAL U.S.A. (10 45.020.149.76)</v>
          </cell>
          <cell r="B176" t="str">
            <v>Great-West Life Assurance Company (The) (F210)</v>
          </cell>
          <cell r="C176" t="str">
            <v>PREMIUMS REINSURANCE ASSUMED SUBTOTAL - ASSUMED TOTAL U.S.A. (10 45.020.149.76)</v>
          </cell>
          <cell r="D176">
            <v>9911</v>
          </cell>
        </row>
        <row r="177">
          <cell r="A177" t="str">
            <v>Great-West Life Assurance Company (The) (F210)PREMIUMS REINSURANCE ASSUMED SUBTOTAL - ASSUMED TOTAL EUROPE (10 45.020.149.84)</v>
          </cell>
          <cell r="B177" t="str">
            <v>Great-West Life Assurance Company (The) (F210)</v>
          </cell>
          <cell r="C177" t="str">
            <v>PREMIUMS REINSURANCE ASSUMED SUBTOTAL - ASSUMED TOTAL EUROPE (10 45.020.149.84)</v>
          </cell>
          <cell r="D177">
            <v>4337531</v>
          </cell>
        </row>
        <row r="178">
          <cell r="A178" t="str">
            <v>Great-West Life Assurance Company (The) (F210)PREMIUMS REINSURANCE CEDED SUBTOTAL - CEDED U.S.A. NON-PARTICIPATING ANNUITY INDIVIDUAL (10 45.020.249.11)</v>
          </cell>
          <cell r="B178" t="str">
            <v>Great-West Life Assurance Company (The) (F210)</v>
          </cell>
          <cell r="C178" t="str">
            <v>PREMIUMS REINSURANCE CEDED SUBTOTAL - CEDED U.S.A. NON-PARTICIPATING ANNUITY INDIVIDUAL (10 45.020.249.11)</v>
          </cell>
          <cell r="D178">
            <v>850</v>
          </cell>
        </row>
        <row r="179">
          <cell r="A179" t="str">
            <v>Great-West Life Assurance Company (The) (F210)PREMIUMS REINSURANCE CEDED SUBTOTAL - CEDED U.S.A. NON-PARTICIPATING ANNUITY GROUP (10 45.020.249.12)</v>
          </cell>
          <cell r="B179" t="str">
            <v>Great-West Life Assurance Company (The) (F210)</v>
          </cell>
          <cell r="C179" t="str">
            <v>PREMIUMS REINSURANCE CEDED SUBTOTAL - CEDED U.S.A. NON-PARTICIPATING ANNUITY GROUP (10 45.020.249.12)</v>
          </cell>
          <cell r="D179">
            <v>1313</v>
          </cell>
        </row>
        <row r="180">
          <cell r="A180" t="str">
            <v>Great-West Life Assurance Company (The) (F210)PREMIUMS REINSURANCE CEDED SUBTOTAL - CEDED U.S.A. NON-PARTICIPATING TOTAL NON-PAR (10 45.020.249.41)</v>
          </cell>
          <cell r="B180" t="str">
            <v>Great-West Life Assurance Company (The) (F210)</v>
          </cell>
          <cell r="C180" t="str">
            <v>PREMIUMS REINSURANCE CEDED SUBTOTAL - CEDED U.S.A. NON-PARTICIPATING TOTAL NON-PAR (10 45.020.249.41)</v>
          </cell>
          <cell r="D180">
            <v>28849</v>
          </cell>
        </row>
        <row r="181">
          <cell r="A181" t="str">
            <v>Great-West Life Assurance Company (The) (F210)PREMIUMS REINSURANCE CEDED SUBTOTAL - CEDED U.S.A. TOTAL PAR (10 45.020.249.51)</v>
          </cell>
          <cell r="B181" t="str">
            <v>Great-West Life Assurance Company (The) (F210)</v>
          </cell>
          <cell r="C181" t="str">
            <v>PREMIUMS REINSURANCE CEDED SUBTOTAL - CEDED U.S.A. TOTAL PAR (10 45.020.249.51)</v>
          </cell>
          <cell r="D181">
            <v>7862</v>
          </cell>
        </row>
        <row r="182">
          <cell r="A182" t="str">
            <v>Great-West Life Assurance Company (The) (F210)PREMIUMS REINSURANCE CEDED SUBTOTAL - CEDED TOTAL U.S.A. (10 45.020.249.76)</v>
          </cell>
          <cell r="B182" t="str">
            <v>Great-West Life Assurance Company (The) (F210)</v>
          </cell>
          <cell r="C182" t="str">
            <v>PREMIUMS REINSURANCE CEDED SUBTOTAL - CEDED TOTAL U.S.A. (10 45.020.249.76)</v>
          </cell>
          <cell r="D182">
            <v>36711</v>
          </cell>
        </row>
        <row r="183">
          <cell r="A183" t="str">
            <v>Great-West Life Assurance Company (The) (F210)PREMIUMS REINSURANCE CEDED SUBTOTAL - CEDED TOTAL EUROPE (10 45.020.249.84)</v>
          </cell>
          <cell r="B183" t="str">
            <v>Great-West Life Assurance Company (The) (F210)</v>
          </cell>
          <cell r="C183" t="str">
            <v>PREMIUMS REINSURANCE CEDED SUBTOTAL - CEDED TOTAL EUROPE (10 45.020.249.84)</v>
          </cell>
          <cell r="D183">
            <v>511403</v>
          </cell>
        </row>
        <row r="184">
          <cell r="A184" t="str">
            <v>Independent Order of Foresters (The) (J080)PREMIUMS DIRECT SUBTOTAL - DIRECT NON-PARTICIPATING ANNUITY INDIVIDUAL (10 45.010.049.11)</v>
          </cell>
          <cell r="B184" t="str">
            <v>Independent Order of Foresters (The) (J080)</v>
          </cell>
          <cell r="C184" t="str">
            <v>PREMIUMS DIRECT SUBTOTAL - DIRECT NON-PARTICIPATING ANNUITY INDIVIDUAL (10 45.010.049.11)</v>
          </cell>
          <cell r="D184">
            <v>5</v>
          </cell>
        </row>
        <row r="185">
          <cell r="A185" t="str">
            <v>Independent Order of Foresters (The) (J080)PREMIUMS DIRECT SUBTOTAL - DIRECT NON-PARTICIPATING ANNUITY GROUP (10 45.010.049.12)</v>
          </cell>
          <cell r="B185" t="str">
            <v>Independent Order of Foresters (The) (J080)</v>
          </cell>
          <cell r="C185" t="str">
            <v>PREMIUMS DIRECT SUBTOTAL - DIRECT NON-PARTICIPATING ANNUITY GROUP (10 45.010.049.12)</v>
          </cell>
          <cell r="D185">
            <v>55039</v>
          </cell>
        </row>
        <row r="186">
          <cell r="A186" t="str">
            <v>Independent Order of Foresters (The) (J080)PREMIUMS DIRECT SUBTOTAL - DIRECT NON-PARTICIPATING TOTAL NON-PAR (10 45.010.049.41)</v>
          </cell>
          <cell r="B186" t="str">
            <v>Independent Order of Foresters (The) (J080)</v>
          </cell>
          <cell r="C186" t="str">
            <v>PREMIUMS DIRECT SUBTOTAL - DIRECT NON-PARTICIPATING TOTAL NON-PAR (10 45.010.049.41)</v>
          </cell>
          <cell r="D186">
            <v>140181</v>
          </cell>
        </row>
        <row r="187">
          <cell r="A187" t="str">
            <v>Independent Order of Foresters (The) (J080)PREMIUMS DIRECT SUBTOTAL - DIRECT TOTAL PAR (10 45.010.049.51)</v>
          </cell>
          <cell r="B187" t="str">
            <v>Independent Order of Foresters (The) (J080)</v>
          </cell>
          <cell r="C187" t="str">
            <v>PREMIUMS DIRECT SUBTOTAL - DIRECT TOTAL PAR (10 45.010.049.51)</v>
          </cell>
          <cell r="D187">
            <v>29209</v>
          </cell>
        </row>
        <row r="188">
          <cell r="A188" t="str">
            <v>Independent Order of Foresters (The) (J080)PREMIUMS REINSURANCE ASSUMED SUBTOTAL - ASSUMED TOTAL PAR (10 45.010.149.51)</v>
          </cell>
          <cell r="B188" t="str">
            <v>Independent Order of Foresters (The) (J080)</v>
          </cell>
          <cell r="C188" t="str">
            <v>PREMIUMS REINSURANCE ASSUMED SUBTOTAL - ASSUMED TOTAL PAR (10 45.010.149.51)</v>
          </cell>
          <cell r="D188">
            <v>4075</v>
          </cell>
        </row>
        <row r="189">
          <cell r="A189" t="str">
            <v>Independent Order of Foresters (The) (J080)PREMIUMS REINSURANCE CEDED SUBTOTAL - CEDED NON-PARTICIPATING ANNUITY GROUP (10 45.010.249.12)</v>
          </cell>
          <cell r="B189" t="str">
            <v>Independent Order of Foresters (The) (J080)</v>
          </cell>
          <cell r="C189" t="str">
            <v>PREMIUMS REINSURANCE CEDED SUBTOTAL - CEDED NON-PARTICIPATING ANNUITY GROUP (10 45.010.249.12)</v>
          </cell>
          <cell r="D189">
            <v>-5544</v>
          </cell>
        </row>
        <row r="190">
          <cell r="A190" t="str">
            <v>Independent Order of Foresters (The) (J080)PREMIUMS REINSURANCE CEDED SUBTOTAL - CEDED NON-PARTICIPATING TOTAL NON-PAR (10 45.010.249.41)</v>
          </cell>
          <cell r="B190" t="str">
            <v>Independent Order of Foresters (The) (J080)</v>
          </cell>
          <cell r="C190" t="str">
            <v>PREMIUMS REINSURANCE CEDED SUBTOTAL - CEDED NON-PARTICIPATING TOTAL NON-PAR (10 45.010.249.41)</v>
          </cell>
          <cell r="D190">
            <v>27320</v>
          </cell>
        </row>
        <row r="191">
          <cell r="A191" t="str">
            <v>Independent Order of Foresters (The) (J080)PREMIUMS REINSURANCE CEDED SUBTOTAL - CEDED TOTAL PAR (10 45.010.249.51)</v>
          </cell>
          <cell r="B191" t="str">
            <v>Independent Order of Foresters (The) (J080)</v>
          </cell>
          <cell r="C191" t="str">
            <v>PREMIUMS REINSURANCE CEDED SUBTOTAL - CEDED TOTAL PAR (10 45.010.249.51)</v>
          </cell>
          <cell r="D191">
            <v>1069</v>
          </cell>
        </row>
        <row r="192">
          <cell r="A192" t="str">
            <v>Independent Order of Foresters (The) (J080)PREMIUMS DIRECT SUBTOTAL - DIRECT U.S.A. TOTAL PAR (10 45.020.049.51)</v>
          </cell>
          <cell r="B192" t="str">
            <v>Independent Order of Foresters (The) (J080)</v>
          </cell>
          <cell r="C192" t="str">
            <v>PREMIUMS DIRECT SUBTOTAL - DIRECT U.S.A. TOTAL PAR (10 45.020.049.51)</v>
          </cell>
          <cell r="D192">
            <v>331894</v>
          </cell>
        </row>
        <row r="193">
          <cell r="A193" t="str">
            <v>Independent Order of Foresters (The) (J080)PREMIUMS DIRECT SUBTOTAL - DIRECT TOTAL U.S.A. (10 45.020.049.76)</v>
          </cell>
          <cell r="B193" t="str">
            <v>Independent Order of Foresters (The) (J080)</v>
          </cell>
          <cell r="C193" t="str">
            <v>PREMIUMS DIRECT SUBTOTAL - DIRECT TOTAL U.S.A. (10 45.020.049.76)</v>
          </cell>
          <cell r="D193">
            <v>331894</v>
          </cell>
        </row>
        <row r="194">
          <cell r="A194" t="str">
            <v>Independent Order of Foresters (The) (J080)PREMIUMS DIRECT SUBTOTAL - DIRECT TOTAL EUROPE (10 45.020.049.84)</v>
          </cell>
          <cell r="B194" t="str">
            <v>Independent Order of Foresters (The) (J080)</v>
          </cell>
          <cell r="C194" t="str">
            <v>PREMIUMS DIRECT SUBTOTAL - DIRECT TOTAL EUROPE (10 45.020.049.84)</v>
          </cell>
          <cell r="D194">
            <v>22619</v>
          </cell>
        </row>
        <row r="195">
          <cell r="A195" t="str">
            <v>Independent Order of Foresters (The) (J080)PREMIUMS REINSURANCE CEDED SUBTOTAL - CEDED U.S.A. TOTAL PAR (10 45.020.249.51)</v>
          </cell>
          <cell r="B195" t="str">
            <v>Independent Order of Foresters (The) (J080)</v>
          </cell>
          <cell r="C195" t="str">
            <v>PREMIUMS REINSURANCE CEDED SUBTOTAL - CEDED U.S.A. TOTAL PAR (10 45.020.249.51)</v>
          </cell>
          <cell r="D195">
            <v>29723</v>
          </cell>
        </row>
        <row r="196">
          <cell r="A196" t="str">
            <v>Independent Order of Foresters (The) (J080)PREMIUMS REINSURANCE CEDED SUBTOTAL - CEDED TOTAL U.S.A. (10 45.020.249.76)</v>
          </cell>
          <cell r="B196" t="str">
            <v>Independent Order of Foresters (The) (J080)</v>
          </cell>
          <cell r="C196" t="str">
            <v>PREMIUMS REINSURANCE CEDED SUBTOTAL - CEDED TOTAL U.S.A. (10 45.020.249.76)</v>
          </cell>
          <cell r="D196">
            <v>29723</v>
          </cell>
        </row>
        <row r="197">
          <cell r="A197" t="str">
            <v>Independent Order of Foresters (The) (Life) (I006)PREMIUMS DIRECT SUBTOTAL - DIRECT NON-PARTICIPATING ANNUITY INDIVIDUAL (10 45.010.049.11)</v>
          </cell>
          <cell r="B197" t="str">
            <v>Independent Order of Foresters (The) (Life) (I006)</v>
          </cell>
          <cell r="C197" t="str">
            <v>PREMIUMS DIRECT SUBTOTAL - DIRECT NON-PARTICIPATING ANNUITY INDIVIDUAL (10 45.010.049.11)</v>
          </cell>
          <cell r="D197">
            <v>5</v>
          </cell>
        </row>
        <row r="198">
          <cell r="A198" t="str">
            <v>Independent Order of Foresters (The) (Life) (I006)PREMIUMS DIRECT SUBTOTAL - DIRECT NON-PARTICIPATING ANNUITY GROUP (10 45.010.049.12)</v>
          </cell>
          <cell r="B198" t="str">
            <v>Independent Order of Foresters (The) (Life) (I006)</v>
          </cell>
          <cell r="C198" t="str">
            <v>PREMIUMS DIRECT SUBTOTAL - DIRECT NON-PARTICIPATING ANNUITY GROUP (10 45.010.049.12)</v>
          </cell>
          <cell r="D198">
            <v>55039</v>
          </cell>
        </row>
        <row r="199">
          <cell r="A199" t="str">
            <v>Independent Order of Foresters (The) (Life) (I006)PREMIUMS DIRECT SUBTOTAL - DIRECT NON-PARTICIPATING TOTAL NON-PAR (10 45.010.049.41)</v>
          </cell>
          <cell r="B199" t="str">
            <v>Independent Order of Foresters (The) (Life) (I006)</v>
          </cell>
          <cell r="C199" t="str">
            <v>PREMIUMS DIRECT SUBTOTAL - DIRECT NON-PARTICIPATING TOTAL NON-PAR (10 45.010.049.41)</v>
          </cell>
          <cell r="D199">
            <v>140181</v>
          </cell>
        </row>
        <row r="200">
          <cell r="A200" t="str">
            <v>Independent Order of Foresters (The) (Life) (I006)PREMIUMS DIRECT SUBTOTAL - DIRECT TOTAL PAR (10 45.010.049.51)</v>
          </cell>
          <cell r="B200" t="str">
            <v>Independent Order of Foresters (The) (Life) (I006)</v>
          </cell>
          <cell r="C200" t="str">
            <v>PREMIUMS DIRECT SUBTOTAL - DIRECT TOTAL PAR (10 45.010.049.51)</v>
          </cell>
          <cell r="D200">
            <v>29209</v>
          </cell>
        </row>
        <row r="201">
          <cell r="A201" t="str">
            <v>Independent Order of Foresters (The) (Life) (I006)PREMIUMS REINSURANCE ASSUMED SUBTOTAL - ASSUMED TOTAL PAR (10 45.010.149.51)</v>
          </cell>
          <cell r="B201" t="str">
            <v>Independent Order of Foresters (The) (Life) (I006)</v>
          </cell>
          <cell r="C201" t="str">
            <v>PREMIUMS REINSURANCE ASSUMED SUBTOTAL - ASSUMED TOTAL PAR (10 45.010.149.51)</v>
          </cell>
          <cell r="D201">
            <v>4075</v>
          </cell>
        </row>
        <row r="202">
          <cell r="A202" t="str">
            <v>Independent Order of Foresters (The) (Life) (I006)PREMIUMS REINSURANCE CEDED SUBTOTAL - CEDED NON-PARTICIPATING ANNUITY GROUP (10 45.010.249.12)</v>
          </cell>
          <cell r="B202" t="str">
            <v>Independent Order of Foresters (The) (Life) (I006)</v>
          </cell>
          <cell r="C202" t="str">
            <v>PREMIUMS REINSURANCE CEDED SUBTOTAL - CEDED NON-PARTICIPATING ANNUITY GROUP (10 45.010.249.12)</v>
          </cell>
          <cell r="D202">
            <v>-5544</v>
          </cell>
        </row>
        <row r="203">
          <cell r="A203" t="str">
            <v>Independent Order of Foresters (The) (Life) (I006)PREMIUMS REINSURANCE CEDED SUBTOTAL - CEDED NON-PARTICIPATING TOTAL NON-PAR (10 45.010.249.41)</v>
          </cell>
          <cell r="B203" t="str">
            <v>Independent Order of Foresters (The) (Life) (I006)</v>
          </cell>
          <cell r="C203" t="str">
            <v>PREMIUMS REINSURANCE CEDED SUBTOTAL - CEDED NON-PARTICIPATING TOTAL NON-PAR (10 45.010.249.41)</v>
          </cell>
          <cell r="D203">
            <v>27320</v>
          </cell>
        </row>
        <row r="204">
          <cell r="A204" t="str">
            <v>Independent Order of Foresters (The) (Life) (I006)PREMIUMS REINSURANCE CEDED SUBTOTAL - CEDED TOTAL PAR (10 45.010.249.51)</v>
          </cell>
          <cell r="B204" t="str">
            <v>Independent Order of Foresters (The) (Life) (I006)</v>
          </cell>
          <cell r="C204" t="str">
            <v>PREMIUMS REINSURANCE CEDED SUBTOTAL - CEDED TOTAL PAR (10 45.010.249.51)</v>
          </cell>
          <cell r="D204">
            <v>1069</v>
          </cell>
        </row>
        <row r="205">
          <cell r="A205" t="str">
            <v>Independent Order of Foresters (The) (Life) (I006)PREMIUMS DIRECT SUBTOTAL - DIRECT U.S.A. TOTAL PAR (10 45.020.049.51)</v>
          </cell>
          <cell r="B205" t="str">
            <v>Independent Order of Foresters (The) (Life) (I006)</v>
          </cell>
          <cell r="C205" t="str">
            <v>PREMIUMS DIRECT SUBTOTAL - DIRECT U.S.A. TOTAL PAR (10 45.020.049.51)</v>
          </cell>
          <cell r="D205">
            <v>331894</v>
          </cell>
        </row>
        <row r="206">
          <cell r="A206" t="str">
            <v>Independent Order of Foresters (The) (Life) (I006)PREMIUMS DIRECT SUBTOTAL - DIRECT TOTAL U.S.A. (10 45.020.049.76)</v>
          </cell>
          <cell r="B206" t="str">
            <v>Independent Order of Foresters (The) (Life) (I006)</v>
          </cell>
          <cell r="C206" t="str">
            <v>PREMIUMS DIRECT SUBTOTAL - DIRECT TOTAL U.S.A. (10 45.020.049.76)</v>
          </cell>
          <cell r="D206">
            <v>331894</v>
          </cell>
        </row>
        <row r="207">
          <cell r="A207" t="str">
            <v>Independent Order of Foresters (The) (Life) (I006)PREMIUMS DIRECT SUBTOTAL - DIRECT TOTAL EUROPE (10 45.020.049.84)</v>
          </cell>
          <cell r="B207" t="str">
            <v>Independent Order of Foresters (The) (Life) (I006)</v>
          </cell>
          <cell r="C207" t="str">
            <v>PREMIUMS DIRECT SUBTOTAL - DIRECT TOTAL EUROPE (10 45.020.049.84)</v>
          </cell>
          <cell r="D207">
            <v>22619</v>
          </cell>
        </row>
        <row r="208">
          <cell r="A208" t="str">
            <v>Independent Order of Foresters (The) (Life) (I006)PREMIUMS REINSURANCE CEDED SUBTOTAL - CEDED U.S.A. TOTAL PAR (10 45.020.249.51)</v>
          </cell>
          <cell r="B208" t="str">
            <v>Independent Order of Foresters (The) (Life) (I006)</v>
          </cell>
          <cell r="C208" t="str">
            <v>PREMIUMS REINSURANCE CEDED SUBTOTAL - CEDED U.S.A. TOTAL PAR (10 45.020.249.51)</v>
          </cell>
          <cell r="D208">
            <v>29723</v>
          </cell>
        </row>
        <row r="209">
          <cell r="A209" t="str">
            <v>Independent Order of Foresters (The) (Life) (I006)PREMIUMS REINSURANCE CEDED SUBTOTAL - CEDED TOTAL U.S.A. (10 45.020.249.76)</v>
          </cell>
          <cell r="B209" t="str">
            <v>Independent Order of Foresters (The) (Life) (I006)</v>
          </cell>
          <cell r="C209" t="str">
            <v>PREMIUMS REINSURANCE CEDED SUBTOTAL - CEDED TOTAL U.S.A. (10 45.020.249.76)</v>
          </cell>
          <cell r="D209">
            <v>29723</v>
          </cell>
        </row>
        <row r="210">
          <cell r="A210" t="str">
            <v>Industrial Alliance Pacific Insurance and Financial Services Inc. (F330)PREMIUMS DIRECT SUBTOTAL - DIRECT NON-PARTICIPATING ANNUITY INDIVIDUAL (10 45.010.049.11)</v>
          </cell>
          <cell r="B210" t="str">
            <v>Industrial Alliance Pacific Insurance and Financial Services Inc. (F330)</v>
          </cell>
          <cell r="C210" t="str">
            <v>PREMIUMS DIRECT SUBTOTAL - DIRECT NON-PARTICIPATING ANNUITY INDIVIDUAL (10 45.010.049.11)</v>
          </cell>
          <cell r="D210">
            <v>71584</v>
          </cell>
        </row>
        <row r="211">
          <cell r="A211" t="str">
            <v>Industrial Alliance Pacific Insurance and Financial Services Inc. (F330)PREMIUMS DIRECT SUBTOTAL - DIRECT NON-PARTICIPATING ANNUITY GROUP (10 45.010.049.12)</v>
          </cell>
          <cell r="B211" t="str">
            <v>Industrial Alliance Pacific Insurance and Financial Services Inc. (F330)</v>
          </cell>
          <cell r="C211" t="str">
            <v>PREMIUMS DIRECT SUBTOTAL - DIRECT NON-PARTICIPATING ANNUITY GROUP (10 45.010.049.12)</v>
          </cell>
          <cell r="D211">
            <v>2525</v>
          </cell>
        </row>
        <row r="212">
          <cell r="A212" t="str">
            <v>Industrial Alliance Pacific Insurance and Financial Services Inc. (F330)PREMIUMS DIRECT SUBTOTAL - DIRECT NON-PARTICIPATING TOTAL NON-PAR (10 45.010.049.41)</v>
          </cell>
          <cell r="B212" t="str">
            <v>Industrial Alliance Pacific Insurance and Financial Services Inc. (F330)</v>
          </cell>
          <cell r="C212" t="str">
            <v>PREMIUMS DIRECT SUBTOTAL - DIRECT NON-PARTICIPATING TOTAL NON-PAR (10 45.010.049.41)</v>
          </cell>
          <cell r="D212">
            <v>674765</v>
          </cell>
        </row>
        <row r="213">
          <cell r="A213" t="str">
            <v>Industrial Alliance Pacific Insurance and Financial Services Inc. (F330)PREMIUMS DIRECT SUBTOTAL - DIRECT TOTAL PAR (10 45.010.049.51)</v>
          </cell>
          <cell r="B213" t="str">
            <v>Industrial Alliance Pacific Insurance and Financial Services Inc. (F330)</v>
          </cell>
          <cell r="C213" t="str">
            <v>PREMIUMS DIRECT SUBTOTAL - DIRECT TOTAL PAR (10 45.010.049.51)</v>
          </cell>
          <cell r="D213">
            <v>6034</v>
          </cell>
        </row>
        <row r="214">
          <cell r="A214" t="str">
            <v>Industrial Alliance Pacific Insurance and Financial Services Inc. (F330)PREMIUMS REINSURANCE CEDED SUBTOTAL - CEDED NON-PARTICIPATING ANNUITY INDIVIDUAL (10 45.010.249.11)</v>
          </cell>
          <cell r="B214" t="str">
            <v>Industrial Alliance Pacific Insurance and Financial Services Inc. (F330)</v>
          </cell>
          <cell r="C214" t="str">
            <v>PREMIUMS REINSURANCE CEDED SUBTOTAL - CEDED NON-PARTICIPATING ANNUITY INDIVIDUAL (10 45.010.249.11)</v>
          </cell>
          <cell r="D214">
            <v>13157</v>
          </cell>
        </row>
        <row r="215">
          <cell r="A215" t="str">
            <v>Industrial Alliance Pacific Insurance and Financial Services Inc. (F330)PREMIUMS REINSURANCE CEDED SUBTOTAL - CEDED NON-PARTICIPATING ANNUITY GROUP (10 45.010.249.12)</v>
          </cell>
          <cell r="B215" t="str">
            <v>Industrial Alliance Pacific Insurance and Financial Services Inc. (F330)</v>
          </cell>
          <cell r="C215" t="str">
            <v>PREMIUMS REINSURANCE CEDED SUBTOTAL - CEDED NON-PARTICIPATING ANNUITY GROUP (10 45.010.249.12)</v>
          </cell>
          <cell r="D215">
            <v>670</v>
          </cell>
        </row>
        <row r="216">
          <cell r="A216" t="str">
            <v>Industrial Alliance Pacific Insurance and Financial Services Inc. (F330)PREMIUMS REINSURANCE CEDED SUBTOTAL - CEDED NON-PARTICIPATING TOTAL NON-PAR (10 45.010.249.41)</v>
          </cell>
          <cell r="B216" t="str">
            <v>Industrial Alliance Pacific Insurance and Financial Services Inc. (F330)</v>
          </cell>
          <cell r="C216" t="str">
            <v>PREMIUMS REINSURANCE CEDED SUBTOTAL - CEDED NON-PARTICIPATING TOTAL NON-PAR (10 45.010.249.41)</v>
          </cell>
          <cell r="D216">
            <v>84165</v>
          </cell>
        </row>
        <row r="217">
          <cell r="A217" t="str">
            <v>Industrial Alliance Pacific Insurance and Financial Services Inc. (F330)PREMIUMS REINSURANCE CEDED SUBTOTAL - CEDED TOTAL PAR (10 45.010.249.51)</v>
          </cell>
          <cell r="B217" t="str">
            <v>Industrial Alliance Pacific Insurance and Financial Services Inc. (F330)</v>
          </cell>
          <cell r="C217" t="str">
            <v>PREMIUMS REINSURANCE CEDED SUBTOTAL - CEDED TOTAL PAR (10 45.010.249.51)</v>
          </cell>
          <cell r="D217">
            <v>567</v>
          </cell>
        </row>
        <row r="218">
          <cell r="A218" t="str">
            <v>Industrial Alliance Pacific Insurance and Financial Services Inc. (F330)PREMIUMS DIRECT SUBTOTAL - DIRECT U.S.A. NON-PARTICIPATING ANNUITY INDIVIDUAL (10 45.020.049.11)</v>
          </cell>
          <cell r="B218" t="str">
            <v>Industrial Alliance Pacific Insurance and Financial Services Inc. (F330)</v>
          </cell>
          <cell r="C218" t="str">
            <v>PREMIUMS DIRECT SUBTOTAL - DIRECT U.S.A. NON-PARTICIPATING ANNUITY INDIVIDUAL (10 45.020.049.11)</v>
          </cell>
          <cell r="D218">
            <v>78899</v>
          </cell>
        </row>
        <row r="219">
          <cell r="A219" t="str">
            <v>Industrial Alliance Pacific Insurance and Financial Services Inc. (F330)PREMIUMS DIRECT SUBTOTAL - DIRECT U.S.A. NON-PARTICIPATING TOTAL NON-PAR (10 45.020.049.41)</v>
          </cell>
          <cell r="B219" t="str">
            <v>Industrial Alliance Pacific Insurance and Financial Services Inc. (F330)</v>
          </cell>
          <cell r="C219" t="str">
            <v>PREMIUMS DIRECT SUBTOTAL - DIRECT U.S.A. NON-PARTICIPATING TOTAL NON-PAR (10 45.020.049.41)</v>
          </cell>
          <cell r="D219">
            <v>89562</v>
          </cell>
        </row>
        <row r="220">
          <cell r="A220" t="str">
            <v>Industrial Alliance Pacific Insurance and Financial Services Inc. (F330)PREMIUMS DIRECT SUBTOTAL - DIRECT TOTAL U.S.A. (10 45.020.049.76)</v>
          </cell>
          <cell r="B220" t="str">
            <v>Industrial Alliance Pacific Insurance and Financial Services Inc. (F330)</v>
          </cell>
          <cell r="C220" t="str">
            <v>PREMIUMS DIRECT SUBTOTAL - DIRECT TOTAL U.S.A. (10 45.020.049.76)</v>
          </cell>
          <cell r="D220">
            <v>89562</v>
          </cell>
        </row>
        <row r="221">
          <cell r="A221" t="str">
            <v>Industrial Alliance Pacific Insurance and Financial Services Inc. (F330)PREMIUMS REINSURANCE CEDED SUBTOTAL - CEDED U.S.A. NON-PARTICIPATING TOTAL NON-PAR (10 45.020.249.41)</v>
          </cell>
          <cell r="B221" t="str">
            <v>Industrial Alliance Pacific Insurance and Financial Services Inc. (F330)</v>
          </cell>
          <cell r="C221" t="str">
            <v>PREMIUMS REINSURANCE CEDED SUBTOTAL - CEDED U.S.A. NON-PARTICIPATING TOTAL NON-PAR (10 45.020.249.41)</v>
          </cell>
          <cell r="D221">
            <v>1651</v>
          </cell>
        </row>
        <row r="222">
          <cell r="A222" t="str">
            <v>Industrial Alliance Pacific Insurance and Financial Services Inc. (F330)PREMIUMS REINSURANCE CEDED SUBTOTAL - CEDED TOTAL U.S.A. (10 45.020.249.76)</v>
          </cell>
          <cell r="B222" t="str">
            <v>Industrial Alliance Pacific Insurance and Financial Services Inc. (F330)</v>
          </cell>
          <cell r="C222" t="str">
            <v>PREMIUMS REINSURANCE CEDED SUBTOTAL - CEDED TOTAL U.S.A. (10 45.020.249.76)</v>
          </cell>
          <cell r="D222">
            <v>1651</v>
          </cell>
        </row>
        <row r="223">
          <cell r="A223" t="str">
            <v>London Life Insurance Company (F250)PREMIUMS DIRECT SUBTOTAL - DIRECT NON-PARTICIPATING ANNUITY INDIVIDUAL (10 45.010.049.11)</v>
          </cell>
          <cell r="B223" t="str">
            <v>London Life Insurance Company (F250)</v>
          </cell>
          <cell r="C223" t="str">
            <v>PREMIUMS DIRECT SUBTOTAL - DIRECT NON-PARTICIPATING ANNUITY INDIVIDUAL (10 45.010.049.11)</v>
          </cell>
          <cell r="D223">
            <v>79677</v>
          </cell>
        </row>
        <row r="224">
          <cell r="A224" t="str">
            <v>London Life Insurance Company (F250)PREMIUMS DIRECT SUBTOTAL - DIRECT NON-PARTICIPATING ANNUITY GROUP (10 45.010.049.12)</v>
          </cell>
          <cell r="B224" t="str">
            <v>London Life Insurance Company (F250)</v>
          </cell>
          <cell r="C224" t="str">
            <v>PREMIUMS DIRECT SUBTOTAL - DIRECT NON-PARTICIPATING ANNUITY GROUP (10 45.010.049.12)</v>
          </cell>
          <cell r="D224">
            <v>460364</v>
          </cell>
        </row>
        <row r="225">
          <cell r="A225" t="str">
            <v>London Life Insurance Company (F250)PREMIUMS DIRECT SUBTOTAL - DIRECT NON-PARTICIPATING TOTAL NON-PAR (10 45.010.049.41)</v>
          </cell>
          <cell r="B225" t="str">
            <v>London Life Insurance Company (F250)</v>
          </cell>
          <cell r="C225" t="str">
            <v>PREMIUMS DIRECT SUBTOTAL - DIRECT NON-PARTICIPATING TOTAL NON-PAR (10 45.010.049.41)</v>
          </cell>
          <cell r="D225">
            <v>818394</v>
          </cell>
        </row>
        <row r="226">
          <cell r="A226" t="str">
            <v>London Life Insurance Company (F250)PREMIUMS DIRECT SUBTOTAL - DIRECT TOTAL PAR (10 45.010.049.51)</v>
          </cell>
          <cell r="B226" t="str">
            <v>London Life Insurance Company (F250)</v>
          </cell>
          <cell r="C226" t="str">
            <v>PREMIUMS DIRECT SUBTOTAL - DIRECT TOTAL PAR (10 45.010.049.51)</v>
          </cell>
          <cell r="D226">
            <v>1779777</v>
          </cell>
        </row>
        <row r="227">
          <cell r="A227" t="str">
            <v>London Life Insurance Company (F250)PREMIUMS REINSURANCE ASSUMED SUBTOTAL - ASSUMED NON-PARTICIPATING ANNUITY INDIVIDUAL (10 45.010.149.11)</v>
          </cell>
          <cell r="B227" t="str">
            <v>London Life Insurance Company (F250)</v>
          </cell>
          <cell r="C227" t="str">
            <v>PREMIUMS REINSURANCE ASSUMED SUBTOTAL - ASSUMED NON-PARTICIPATING ANNUITY INDIVIDUAL (10 45.010.149.11)</v>
          </cell>
          <cell r="D227">
            <v>2999</v>
          </cell>
        </row>
        <row r="228">
          <cell r="A228" t="str">
            <v>London Life Insurance Company (F250)PREMIUMS REINSURANCE ASSUMED SUBTOTAL - ASSUMED NON-PARTICIPATING TOTAL NON-PAR (10 45.010.149.41)</v>
          </cell>
          <cell r="B228" t="str">
            <v>London Life Insurance Company (F250)</v>
          </cell>
          <cell r="C228" t="str">
            <v>PREMIUMS REINSURANCE ASSUMED SUBTOTAL - ASSUMED NON-PARTICIPATING TOTAL NON-PAR (10 45.010.149.41)</v>
          </cell>
          <cell r="D228">
            <v>412436</v>
          </cell>
        </row>
        <row r="229">
          <cell r="A229" t="str">
            <v>London Life Insurance Company (F250)PREMIUMS REINSURANCE ASSUMED SUBTOTAL - ASSUMED TOTAL PAR (10 45.010.149.51)</v>
          </cell>
          <cell r="B229" t="str">
            <v>London Life Insurance Company (F250)</v>
          </cell>
          <cell r="C229" t="str">
            <v>PREMIUMS REINSURANCE ASSUMED SUBTOTAL - ASSUMED TOTAL PAR (10 45.010.149.51)</v>
          </cell>
          <cell r="D229">
            <v>98</v>
          </cell>
        </row>
        <row r="230">
          <cell r="A230" t="str">
            <v>London Life Insurance Company (F250)PREMIUMS REINSURANCE CEDED SUBTOTAL - CEDED NON-PARTICIPATING ANNUITY INDIVIDUAL (10 45.010.249.11)</v>
          </cell>
          <cell r="B230" t="str">
            <v>London Life Insurance Company (F250)</v>
          </cell>
          <cell r="C230" t="str">
            <v>PREMIUMS REINSURANCE CEDED SUBTOTAL - CEDED NON-PARTICIPATING ANNUITY INDIVIDUAL (10 45.010.249.11)</v>
          </cell>
          <cell r="D230">
            <v>-30811</v>
          </cell>
        </row>
        <row r="231">
          <cell r="A231" t="str">
            <v>London Life Insurance Company (F250)PREMIUMS REINSURANCE CEDED SUBTOTAL - CEDED NON-PARTICIPATING TOTAL NON-PAR (10 45.010.249.41)</v>
          </cell>
          <cell r="B231" t="str">
            <v>London Life Insurance Company (F250)</v>
          </cell>
          <cell r="C231" t="str">
            <v>PREMIUMS REINSURANCE CEDED SUBTOTAL - CEDED NON-PARTICIPATING TOTAL NON-PAR (10 45.010.249.41)</v>
          </cell>
          <cell r="D231">
            <v>62554</v>
          </cell>
        </row>
        <row r="232">
          <cell r="A232" t="str">
            <v>London Life Insurance Company (F250)PREMIUMS REINSURANCE CEDED SUBTOTAL - CEDED TOTAL PAR (10 45.010.249.51)</v>
          </cell>
          <cell r="B232" t="str">
            <v>London Life Insurance Company (F250)</v>
          </cell>
          <cell r="C232" t="str">
            <v>PREMIUMS REINSURANCE CEDED SUBTOTAL - CEDED TOTAL PAR (10 45.010.249.51)</v>
          </cell>
          <cell r="D232">
            <v>22334</v>
          </cell>
        </row>
        <row r="233">
          <cell r="A233" t="str">
            <v>London Life Insurance Company (F250)PREMIUMS DIRECT SUBTOTAL - DIRECT TOTAL EUROPE (10 45.020.049.84)</v>
          </cell>
          <cell r="B233" t="str">
            <v>London Life Insurance Company (F250)</v>
          </cell>
          <cell r="C233" t="str">
            <v>PREMIUMS DIRECT SUBTOTAL - DIRECT TOTAL EUROPE (10 45.020.049.84)</v>
          </cell>
          <cell r="D233">
            <v>19597</v>
          </cell>
        </row>
        <row r="234">
          <cell r="A234" t="str">
            <v>London Life Insurance Company (F250)PREMIUMS REINSURANCE ASSUMED SUBTOTAL - ASSUMED TOTAL EUROPE (10 45.020.149.84)</v>
          </cell>
          <cell r="B234" t="str">
            <v>London Life Insurance Company (F250)</v>
          </cell>
          <cell r="C234" t="str">
            <v>PREMIUMS REINSURANCE ASSUMED SUBTOTAL - ASSUMED TOTAL EUROPE (10 45.020.149.84)</v>
          </cell>
          <cell r="D234">
            <v>3154079</v>
          </cell>
        </row>
        <row r="235">
          <cell r="A235" t="str">
            <v>London Life Insurance Company (F250)PREMIUMS REINSURANCE CEDED SUBTOTAL - CEDED TOTAL EUROPE (10 45.020.249.84)</v>
          </cell>
          <cell r="B235" t="str">
            <v>London Life Insurance Company (F250)</v>
          </cell>
          <cell r="C235" t="str">
            <v>PREMIUMS REINSURANCE CEDED SUBTOTAL - CEDED TOTAL EUROPE (10 45.020.249.84)</v>
          </cell>
          <cell r="D235">
            <v>61485</v>
          </cell>
        </row>
        <row r="236">
          <cell r="A236" t="str">
            <v>Manufacturers Life Insurance Company (The) (F260)PREMIUMS DIRECT SUBTOTAL - DIRECT NON-PARTICIPATING ANNUITY INDIVIDUAL (10 45.010.049.11)</v>
          </cell>
          <cell r="B236" t="str">
            <v>Manufacturers Life Insurance Company (The) (F260)</v>
          </cell>
          <cell r="C236" t="str">
            <v>PREMIUMS DIRECT SUBTOTAL - DIRECT NON-PARTICIPATING ANNUITY INDIVIDUAL (10 45.010.049.11)</v>
          </cell>
          <cell r="D236">
            <v>444085</v>
          </cell>
        </row>
        <row r="237">
          <cell r="A237" t="str">
            <v>Manufacturers Life Insurance Company (The) (F260)PREMIUMS DIRECT SUBTOTAL - DIRECT NON-PARTICIPATING ANNUITY GROUP (10 45.010.049.12)</v>
          </cell>
          <cell r="B237" t="str">
            <v>Manufacturers Life Insurance Company (The) (F260)</v>
          </cell>
          <cell r="C237" t="str">
            <v>PREMIUMS DIRECT SUBTOTAL - DIRECT NON-PARTICIPATING ANNUITY GROUP (10 45.010.049.12)</v>
          </cell>
          <cell r="D237">
            <v>286004</v>
          </cell>
        </row>
        <row r="238">
          <cell r="A238" t="str">
            <v>Manufacturers Life Insurance Company (The) (F260)PREMIUMS DIRECT SUBTOTAL - DIRECT NON-PARTICIPATING TOTAL NON-PAR (10 45.010.049.41)</v>
          </cell>
          <cell r="B238" t="str">
            <v>Manufacturers Life Insurance Company (The) (F260)</v>
          </cell>
          <cell r="C238" t="str">
            <v>PREMIUMS DIRECT SUBTOTAL - DIRECT NON-PARTICIPATING TOTAL NON-PAR (10 45.010.049.41)</v>
          </cell>
          <cell r="D238">
            <v>7301239</v>
          </cell>
        </row>
        <row r="239">
          <cell r="A239" t="str">
            <v>Manufacturers Life Insurance Company (The) (F260)PREMIUMS DIRECT SUBTOTAL - DIRECT TOTAL PAR (10 45.010.049.51)</v>
          </cell>
          <cell r="B239" t="str">
            <v>Manufacturers Life Insurance Company (The) (F260)</v>
          </cell>
          <cell r="C239" t="str">
            <v>PREMIUMS DIRECT SUBTOTAL - DIRECT TOTAL PAR (10 45.010.049.51)</v>
          </cell>
          <cell r="D239">
            <v>812277</v>
          </cell>
        </row>
        <row r="240">
          <cell r="A240" t="str">
            <v>Manufacturers Life Insurance Company (The) (F260)PREMIUMS REINSURANCE ASSUMED SUBTOTAL - ASSUMED NON-PARTICIPATING TOTAL NON-PAR (10 45.010.149.41)</v>
          </cell>
          <cell r="B240" t="str">
            <v>Manufacturers Life Insurance Company (The) (F260)</v>
          </cell>
          <cell r="C240" t="str">
            <v>PREMIUMS REINSURANCE ASSUMED SUBTOTAL - ASSUMED NON-PARTICIPATING TOTAL NON-PAR (10 45.010.149.41)</v>
          </cell>
          <cell r="D240">
            <v>52180</v>
          </cell>
        </row>
        <row r="241">
          <cell r="A241" t="str">
            <v>Manufacturers Life Insurance Company (The) (F260)PREMIUMS REINSURANCE CEDED SUBTOTAL - CEDED NON-PARTICIPATING TOTAL NON-PAR (10 45.010.249.41)</v>
          </cell>
          <cell r="B241" t="str">
            <v>Manufacturers Life Insurance Company (The) (F260)</v>
          </cell>
          <cell r="C241" t="str">
            <v>PREMIUMS REINSURANCE CEDED SUBTOTAL - CEDED NON-PARTICIPATING TOTAL NON-PAR (10 45.010.249.41)</v>
          </cell>
          <cell r="D241">
            <v>4648610</v>
          </cell>
        </row>
        <row r="242">
          <cell r="A242" t="str">
            <v>Manufacturers Life Insurance Company (The) (F260)PREMIUMS REINSURANCE CEDED SUBTOTAL - CEDED TOTAL PAR (10 45.010.249.51)</v>
          </cell>
          <cell r="B242" t="str">
            <v>Manufacturers Life Insurance Company (The) (F260)</v>
          </cell>
          <cell r="C242" t="str">
            <v>PREMIUMS REINSURANCE CEDED SUBTOTAL - CEDED TOTAL PAR (10 45.010.249.51)</v>
          </cell>
          <cell r="D242">
            <v>96637</v>
          </cell>
        </row>
        <row r="243">
          <cell r="A243" t="str">
            <v>Manufacturers Life Insurance Company (The) (F260)PREMIUMS DIRECT SUBTOTAL - DIRECT U.S.A. NON-PARTICIPATING ANNUITY INDIVIDUAL (10 45.020.049.11)</v>
          </cell>
          <cell r="B243" t="str">
            <v>Manufacturers Life Insurance Company (The) (F260)</v>
          </cell>
          <cell r="C243" t="str">
            <v>PREMIUMS DIRECT SUBTOTAL - DIRECT U.S.A. NON-PARTICIPATING ANNUITY INDIVIDUAL (10 45.020.049.11)</v>
          </cell>
          <cell r="D243">
            <v>573075</v>
          </cell>
        </row>
        <row r="244">
          <cell r="A244" t="str">
            <v>Manufacturers Life Insurance Company (The) (F260)PREMIUMS DIRECT SUBTOTAL - DIRECT U.S.A. NON-PARTICIPATING ANNUITY GROUP (10 45.020.049.12)</v>
          </cell>
          <cell r="B244" t="str">
            <v>Manufacturers Life Insurance Company (The) (F260)</v>
          </cell>
          <cell r="C244" t="str">
            <v>PREMIUMS DIRECT SUBTOTAL - DIRECT U.S.A. NON-PARTICIPATING ANNUITY GROUP (10 45.020.049.12)</v>
          </cell>
          <cell r="D244">
            <v>201450</v>
          </cell>
        </row>
        <row r="245">
          <cell r="A245" t="str">
            <v>Manufacturers Life Insurance Company (The) (F260)PREMIUMS DIRECT SUBTOTAL - DIRECT U.S.A. NON-PARTICIPATING TOTAL NON-PAR (10 45.020.049.41)</v>
          </cell>
          <cell r="B245" t="str">
            <v>Manufacturers Life Insurance Company (The) (F260)</v>
          </cell>
          <cell r="C245" t="str">
            <v>PREMIUMS DIRECT SUBTOTAL - DIRECT U.S.A. NON-PARTICIPATING TOTAL NON-PAR (10 45.020.049.41)</v>
          </cell>
          <cell r="D245">
            <v>5030544</v>
          </cell>
        </row>
        <row r="246">
          <cell r="A246" t="str">
            <v>Manufacturers Life Insurance Company (The) (F260)PREMIUMS DIRECT SUBTOTAL - DIRECT U.S.A. TOTAL PAR (10 45.020.049.51)</v>
          </cell>
          <cell r="B246" t="str">
            <v>Manufacturers Life Insurance Company (The) (F260)</v>
          </cell>
          <cell r="C246" t="str">
            <v>PREMIUMS DIRECT SUBTOTAL - DIRECT U.S.A. TOTAL PAR (10 45.020.049.51)</v>
          </cell>
          <cell r="D246">
            <v>1910026</v>
          </cell>
        </row>
        <row r="247">
          <cell r="A247" t="str">
            <v>Manufacturers Life Insurance Company (The) (F260)PREMIUMS DIRECT SUBTOTAL - DIRECT TOTAL U.S.A. (10 45.020.049.76)</v>
          </cell>
          <cell r="B247" t="str">
            <v>Manufacturers Life Insurance Company (The) (F260)</v>
          </cell>
          <cell r="C247" t="str">
            <v>PREMIUMS DIRECT SUBTOTAL - DIRECT TOTAL U.S.A. (10 45.020.049.76)</v>
          </cell>
          <cell r="D247">
            <v>6940570</v>
          </cell>
        </row>
        <row r="248">
          <cell r="A248" t="str">
            <v>Manufacturers Life Insurance Company (The) (F260)PREMIUMS DIRECT SUBTOTAL - DIRECT TOTAL EUROPE (10 45.020.049.84)</v>
          </cell>
          <cell r="B248" t="str">
            <v>Manufacturers Life Insurance Company (The) (F260)</v>
          </cell>
          <cell r="C248" t="str">
            <v>PREMIUMS DIRECT SUBTOTAL - DIRECT TOTAL EUROPE (10 45.020.049.84)</v>
          </cell>
          <cell r="D248">
            <v>-8</v>
          </cell>
        </row>
        <row r="249">
          <cell r="A249" t="str">
            <v>Manufacturers Life Insurance Company (The) (F260)PREMIUMS DIRECT SUBTOTAL - DIRECT TOTAL ASIA/OTHER (10 45.020.049.89)</v>
          </cell>
          <cell r="B249" t="str">
            <v>Manufacturers Life Insurance Company (The) (F260)</v>
          </cell>
          <cell r="C249" t="str">
            <v>PREMIUMS DIRECT SUBTOTAL - DIRECT TOTAL ASIA/OTHER (10 45.020.049.89)</v>
          </cell>
          <cell r="D249">
            <v>6474011</v>
          </cell>
        </row>
        <row r="250">
          <cell r="A250" t="str">
            <v>Manufacturers Life Insurance Company (The) (F260)PREMIUMS REINSURANCE ASSUMED SUBTOTAL - ASSUMED U.S.A. NON-PARTICIPATING ANNUITY GROUP (10 45.020.149.12)</v>
          </cell>
          <cell r="B250" t="str">
            <v>Manufacturers Life Insurance Company (The) (F260)</v>
          </cell>
          <cell r="C250" t="str">
            <v>PREMIUMS REINSURANCE ASSUMED SUBTOTAL - ASSUMED U.S.A. NON-PARTICIPATING ANNUITY GROUP (10 45.020.149.12)</v>
          </cell>
          <cell r="D250">
            <v>48032</v>
          </cell>
        </row>
        <row r="251">
          <cell r="A251" t="str">
            <v>Manufacturers Life Insurance Company (The) (F260)PREMIUMS REINSURANCE ASSUMED SUBTOTAL - ASSUMED U.S.A. NON-PARTICIPATING TOTAL NON-PAR (10 45.020.149.41)</v>
          </cell>
          <cell r="B251" t="str">
            <v>Manufacturers Life Insurance Company (The) (F260)</v>
          </cell>
          <cell r="C251" t="str">
            <v>PREMIUMS REINSURANCE ASSUMED SUBTOTAL - ASSUMED U.S.A. NON-PARTICIPATING TOTAL NON-PAR (10 45.020.149.41)</v>
          </cell>
          <cell r="D251">
            <v>1068209</v>
          </cell>
        </row>
        <row r="252">
          <cell r="A252" t="str">
            <v>Manufacturers Life Insurance Company (The) (F260)PREMIUMS REINSURANCE ASSUMED SUBTOTAL - ASSUMED U.S.A. TOTAL PAR (10 45.020.149.51)</v>
          </cell>
          <cell r="B252" t="str">
            <v>Manufacturers Life Insurance Company (The) (F260)</v>
          </cell>
          <cell r="C252" t="str">
            <v>PREMIUMS REINSURANCE ASSUMED SUBTOTAL - ASSUMED U.S.A. TOTAL PAR (10 45.020.149.51)</v>
          </cell>
          <cell r="D252">
            <v>302</v>
          </cell>
        </row>
        <row r="253">
          <cell r="A253" t="str">
            <v>Manufacturers Life Insurance Company (The) (F260)PREMIUMS REINSURANCE ASSUMED SUBTOTAL - ASSUMED TOTAL U.S.A. (10 45.020.149.76)</v>
          </cell>
          <cell r="B253" t="str">
            <v>Manufacturers Life Insurance Company (The) (F260)</v>
          </cell>
          <cell r="C253" t="str">
            <v>PREMIUMS REINSURANCE ASSUMED SUBTOTAL - ASSUMED TOTAL U.S.A. (10 45.020.149.76)</v>
          </cell>
          <cell r="D253">
            <v>1068511</v>
          </cell>
        </row>
        <row r="254">
          <cell r="A254" t="str">
            <v>Manufacturers Life Insurance Company (The) (F260)PREMIUMS REINSURANCE ASSUMED SUBTOTAL - ASSUMED TOTAL EUROPE (10 45.020.149.84)</v>
          </cell>
          <cell r="B254" t="str">
            <v>Manufacturers Life Insurance Company (The) (F260)</v>
          </cell>
          <cell r="C254" t="str">
            <v>PREMIUMS REINSURANCE ASSUMED SUBTOTAL - ASSUMED TOTAL EUROPE (10 45.020.149.84)</v>
          </cell>
          <cell r="D254">
            <v>7843</v>
          </cell>
        </row>
        <row r="255">
          <cell r="A255" t="str">
            <v>Manufacturers Life Insurance Company (The) (F260)PREMIUMS REINSURANCE ASSUMED SUBTOTAL - ASSUMED TOTAL ASIA/OTHER (10 45.020.149.89)</v>
          </cell>
          <cell r="B255" t="str">
            <v>Manufacturers Life Insurance Company (The) (F260)</v>
          </cell>
          <cell r="C255" t="str">
            <v>PREMIUMS REINSURANCE ASSUMED SUBTOTAL - ASSUMED TOTAL ASIA/OTHER (10 45.020.149.89)</v>
          </cell>
          <cell r="D255">
            <v>1261219</v>
          </cell>
        </row>
        <row r="256">
          <cell r="A256" t="str">
            <v>Manufacturers Life Insurance Company (The) (F260)PREMIUMS REINSURANCE CEDED SUBTOTAL - CEDED U.S.A. NON-PARTICIPATING ANNUITY INDIVIDUAL (10 45.020.249.11)</v>
          </cell>
          <cell r="B256" t="str">
            <v>Manufacturers Life Insurance Company (The) (F260)</v>
          </cell>
          <cell r="C256" t="str">
            <v>PREMIUMS REINSURANCE CEDED SUBTOTAL - CEDED U.S.A. NON-PARTICIPATING ANNUITY INDIVIDUAL (10 45.020.249.11)</v>
          </cell>
          <cell r="D256">
            <v>11055</v>
          </cell>
        </row>
        <row r="257">
          <cell r="A257" t="str">
            <v>Manufacturers Life Insurance Company (The) (F260)PREMIUMS REINSURANCE CEDED SUBTOTAL - CEDED U.S.A. NON-PARTICIPATING ANNUITY GROUP (10 45.020.249.12)</v>
          </cell>
          <cell r="B257" t="str">
            <v>Manufacturers Life Insurance Company (The) (F260)</v>
          </cell>
          <cell r="C257" t="str">
            <v>PREMIUMS REINSURANCE CEDED SUBTOTAL - CEDED U.S.A. NON-PARTICIPATING ANNUITY GROUP (10 45.020.249.12)</v>
          </cell>
          <cell r="D257">
            <v>110921</v>
          </cell>
        </row>
        <row r="258">
          <cell r="A258" t="str">
            <v>Manufacturers Life Insurance Company (The) (F260)PREMIUMS REINSURANCE CEDED SUBTOTAL - CEDED U.S.A. NON-PARTICIPATING TOTAL NON-PAR (10 45.020.249.41)</v>
          </cell>
          <cell r="B258" t="str">
            <v>Manufacturers Life Insurance Company (The) (F260)</v>
          </cell>
          <cell r="C258" t="str">
            <v>PREMIUMS REINSURANCE CEDED SUBTOTAL - CEDED U.S.A. NON-PARTICIPATING TOTAL NON-PAR (10 45.020.249.41)</v>
          </cell>
          <cell r="D258">
            <v>1870450</v>
          </cell>
        </row>
        <row r="259">
          <cell r="A259" t="str">
            <v>Manufacturers Life Insurance Company (The) (F260)PREMIUMS REINSURANCE CEDED SUBTOTAL - CEDED U.S.A. TOTAL PAR (10 45.020.249.51)</v>
          </cell>
          <cell r="B259" t="str">
            <v>Manufacturers Life Insurance Company (The) (F260)</v>
          </cell>
          <cell r="C259" t="str">
            <v>PREMIUMS REINSURANCE CEDED SUBTOTAL - CEDED U.S.A. TOTAL PAR (10 45.020.249.51)</v>
          </cell>
          <cell r="D259">
            <v>175551</v>
          </cell>
        </row>
        <row r="260">
          <cell r="A260" t="str">
            <v>Manufacturers Life Insurance Company (The) (F260)PREMIUMS REINSURANCE CEDED SUBTOTAL - CEDED TOTAL U.S.A. (10 45.020.249.76)</v>
          </cell>
          <cell r="B260" t="str">
            <v>Manufacturers Life Insurance Company (The) (F260)</v>
          </cell>
          <cell r="C260" t="str">
            <v>PREMIUMS REINSURANCE CEDED SUBTOTAL - CEDED TOTAL U.S.A. (10 45.020.249.76)</v>
          </cell>
          <cell r="D260">
            <v>2046001</v>
          </cell>
        </row>
        <row r="261">
          <cell r="A261" t="str">
            <v>Manufacturers Life Insurance Company (The) (F260)PREMIUMS REINSURANCE CEDED SUBTOTAL - CEDED TOTAL EUROPE (10 45.020.249.84)</v>
          </cell>
          <cell r="B261" t="str">
            <v>Manufacturers Life Insurance Company (The) (F260)</v>
          </cell>
          <cell r="C261" t="str">
            <v>PREMIUMS REINSURANCE CEDED SUBTOTAL - CEDED TOTAL EUROPE (10 45.020.249.84)</v>
          </cell>
          <cell r="D261">
            <v>1</v>
          </cell>
        </row>
        <row r="262">
          <cell r="A262" t="str">
            <v>Manufacturers Life Insurance Company (The) (F260)PREMIUMS REINSURANCE CEDED SUBTOTAL - CEDED TOTAL ASIA/OTHER (10 45.020.249.89)</v>
          </cell>
          <cell r="B262" t="str">
            <v>Manufacturers Life Insurance Company (The) (F260)</v>
          </cell>
          <cell r="C262" t="str">
            <v>PREMIUMS REINSURANCE CEDED SUBTOTAL - CEDED TOTAL ASIA/OTHER (10 45.020.249.89)</v>
          </cell>
          <cell r="D262">
            <v>288832</v>
          </cell>
        </row>
        <row r="263">
          <cell r="A263" t="str">
            <v>Manulife Canada Ltd. (F430)PREMIUMS DIRECT SUBTOTAL - DIRECT NON-PARTICIPATING TOTAL NON-PAR (10 45.010.049.41)</v>
          </cell>
          <cell r="B263" t="str">
            <v>Manulife Canada Ltd. (F430)</v>
          </cell>
          <cell r="C263" t="str">
            <v>PREMIUMS DIRECT SUBTOTAL - DIRECT NON-PARTICIPATING TOTAL NON-PAR (10 45.010.049.41)</v>
          </cell>
          <cell r="D263">
            <v>51270</v>
          </cell>
        </row>
        <row r="264">
          <cell r="A264" t="str">
            <v>Manulife Canada Ltd. (F430)PREMIUMS DIRECT SUBTOTAL - DIRECT TOTAL PAR (10 45.010.049.51)</v>
          </cell>
          <cell r="B264" t="str">
            <v>Manulife Canada Ltd. (F430)</v>
          </cell>
          <cell r="C264" t="str">
            <v>PREMIUMS DIRECT SUBTOTAL - DIRECT TOTAL PAR (10 45.010.049.51)</v>
          </cell>
          <cell r="D264">
            <v>42637</v>
          </cell>
        </row>
        <row r="265">
          <cell r="A265" t="str">
            <v>Manulife Canada Ltd. (F430)PREMIUMS REINSURANCE CEDED SUBTOTAL - CEDED NON-PARTICIPATING TOTAL NON-PAR (10 45.010.249.41)</v>
          </cell>
          <cell r="B265" t="str">
            <v>Manulife Canada Ltd. (F430)</v>
          </cell>
          <cell r="C265" t="str">
            <v>PREMIUMS REINSURANCE CEDED SUBTOTAL - CEDED NON-PARTICIPATING TOTAL NON-PAR (10 45.010.249.41)</v>
          </cell>
          <cell r="D265">
            <v>34335</v>
          </cell>
        </row>
        <row r="266">
          <cell r="A266" t="str">
            <v>Manulife Canada Ltd. (F430)PREMIUMS REINSURANCE CEDED SUBTOTAL - CEDED TOTAL PAR (10 45.010.249.51)</v>
          </cell>
          <cell r="B266" t="str">
            <v>Manulife Canada Ltd. (F430)</v>
          </cell>
          <cell r="C266" t="str">
            <v>PREMIUMS REINSURANCE CEDED SUBTOTAL - CEDED TOTAL PAR (10 45.010.249.51)</v>
          </cell>
          <cell r="D266">
            <v>4394</v>
          </cell>
        </row>
        <row r="267">
          <cell r="A267" t="str">
            <v>Manulife Financial Corporation (LH55)PREMIUMS DIRECT SUBTOTAL - DIRECT NON-PARTICIPATING ANNUITY INDIVIDUAL (10 45.010.049.11)</v>
          </cell>
          <cell r="B267" t="str">
            <v>Manulife Financial Corporation (LH55)</v>
          </cell>
          <cell r="C267" t="str">
            <v>PREMIUMS DIRECT SUBTOTAL - DIRECT NON-PARTICIPATING ANNUITY INDIVIDUAL (10 45.010.049.11)</v>
          </cell>
          <cell r="D267">
            <v>444085</v>
          </cell>
        </row>
        <row r="268">
          <cell r="A268" t="str">
            <v>Manulife Financial Corporation (LH55)PREMIUMS DIRECT SUBTOTAL - DIRECT NON-PARTICIPATING ANNUITY GROUP (10 45.010.049.12)</v>
          </cell>
          <cell r="B268" t="str">
            <v>Manulife Financial Corporation (LH55)</v>
          </cell>
          <cell r="C268" t="str">
            <v>PREMIUMS DIRECT SUBTOTAL - DIRECT NON-PARTICIPATING ANNUITY GROUP (10 45.010.049.12)</v>
          </cell>
          <cell r="D268">
            <v>286004</v>
          </cell>
        </row>
        <row r="269">
          <cell r="A269" t="str">
            <v>Manulife Financial Corporation (LH55)PREMIUMS DIRECT SUBTOTAL - DIRECT NON-PARTICIPATING TOTAL NON-PAR (10 45.010.049.41)</v>
          </cell>
          <cell r="B269" t="str">
            <v>Manulife Financial Corporation (LH55)</v>
          </cell>
          <cell r="C269" t="str">
            <v>PREMIUMS DIRECT SUBTOTAL - DIRECT NON-PARTICIPATING TOTAL NON-PAR (10 45.010.049.41)</v>
          </cell>
          <cell r="D269">
            <v>7353417</v>
          </cell>
        </row>
        <row r="270">
          <cell r="A270" t="str">
            <v>Manulife Financial Corporation (LH55)PREMIUMS DIRECT SUBTOTAL - DIRECT TOTAL PAR (10 45.010.049.51)</v>
          </cell>
          <cell r="B270" t="str">
            <v>Manulife Financial Corporation (LH55)</v>
          </cell>
          <cell r="C270" t="str">
            <v>PREMIUMS DIRECT SUBTOTAL - DIRECT TOTAL PAR (10 45.010.049.51)</v>
          </cell>
          <cell r="D270">
            <v>812277</v>
          </cell>
        </row>
        <row r="271">
          <cell r="A271" t="str">
            <v>Manulife Financial Corporation (LH55)PREMIUMS REINSURANCE CEDED SUBTOTAL - CEDED NON-PARTICIPATING TOTAL NON-PAR (10 45.010.249.41)</v>
          </cell>
          <cell r="B271" t="str">
            <v>Manulife Financial Corporation (LH55)</v>
          </cell>
          <cell r="C271" t="str">
            <v>PREMIUMS REINSURANCE CEDED SUBTOTAL - CEDED NON-PARTICIPATING TOTAL NON-PAR (10 45.010.249.41)</v>
          </cell>
          <cell r="D271">
            <v>4648612</v>
          </cell>
        </row>
        <row r="272">
          <cell r="A272" t="str">
            <v>Manulife Financial Corporation (LH55)PREMIUMS REINSURANCE CEDED SUBTOTAL - CEDED TOTAL PAR (10 45.010.249.51)</v>
          </cell>
          <cell r="B272" t="str">
            <v>Manulife Financial Corporation (LH55)</v>
          </cell>
          <cell r="C272" t="str">
            <v>PREMIUMS REINSURANCE CEDED SUBTOTAL - CEDED TOTAL PAR (10 45.010.249.51)</v>
          </cell>
          <cell r="D272">
            <v>96637</v>
          </cell>
        </row>
        <row r="273">
          <cell r="A273" t="str">
            <v>Manulife Financial Corporation (LH55)PREMIUMS DIRECT SUBTOTAL - DIRECT U.S.A. NON-PARTICIPATING ANNUITY INDIVIDUAL (10 45.020.049.11)</v>
          </cell>
          <cell r="B273" t="str">
            <v>Manulife Financial Corporation (LH55)</v>
          </cell>
          <cell r="C273" t="str">
            <v>PREMIUMS DIRECT SUBTOTAL - DIRECT U.S.A. NON-PARTICIPATING ANNUITY INDIVIDUAL (10 45.020.049.11)</v>
          </cell>
          <cell r="D273">
            <v>573075</v>
          </cell>
        </row>
        <row r="274">
          <cell r="A274" t="str">
            <v>Manulife Financial Corporation (LH55)PREMIUMS DIRECT SUBTOTAL - DIRECT U.S.A. NON-PARTICIPATING ANNUITY GROUP (10 45.020.049.12)</v>
          </cell>
          <cell r="B274" t="str">
            <v>Manulife Financial Corporation (LH55)</v>
          </cell>
          <cell r="C274" t="str">
            <v>PREMIUMS DIRECT SUBTOTAL - DIRECT U.S.A. NON-PARTICIPATING ANNUITY GROUP (10 45.020.049.12)</v>
          </cell>
          <cell r="D274">
            <v>166178</v>
          </cell>
        </row>
        <row r="275">
          <cell r="A275" t="str">
            <v>Manulife Financial Corporation (LH55)PREMIUMS DIRECT SUBTOTAL - DIRECT U.S.A. NON-PARTICIPATING TOTAL NON-PAR (10 45.020.049.41)</v>
          </cell>
          <cell r="B275" t="str">
            <v>Manulife Financial Corporation (LH55)</v>
          </cell>
          <cell r="C275" t="str">
            <v>PREMIUMS DIRECT SUBTOTAL - DIRECT U.S.A. NON-PARTICIPATING TOTAL NON-PAR (10 45.020.049.41)</v>
          </cell>
          <cell r="D275">
            <v>5412275</v>
          </cell>
        </row>
        <row r="276">
          <cell r="A276" t="str">
            <v>Manulife Financial Corporation (LH55)PREMIUMS DIRECT SUBTOTAL - DIRECT U.S.A. TOTAL PAR (10 45.020.049.51)</v>
          </cell>
          <cell r="B276" t="str">
            <v>Manulife Financial Corporation (LH55)</v>
          </cell>
          <cell r="C276" t="str">
            <v>PREMIUMS DIRECT SUBTOTAL - DIRECT U.S.A. TOTAL PAR (10 45.020.049.51)</v>
          </cell>
          <cell r="D276">
            <v>1910328</v>
          </cell>
        </row>
        <row r="277">
          <cell r="A277" t="str">
            <v>Manulife Financial Corporation (LH55)PREMIUMS DIRECT SUBTOTAL - DIRECT TOTAL U.S.A. (10 45.020.049.76)</v>
          </cell>
          <cell r="B277" t="str">
            <v>Manulife Financial Corporation (LH55)</v>
          </cell>
          <cell r="C277" t="str">
            <v>PREMIUMS DIRECT SUBTOTAL - DIRECT TOTAL U.S.A. (10 45.020.049.76)</v>
          </cell>
          <cell r="D277">
            <v>7322603</v>
          </cell>
        </row>
        <row r="278">
          <cell r="A278" t="str">
            <v>Manulife Financial Corporation (LH55)PREMIUMS DIRECT SUBTOTAL - DIRECT TOTAL EUROPE (10 45.020.049.84)</v>
          </cell>
          <cell r="B278" t="str">
            <v>Manulife Financial Corporation (LH55)</v>
          </cell>
          <cell r="C278" t="str">
            <v>PREMIUMS DIRECT SUBTOTAL - DIRECT TOTAL EUROPE (10 45.020.049.84)</v>
          </cell>
          <cell r="D278">
            <v>7835</v>
          </cell>
        </row>
        <row r="279">
          <cell r="A279" t="str">
            <v>Manulife Financial Corporation (LH55)PREMIUMS DIRECT SUBTOTAL - DIRECT TOTAL ASIA/OTHER (10 45.020.049.89)</v>
          </cell>
          <cell r="B279" t="str">
            <v>Manulife Financial Corporation (LH55)</v>
          </cell>
          <cell r="C279" t="str">
            <v>PREMIUMS DIRECT SUBTOTAL - DIRECT TOTAL ASIA/OTHER (10 45.020.049.89)</v>
          </cell>
          <cell r="D279">
            <v>8421709</v>
          </cell>
        </row>
        <row r="280">
          <cell r="A280" t="str">
            <v>Manulife Financial Corporation (LH55)PREMIUMS REINSURANCE CEDED SUBTOTAL - CEDED U.S.A. NON-PARTICIPATING ANNUITY INDIVIDUAL (10 45.020.249.11)</v>
          </cell>
          <cell r="B280" t="str">
            <v>Manulife Financial Corporation (LH55)</v>
          </cell>
          <cell r="C280" t="str">
            <v>PREMIUMS REINSURANCE CEDED SUBTOTAL - CEDED U.S.A. NON-PARTICIPATING ANNUITY INDIVIDUAL (10 45.020.249.11)</v>
          </cell>
          <cell r="D280">
            <v>11054</v>
          </cell>
        </row>
        <row r="281">
          <cell r="A281" t="str">
            <v>Manulife Financial Corporation (LH55)PREMIUMS REINSURANCE CEDED SUBTOTAL - CEDED U.S.A. NON-PARTICIPATING ANNUITY GROUP (10 45.020.249.12)</v>
          </cell>
          <cell r="B281" t="str">
            <v>Manulife Financial Corporation (LH55)</v>
          </cell>
          <cell r="C281" t="str">
            <v>PREMIUMS REINSURANCE CEDED SUBTOTAL - CEDED U.S.A. NON-PARTICIPATING ANNUITY GROUP (10 45.020.249.12)</v>
          </cell>
          <cell r="D281">
            <v>27617</v>
          </cell>
        </row>
        <row r="282">
          <cell r="A282" t="str">
            <v>Manulife Financial Corporation (LH55)PREMIUMS REINSURANCE CEDED SUBTOTAL - CEDED U.S.A. NON-PARTICIPATING TOTAL NON-PAR (10 45.020.249.41)</v>
          </cell>
          <cell r="B282" t="str">
            <v>Manulife Financial Corporation (LH55)</v>
          </cell>
          <cell r="C282" t="str">
            <v>PREMIUMS REINSURANCE CEDED SUBTOTAL - CEDED U.S.A. NON-PARTICIPATING TOTAL NON-PAR (10 45.020.249.41)</v>
          </cell>
          <cell r="D282">
            <v>1183972</v>
          </cell>
        </row>
        <row r="283">
          <cell r="A283" t="str">
            <v>Manulife Financial Corporation (LH55)PREMIUMS REINSURANCE CEDED SUBTOTAL - CEDED U.S.A. TOTAL PAR (10 45.020.249.51)</v>
          </cell>
          <cell r="B283" t="str">
            <v>Manulife Financial Corporation (LH55)</v>
          </cell>
          <cell r="C283" t="str">
            <v>PREMIUMS REINSURANCE CEDED SUBTOTAL - CEDED U.S.A. TOTAL PAR (10 45.020.249.51)</v>
          </cell>
          <cell r="D283">
            <v>175552</v>
          </cell>
        </row>
        <row r="284">
          <cell r="A284" t="str">
            <v>Manulife Financial Corporation (LH55)PREMIUMS REINSURANCE CEDED SUBTOTAL - CEDED TOTAL U.S.A. (10 45.020.249.76)</v>
          </cell>
          <cell r="B284" t="str">
            <v>Manulife Financial Corporation (LH55)</v>
          </cell>
          <cell r="C284" t="str">
            <v>PREMIUMS REINSURANCE CEDED SUBTOTAL - CEDED TOTAL U.S.A. (10 45.020.249.76)</v>
          </cell>
          <cell r="D284">
            <v>1359524</v>
          </cell>
        </row>
        <row r="285">
          <cell r="A285" t="str">
            <v>Manulife Financial Corporation (LH55)PREMIUMS REINSURANCE CEDED SUBTOTAL - CEDED TOTAL EUROPE (10 45.020.249.84)</v>
          </cell>
          <cell r="B285" t="str">
            <v>Manulife Financial Corporation (LH55)</v>
          </cell>
          <cell r="C285" t="str">
            <v>PREMIUMS REINSURANCE CEDED SUBTOTAL - CEDED TOTAL EUROPE (10 45.020.249.84)</v>
          </cell>
          <cell r="D285">
            <v>1</v>
          </cell>
        </row>
        <row r="286">
          <cell r="A286" t="str">
            <v>Manulife Financial Corporation (LH55)PREMIUMS REINSURANCE CEDED SUBTOTAL - CEDED TOTAL ASIA/OTHER (10 45.020.249.89)</v>
          </cell>
          <cell r="B286" t="str">
            <v>Manulife Financial Corporation (LH55)</v>
          </cell>
          <cell r="C286" t="str">
            <v>PREMIUMS REINSURANCE CEDED SUBTOTAL - CEDED TOTAL ASIA/OTHER (10 45.020.249.89)</v>
          </cell>
          <cell r="D286">
            <v>288832</v>
          </cell>
        </row>
        <row r="287">
          <cell r="A287" t="str">
            <v>Order of Italo-Canadians (The) (J110)PREMIUMS DIRECT SUBTOTAL - DIRECT NON-PARTICIPATING TOTAL NON-PAR (10 45.010.049.41)</v>
          </cell>
          <cell r="B287" t="str">
            <v>Order of Italo-Canadians (The) (J110)</v>
          </cell>
          <cell r="C287" t="str">
            <v>PREMIUMS DIRECT SUBTOTAL - DIRECT NON-PARTICIPATING TOTAL NON-PAR (10 45.010.049.41)</v>
          </cell>
          <cell r="D287">
            <v>27</v>
          </cell>
        </row>
        <row r="288">
          <cell r="A288" t="str">
            <v>Penncorp Life Insurance Company (F347)PREMIUMS DIRECT SUBTOTAL - DIRECT NON-PARTICIPATING ANNUITY INDIVIDUAL (10 45.010.049.11)</v>
          </cell>
          <cell r="B288" t="str">
            <v>Penncorp Life Insurance Company (F347)</v>
          </cell>
          <cell r="C288" t="str">
            <v>PREMIUMS DIRECT SUBTOTAL - DIRECT NON-PARTICIPATING ANNUITY INDIVIDUAL (10 45.010.049.11)</v>
          </cell>
          <cell r="D288">
            <v>54</v>
          </cell>
        </row>
        <row r="289">
          <cell r="A289" t="str">
            <v>Penncorp Life Insurance Company (F347)PREMIUMS DIRECT SUBTOTAL - DIRECT NON-PARTICIPATING TOTAL NON-PAR (10 45.010.049.41)</v>
          </cell>
          <cell r="B289" t="str">
            <v>Penncorp Life Insurance Company (F347)</v>
          </cell>
          <cell r="C289" t="str">
            <v>PREMIUMS DIRECT SUBTOTAL - DIRECT NON-PARTICIPATING TOTAL NON-PAR (10 45.010.049.41)</v>
          </cell>
          <cell r="D289">
            <v>76412</v>
          </cell>
        </row>
        <row r="290">
          <cell r="A290" t="str">
            <v>Penncorp Life Insurance Company (F347)PREMIUMS REINSURANCE ASSUMED SUBTOTAL - ASSUMED NON-PARTICIPATING ANNUITY INDIVIDUAL (10 45.010.149.11)</v>
          </cell>
          <cell r="B290" t="str">
            <v>Penncorp Life Insurance Company (F347)</v>
          </cell>
          <cell r="C290" t="str">
            <v>PREMIUMS REINSURANCE ASSUMED SUBTOTAL - ASSUMED NON-PARTICIPATING ANNUITY INDIVIDUAL (10 45.010.149.11)</v>
          </cell>
          <cell r="D290">
            <v>674</v>
          </cell>
        </row>
        <row r="291">
          <cell r="A291" t="str">
            <v>Penncorp Life Insurance Company (F347)PREMIUMS REINSURANCE ASSUMED SUBTOTAL - ASSUMED NON-PARTICIPATING TOTAL NON-PAR (10 45.010.149.41)</v>
          </cell>
          <cell r="B291" t="str">
            <v>Penncorp Life Insurance Company (F347)</v>
          </cell>
          <cell r="C291" t="str">
            <v>PREMIUMS REINSURANCE ASSUMED SUBTOTAL - ASSUMED NON-PARTICIPATING TOTAL NON-PAR (10 45.010.149.41)</v>
          </cell>
          <cell r="D291">
            <v>3005</v>
          </cell>
        </row>
        <row r="292">
          <cell r="A292" t="str">
            <v>Penncorp Life Insurance Company (F347)PREMIUMS REINSURANCE CEDED SUBTOTAL - CEDED NON-PARTICIPATING TOTAL NON-PAR (10 45.010.249.41)</v>
          </cell>
          <cell r="B292" t="str">
            <v>Penncorp Life Insurance Company (F347)</v>
          </cell>
          <cell r="C292" t="str">
            <v>PREMIUMS REINSURANCE CEDED SUBTOTAL - CEDED NON-PARTICIPATING TOTAL NON-PAR (10 45.010.249.41)</v>
          </cell>
          <cell r="D292">
            <v>1404</v>
          </cell>
        </row>
        <row r="293">
          <cell r="A293" t="str">
            <v>Primerica Life Insurance Company of Canada (F362)PREMIUMS DIRECT SUBTOTAL - DIRECT NON-PARTICIPATING ANNUITY INDIVIDUAL (10 45.010.049.11)</v>
          </cell>
          <cell r="B293" t="str">
            <v>Primerica Life Insurance Company of Canada (F362)</v>
          </cell>
          <cell r="C293" t="str">
            <v>PREMIUMS DIRECT SUBTOTAL - DIRECT NON-PARTICIPATING ANNUITY INDIVIDUAL (10 45.010.049.11)</v>
          </cell>
          <cell r="D293">
            <v>7</v>
          </cell>
        </row>
        <row r="294">
          <cell r="A294" t="str">
            <v>Primerica Life Insurance Company of Canada (F362)PREMIUMS DIRECT SUBTOTAL - DIRECT NON-PARTICIPATING TOTAL NON-PAR (10 45.010.049.41)</v>
          </cell>
          <cell r="B294" t="str">
            <v>Primerica Life Insurance Company of Canada (F362)</v>
          </cell>
          <cell r="C294" t="str">
            <v>PREMIUMS DIRECT SUBTOTAL - DIRECT NON-PARTICIPATING TOTAL NON-PAR (10 45.010.049.41)</v>
          </cell>
          <cell r="D294">
            <v>240897</v>
          </cell>
        </row>
        <row r="295">
          <cell r="A295" t="str">
            <v>Primerica Life Insurance Company of Canada (F362)PREMIUMS REINSURANCE CEDED SUBTOTAL - CEDED NON-PARTICIPATING TOTAL NON-PAR (10 45.010.249.41)</v>
          </cell>
          <cell r="B295" t="str">
            <v>Primerica Life Insurance Company of Canada (F362)</v>
          </cell>
          <cell r="C295" t="str">
            <v>PREMIUMS REINSURANCE CEDED SUBTOTAL - CEDED NON-PARTICIPATING TOTAL NON-PAR (10 45.010.249.41)</v>
          </cell>
          <cell r="D295">
            <v>171455</v>
          </cell>
        </row>
        <row r="296">
          <cell r="A296" t="str">
            <v>RBC Life Insurance Company (F247)PREMIUMS DIRECT SUBTOTAL - DIRECT NON-PARTICIPATING ANNUITY INDIVIDUAL (10 45.010.049.11)</v>
          </cell>
          <cell r="B296" t="str">
            <v>RBC Life Insurance Company (F247)</v>
          </cell>
          <cell r="C296" t="str">
            <v>PREMIUMS DIRECT SUBTOTAL - DIRECT NON-PARTICIPATING ANNUITY INDIVIDUAL (10 45.010.049.11)</v>
          </cell>
          <cell r="D296">
            <v>4478</v>
          </cell>
        </row>
        <row r="297">
          <cell r="A297" t="str">
            <v>RBC Life Insurance Company (F247)PREMIUMS DIRECT SUBTOTAL - DIRECT NON-PARTICIPATING ANNUITY GROUP (10 45.010.049.12)</v>
          </cell>
          <cell r="B297" t="str">
            <v>RBC Life Insurance Company (F247)</v>
          </cell>
          <cell r="C297" t="str">
            <v>PREMIUMS DIRECT SUBTOTAL - DIRECT NON-PARTICIPATING ANNUITY GROUP (10 45.010.049.12)</v>
          </cell>
          <cell r="D297">
            <v>11</v>
          </cell>
        </row>
        <row r="298">
          <cell r="A298" t="str">
            <v>RBC Life Insurance Company (F247)PREMIUMS DIRECT SUBTOTAL - DIRECT NON-PARTICIPATING TOTAL NON-PAR (10 45.010.049.41)</v>
          </cell>
          <cell r="B298" t="str">
            <v>RBC Life Insurance Company (F247)</v>
          </cell>
          <cell r="C298" t="str">
            <v>PREMIUMS DIRECT SUBTOTAL - DIRECT NON-PARTICIPATING TOTAL NON-PAR (10 45.010.049.41)</v>
          </cell>
          <cell r="D298">
            <v>1260665</v>
          </cell>
        </row>
        <row r="299">
          <cell r="A299" t="str">
            <v>RBC Life Insurance Company (F247)PREMIUMS DIRECT SUBTOTAL - DIRECT TOTAL PAR (10 45.010.049.51)</v>
          </cell>
          <cell r="B299" t="str">
            <v>RBC Life Insurance Company (F247)</v>
          </cell>
          <cell r="C299" t="str">
            <v>PREMIUMS DIRECT SUBTOTAL - DIRECT TOTAL PAR (10 45.010.049.51)</v>
          </cell>
          <cell r="D299">
            <v>8363</v>
          </cell>
        </row>
        <row r="300">
          <cell r="A300" t="str">
            <v>RBC Life Insurance Company (F247)PREMIUMS REINSURANCE CEDED SUBTOTAL - CEDED NON-PARTICIPATING TOTAL NON-PAR (10 45.010.249.41)</v>
          </cell>
          <cell r="B300" t="str">
            <v>RBC Life Insurance Company (F247)</v>
          </cell>
          <cell r="C300" t="str">
            <v>PREMIUMS REINSURANCE CEDED SUBTOTAL - CEDED NON-PARTICIPATING TOTAL NON-PAR (10 45.010.249.41)</v>
          </cell>
          <cell r="D300">
            <v>159634</v>
          </cell>
        </row>
        <row r="301">
          <cell r="A301" t="str">
            <v>RBC Life Insurance Company (F247)PREMIUMS REINSURANCE CEDED SUBTOTAL - CEDED TOTAL PAR (10 45.010.249.51)</v>
          </cell>
          <cell r="B301" t="str">
            <v>RBC Life Insurance Company (F247)</v>
          </cell>
          <cell r="C301" t="str">
            <v>PREMIUMS REINSURANCE CEDED SUBTOTAL - CEDED TOTAL PAR (10 45.010.249.51)</v>
          </cell>
          <cell r="D301">
            <v>417</v>
          </cell>
        </row>
        <row r="302">
          <cell r="A302" t="str">
            <v>Reliable Life Insurance Company (F367)PREMIUMS DIRECT SUBTOTAL - DIRECT NON-PARTICIPATING TOTAL NON-PAR (10 45.010.049.41)</v>
          </cell>
          <cell r="B302" t="str">
            <v>Reliable Life Insurance Company (F367)</v>
          </cell>
          <cell r="C302" t="str">
            <v>PREMIUMS DIRECT SUBTOTAL - DIRECT NON-PARTICIPATING TOTAL NON-PAR (10 45.010.049.41)</v>
          </cell>
          <cell r="D302">
            <v>62744</v>
          </cell>
        </row>
        <row r="303">
          <cell r="A303" t="str">
            <v>Reliable Life Insurance Company (F367)PREMIUMS REINSURANCE CEDED SUBTOTAL - CEDED NON-PARTICIPATING TOTAL NON-PAR (10 45.010.249.41)</v>
          </cell>
          <cell r="B303" t="str">
            <v>Reliable Life Insurance Company (F367)</v>
          </cell>
          <cell r="C303" t="str">
            <v>PREMIUMS REINSURANCE CEDED SUBTOTAL - CEDED NON-PARTICIPATING TOTAL NON-PAR (10 45.010.249.41)</v>
          </cell>
          <cell r="D303">
            <v>10791</v>
          </cell>
        </row>
        <row r="304">
          <cell r="A304" t="str">
            <v>RGA Life Reinsurance Company of Canada (F212)PREMIUMS REINSURANCE ASSUMED SUBTOTAL - ASSUMED NON-PARTICIPATING ANNUITY INDIVIDUAL (10 45.010.149.11)</v>
          </cell>
          <cell r="B304" t="str">
            <v>RGA Life Reinsurance Company of Canada (F212)</v>
          </cell>
          <cell r="C304" t="str">
            <v>PREMIUMS REINSURANCE ASSUMED SUBTOTAL - ASSUMED NON-PARTICIPATING ANNUITY INDIVIDUAL (10 45.010.149.11)</v>
          </cell>
          <cell r="D304">
            <v>259</v>
          </cell>
        </row>
        <row r="305">
          <cell r="A305" t="str">
            <v>RGA Life Reinsurance Company of Canada (F212)PREMIUMS REINSURANCE ASSUMED SUBTOTAL - ASSUMED NON-PARTICIPATING ANNUITY GROUP (10 45.010.149.12)</v>
          </cell>
          <cell r="B305" t="str">
            <v>RGA Life Reinsurance Company of Canada (F212)</v>
          </cell>
          <cell r="C305" t="str">
            <v>PREMIUMS REINSURANCE ASSUMED SUBTOTAL - ASSUMED NON-PARTICIPATING ANNUITY GROUP (10 45.010.149.12)</v>
          </cell>
          <cell r="D305">
            <v>20225</v>
          </cell>
        </row>
        <row r="306">
          <cell r="A306" t="str">
            <v>RGA Life Reinsurance Company of Canada (F212)PREMIUMS REINSURANCE ASSUMED SUBTOTAL - ASSUMED NON-PARTICIPATING TOTAL NON-PAR (10 45.010.149.41)</v>
          </cell>
          <cell r="B306" t="str">
            <v>RGA Life Reinsurance Company of Canada (F212)</v>
          </cell>
          <cell r="C306" t="str">
            <v>PREMIUMS REINSURANCE ASSUMED SUBTOTAL - ASSUMED NON-PARTICIPATING TOTAL NON-PAR (10 45.010.149.41)</v>
          </cell>
          <cell r="D306">
            <v>799814</v>
          </cell>
        </row>
        <row r="307">
          <cell r="A307" t="str">
            <v>RGA Life Reinsurance Company of Canada (F212)PREMIUMS REINSURANCE CEDED SUBTOTAL - CEDED NON-PARTICIPATING ANNUITY INDIVIDUAL (10 45.010.249.11)</v>
          </cell>
          <cell r="B307" t="str">
            <v>RGA Life Reinsurance Company of Canada (F212)</v>
          </cell>
          <cell r="C307" t="str">
            <v>PREMIUMS REINSURANCE CEDED SUBTOTAL - CEDED NON-PARTICIPATING ANNUITY INDIVIDUAL (10 45.010.249.11)</v>
          </cell>
          <cell r="D307">
            <v>196</v>
          </cell>
        </row>
        <row r="308">
          <cell r="A308" t="str">
            <v>RGA Life Reinsurance Company of Canada (F212)PREMIUMS REINSURANCE CEDED SUBTOTAL - CEDED NON-PARTICIPATING TOTAL NON-PAR (10 45.010.249.41)</v>
          </cell>
          <cell r="B308" t="str">
            <v>RGA Life Reinsurance Company of Canada (F212)</v>
          </cell>
          <cell r="C308" t="str">
            <v>PREMIUMS REINSURANCE CEDED SUBTOTAL - CEDED NON-PARTICIPATING TOTAL NON-PAR (10 45.010.249.41)</v>
          </cell>
          <cell r="D308">
            <v>643327</v>
          </cell>
        </row>
        <row r="309">
          <cell r="A309" t="str">
            <v>RGA Life Reinsurance Company of Canada (F212)PREMIUMS REINSURANCE ASSUMED SUBTOTAL - ASSUMED TOTAL ASIA/OTHER (10 45.020.149.89)</v>
          </cell>
          <cell r="B309" t="str">
            <v>RGA Life Reinsurance Company of Canada (F212)</v>
          </cell>
          <cell r="C309" t="str">
            <v>PREMIUMS REINSURANCE ASSUMED SUBTOTAL - ASSUMED TOTAL ASIA/OTHER (10 45.020.149.89)</v>
          </cell>
          <cell r="D309">
            <v>1808</v>
          </cell>
        </row>
        <row r="310">
          <cell r="A310" t="str">
            <v>RGA Life Reinsurance Company of Canada (F212)PREMIUMS REINSURANCE CEDED SUBTOTAL - CEDED TOTAL ASIA/OTHER (10 45.020.249.89)</v>
          </cell>
          <cell r="B310" t="str">
            <v>RGA Life Reinsurance Company of Canada (F212)</v>
          </cell>
          <cell r="C310" t="str">
            <v>PREMIUMS REINSURANCE CEDED SUBTOTAL - CEDED TOTAL ASIA/OTHER (10 45.020.249.89)</v>
          </cell>
          <cell r="D310">
            <v>1808</v>
          </cell>
        </row>
        <row r="311">
          <cell r="A311" t="str">
            <v>Scotia Life Insurance Company (F206)PREMIUMS DIRECT SUBTOTAL - DIRECT NON-PARTICIPATING TOTAL NON-PAR (10 45.010.049.41)</v>
          </cell>
          <cell r="B311" t="str">
            <v>Scotia Life Insurance Company (F206)</v>
          </cell>
          <cell r="C311" t="str">
            <v>PREMIUMS DIRECT SUBTOTAL - DIRECT NON-PARTICIPATING TOTAL NON-PAR (10 45.010.049.41)</v>
          </cell>
          <cell r="D311">
            <v>44328</v>
          </cell>
        </row>
        <row r="312">
          <cell r="A312" t="str">
            <v>Scotia Life Insurance Company (F206)PREMIUMS REINSURANCE CEDED SUBTOTAL - CEDED NON-PARTICIPATING TOTAL NON-PAR (10 45.010.249.41)</v>
          </cell>
          <cell r="B312" t="str">
            <v>Scotia Life Insurance Company (F206)</v>
          </cell>
          <cell r="C312" t="str">
            <v>PREMIUMS REINSURANCE CEDED SUBTOTAL - CEDED NON-PARTICIPATING TOTAL NON-PAR (10 45.010.249.41)</v>
          </cell>
          <cell r="D312">
            <v>3702</v>
          </cell>
        </row>
        <row r="313">
          <cell r="A313" t="str">
            <v>Scotia Life Insurance Company (F206)PREMIUMS DIRECT SUBTOTAL - DIRECT TOTAL ASIA/OTHER (10 45.020.049.89)</v>
          </cell>
          <cell r="B313" t="str">
            <v>Scotia Life Insurance Company (F206)</v>
          </cell>
          <cell r="C313" t="str">
            <v>PREMIUMS DIRECT SUBTOTAL - DIRECT TOTAL ASIA/OTHER (10 45.020.049.89)</v>
          </cell>
          <cell r="D313">
            <v>17632</v>
          </cell>
        </row>
        <row r="314">
          <cell r="A314" t="str">
            <v>Scotia Life Insurance Company (F206)PREMIUMS REINSURANCE ASSUMED SUBTOTAL - ASSUMED TOTAL ASIA/OTHER (10 45.020.149.89)</v>
          </cell>
          <cell r="B314" t="str">
            <v>Scotia Life Insurance Company (F206)</v>
          </cell>
          <cell r="C314" t="str">
            <v>PREMIUMS REINSURANCE ASSUMED SUBTOTAL - ASSUMED TOTAL ASIA/OTHER (10 45.020.149.89)</v>
          </cell>
          <cell r="D314">
            <v>1475</v>
          </cell>
        </row>
        <row r="315">
          <cell r="A315" t="str">
            <v>Scotia Life Insurance Company (F206)PREMIUMS REINSURANCE CEDED SUBTOTAL - CEDED TOTAL ASIA/OTHER (10 45.020.249.89)</v>
          </cell>
          <cell r="B315" t="str">
            <v>Scotia Life Insurance Company (F206)</v>
          </cell>
          <cell r="C315" t="str">
            <v>PREMIUMS REINSURANCE CEDED SUBTOTAL - CEDED TOTAL ASIA/OTHER (10 45.020.249.89)</v>
          </cell>
          <cell r="D315">
            <v>14758</v>
          </cell>
        </row>
        <row r="316">
          <cell r="A316" t="str">
            <v>Sons of Scotland Benevolent Association (J120)PREMIUMS DIRECT SUBTOTAL - DIRECT NON-PARTICIPATING TOTAL NON-PAR (10 45.010.049.41)</v>
          </cell>
          <cell r="B316" t="str">
            <v>Sons of Scotland Benevolent Association (J120)</v>
          </cell>
          <cell r="C316" t="str">
            <v>PREMIUMS DIRECT SUBTOTAL - DIRECT NON-PARTICIPATING TOTAL NON-PAR (10 45.010.049.41)</v>
          </cell>
          <cell r="D316">
            <v>1667</v>
          </cell>
        </row>
        <row r="317">
          <cell r="A317" t="str">
            <v>Standard Life Assurance Company of Canada (The) (F375)PREMIUMS DIRECT SUBTOTAL - DIRECT NON-PARTICIPATING ANNUITY INDIVIDUAL (10 45.010.049.11)</v>
          </cell>
          <cell r="B317" t="str">
            <v>Standard Life Assurance Company of Canada (The) (F375)</v>
          </cell>
          <cell r="C317" t="str">
            <v>PREMIUMS DIRECT SUBTOTAL - DIRECT NON-PARTICIPATING ANNUITY INDIVIDUAL (10 45.010.049.11)</v>
          </cell>
          <cell r="D317">
            <v>60281</v>
          </cell>
        </row>
        <row r="318">
          <cell r="A318" t="str">
            <v>Standard Life Assurance Company of Canada (The) (F375)PREMIUMS DIRECT SUBTOTAL - DIRECT NON-PARTICIPATING ANNUITY GROUP (10 45.010.049.12)</v>
          </cell>
          <cell r="B318" t="str">
            <v>Standard Life Assurance Company of Canada (The) (F375)</v>
          </cell>
          <cell r="C318" t="str">
            <v>PREMIUMS DIRECT SUBTOTAL - DIRECT NON-PARTICIPATING ANNUITY GROUP (10 45.010.049.12)</v>
          </cell>
          <cell r="D318">
            <v>91704</v>
          </cell>
        </row>
        <row r="319">
          <cell r="A319" t="str">
            <v>Standard Life Assurance Company of Canada (The) (F375)PREMIUMS DIRECT SUBTOTAL - DIRECT NON-PARTICIPATING TOTAL NON-PAR (10 45.010.049.41)</v>
          </cell>
          <cell r="B319" t="str">
            <v>Standard Life Assurance Company of Canada (The) (F375)</v>
          </cell>
          <cell r="C319" t="str">
            <v>PREMIUMS DIRECT SUBTOTAL - DIRECT NON-PARTICIPATING TOTAL NON-PAR (10 45.010.049.41)</v>
          </cell>
          <cell r="D319">
            <v>960917</v>
          </cell>
        </row>
        <row r="320">
          <cell r="A320" t="str">
            <v>Standard Life Assurance Company of Canada (The) (F375)PREMIUMS REINSURANCE ASSUMED SUBTOTAL - ASSUMED NON-PARTICIPATING ANNUITY INDIVIDUAL (10 45.010.149.11)</v>
          </cell>
          <cell r="B320" t="str">
            <v>Standard Life Assurance Company of Canada (The) (F375)</v>
          </cell>
          <cell r="C320" t="str">
            <v>PREMIUMS REINSURANCE ASSUMED SUBTOTAL - ASSUMED NON-PARTICIPATING ANNUITY INDIVIDUAL (10 45.010.149.11)</v>
          </cell>
          <cell r="D320">
            <v>19526</v>
          </cell>
        </row>
        <row r="321">
          <cell r="A321" t="str">
            <v>Standard Life Assurance Company of Canada (The) (F375)PREMIUMS REINSURANCE ASSUMED SUBTOTAL - ASSUMED NON-PARTICIPATING ANNUITY GROUP (10 45.010.149.12)</v>
          </cell>
          <cell r="B321" t="str">
            <v>Standard Life Assurance Company of Canada (The) (F375)</v>
          </cell>
          <cell r="C321" t="str">
            <v>PREMIUMS REINSURANCE ASSUMED SUBTOTAL - ASSUMED NON-PARTICIPATING ANNUITY GROUP (10 45.010.149.12)</v>
          </cell>
          <cell r="D321">
            <v>15231</v>
          </cell>
        </row>
        <row r="322">
          <cell r="A322" t="str">
            <v>Standard Life Assurance Company of Canada (The) (F375)PREMIUMS REINSURANCE ASSUMED SUBTOTAL - ASSUMED NON-PARTICIPATING TOTAL NON-PAR (10 45.010.149.41)</v>
          </cell>
          <cell r="B322" t="str">
            <v>Standard Life Assurance Company of Canada (The) (F375)</v>
          </cell>
          <cell r="C322" t="str">
            <v>PREMIUMS REINSURANCE ASSUMED SUBTOTAL - ASSUMED NON-PARTICIPATING TOTAL NON-PAR (10 45.010.149.41)</v>
          </cell>
          <cell r="D322">
            <v>36804</v>
          </cell>
        </row>
        <row r="323">
          <cell r="A323" t="str">
            <v>Standard Life Assurance Company of Canada (The) (F375)PREMIUMS REINSURANCE CEDED SUBTOTAL - CEDED NON-PARTICIPATING TOTAL NON-PAR (10 45.010.249.41)</v>
          </cell>
          <cell r="B323" t="str">
            <v>Standard Life Assurance Company of Canada (The) (F375)</v>
          </cell>
          <cell r="C323" t="str">
            <v>PREMIUMS REINSURANCE CEDED SUBTOTAL - CEDED NON-PARTICIPATING TOTAL NON-PAR (10 45.010.249.41)</v>
          </cell>
          <cell r="D323">
            <v>66819</v>
          </cell>
        </row>
        <row r="324">
          <cell r="A324" t="str">
            <v>Sun Life Assurance Company of Canada (F380)PREMIUMS DIRECT SUBTOTAL - DIRECT NON-PARTICIPATING ANNUITY INDIVIDUAL (10 45.010.049.11)</v>
          </cell>
          <cell r="B324" t="str">
            <v>Sun Life Assurance Company of Canada (F380)</v>
          </cell>
          <cell r="C324" t="str">
            <v>PREMIUMS DIRECT SUBTOTAL - DIRECT NON-PARTICIPATING ANNUITY INDIVIDUAL (10 45.010.049.11)</v>
          </cell>
          <cell r="D324">
            <v>701420</v>
          </cell>
        </row>
        <row r="325">
          <cell r="A325" t="str">
            <v>Sun Life Assurance Company of Canada (F380)PREMIUMS DIRECT SUBTOTAL - DIRECT NON-PARTICIPATING ANNUITY GROUP (10 45.010.049.12)</v>
          </cell>
          <cell r="B325" t="str">
            <v>Sun Life Assurance Company of Canada (F380)</v>
          </cell>
          <cell r="C325" t="str">
            <v>PREMIUMS DIRECT SUBTOTAL - DIRECT NON-PARTICIPATING ANNUITY GROUP (10 45.010.049.12)</v>
          </cell>
          <cell r="D325">
            <v>1129697</v>
          </cell>
        </row>
        <row r="326">
          <cell r="A326" t="str">
            <v>Sun Life Assurance Company of Canada (F380)PREMIUMS DIRECT SUBTOTAL - DIRECT NON-PARTICIPATING TOTAL NON-PAR (10 45.010.049.41)</v>
          </cell>
          <cell r="B326" t="str">
            <v>Sun Life Assurance Company of Canada (F380)</v>
          </cell>
          <cell r="C326" t="str">
            <v>PREMIUMS DIRECT SUBTOTAL - DIRECT NON-PARTICIPATING TOTAL NON-PAR (10 45.010.049.41)</v>
          </cell>
          <cell r="D326">
            <v>7403292</v>
          </cell>
        </row>
        <row r="327">
          <cell r="A327" t="str">
            <v>Sun Life Assurance Company of Canada (F380)PREMIUMS DIRECT SUBTOTAL - DIRECT TOTAL PAR (10 45.010.049.51)</v>
          </cell>
          <cell r="B327" t="str">
            <v>Sun Life Assurance Company of Canada (F380)</v>
          </cell>
          <cell r="C327" t="str">
            <v>PREMIUMS DIRECT SUBTOTAL - DIRECT TOTAL PAR (10 45.010.049.51)</v>
          </cell>
          <cell r="D327">
            <v>1047092</v>
          </cell>
        </row>
        <row r="328">
          <cell r="A328" t="str">
            <v>Sun Life Assurance Company of Canada (F380)PREMIUMS REINSURANCE ASSUMED SUBTOTAL - ASSUMED NON-PARTICIPATING ANNUITY INDIVIDUAL (10 45.010.149.11)</v>
          </cell>
          <cell r="B328" t="str">
            <v>Sun Life Assurance Company of Canada (F380)</v>
          </cell>
          <cell r="C328" t="str">
            <v>PREMIUMS REINSURANCE ASSUMED SUBTOTAL - ASSUMED NON-PARTICIPATING ANNUITY INDIVIDUAL (10 45.010.149.11)</v>
          </cell>
          <cell r="D328">
            <v>311</v>
          </cell>
        </row>
        <row r="329">
          <cell r="A329" t="str">
            <v>Sun Life Assurance Company of Canada (F380)PREMIUMS REINSURANCE ASSUMED SUBTOTAL - ASSUMED NON-PARTICIPATING TOTAL NON-PAR (10 45.010.149.41)</v>
          </cell>
          <cell r="B329" t="str">
            <v>Sun Life Assurance Company of Canada (F380)</v>
          </cell>
          <cell r="C329" t="str">
            <v>PREMIUMS REINSURANCE ASSUMED SUBTOTAL - ASSUMED NON-PARTICIPATING TOTAL NON-PAR (10 45.010.149.41)</v>
          </cell>
          <cell r="D329">
            <v>670</v>
          </cell>
        </row>
        <row r="330">
          <cell r="A330" t="str">
            <v>Sun Life Assurance Company of Canada (F380)PREMIUMS REINSURANCE CEDED SUBTOTAL - CEDED NON-PARTICIPATING TOTAL NON-PAR (10 45.010.249.41)</v>
          </cell>
          <cell r="B330" t="str">
            <v>Sun Life Assurance Company of Canada (F380)</v>
          </cell>
          <cell r="C330" t="str">
            <v>PREMIUMS REINSURANCE CEDED SUBTOTAL - CEDED NON-PARTICIPATING TOTAL NON-PAR (10 45.010.249.41)</v>
          </cell>
          <cell r="D330">
            <v>4479208</v>
          </cell>
        </row>
        <row r="331">
          <cell r="A331" t="str">
            <v>Sun Life Assurance Company of Canada (F380)PREMIUMS REINSURANCE CEDED SUBTOTAL - CEDED TOTAL PAR (10 45.010.249.51)</v>
          </cell>
          <cell r="B331" t="str">
            <v>Sun Life Assurance Company of Canada (F380)</v>
          </cell>
          <cell r="C331" t="str">
            <v>PREMIUMS REINSURANCE CEDED SUBTOTAL - CEDED TOTAL PAR (10 45.010.249.51)</v>
          </cell>
          <cell r="D331">
            <v>67931</v>
          </cell>
        </row>
        <row r="332">
          <cell r="A332" t="str">
            <v>Sun Life Assurance Company of Canada (F380)PREMIUMS DIRECT SUBTOTAL - DIRECT U.S.A. NON-PARTICIPATING TOTAL NON-PAR (10 45.020.049.41)</v>
          </cell>
          <cell r="B332" t="str">
            <v>Sun Life Assurance Company of Canada (F380)</v>
          </cell>
          <cell r="C332" t="str">
            <v>PREMIUMS DIRECT SUBTOTAL - DIRECT U.S.A. NON-PARTICIPATING TOTAL NON-PAR (10 45.020.049.41)</v>
          </cell>
          <cell r="D332">
            <v>2512888</v>
          </cell>
        </row>
        <row r="333">
          <cell r="A333" t="str">
            <v>Sun Life Assurance Company of Canada (F380)PREMIUMS DIRECT SUBTOTAL - DIRECT U.S.A. TOTAL PAR (10 45.020.049.51)</v>
          </cell>
          <cell r="B333" t="str">
            <v>Sun Life Assurance Company of Canada (F380)</v>
          </cell>
          <cell r="C333" t="str">
            <v>PREMIUMS DIRECT SUBTOTAL - DIRECT U.S.A. TOTAL PAR (10 45.020.049.51)</v>
          </cell>
          <cell r="D333">
            <v>280898</v>
          </cell>
        </row>
        <row r="334">
          <cell r="A334" t="str">
            <v>Sun Life Assurance Company of Canada (F380)PREMIUMS DIRECT SUBTOTAL - DIRECT TOTAL U.S.A. (10 45.020.049.76)</v>
          </cell>
          <cell r="B334" t="str">
            <v>Sun Life Assurance Company of Canada (F380)</v>
          </cell>
          <cell r="C334" t="str">
            <v>PREMIUMS DIRECT SUBTOTAL - DIRECT TOTAL U.S.A. (10 45.020.049.76)</v>
          </cell>
          <cell r="D334">
            <v>2793786</v>
          </cell>
        </row>
        <row r="335">
          <cell r="A335" t="str">
            <v>Sun Life Assurance Company of Canada (F380)PREMIUMS DIRECT SUBTOTAL - DIRECT TOTAL EUROPE (10 45.020.049.84)</v>
          </cell>
          <cell r="B335" t="str">
            <v>Sun Life Assurance Company of Canada (F380)</v>
          </cell>
          <cell r="C335" t="str">
            <v>PREMIUMS DIRECT SUBTOTAL - DIRECT TOTAL EUROPE (10 45.020.049.84)</v>
          </cell>
          <cell r="D335">
            <v>184303</v>
          </cell>
        </row>
        <row r="336">
          <cell r="A336" t="str">
            <v>Sun Life Assurance Company of Canada (F380)PREMIUMS DIRECT SUBTOTAL - DIRECT TOTAL ASIA/OTHER (10 45.020.049.89)</v>
          </cell>
          <cell r="B336" t="str">
            <v>Sun Life Assurance Company of Canada (F380)</v>
          </cell>
          <cell r="C336" t="str">
            <v>PREMIUMS DIRECT SUBTOTAL - DIRECT TOTAL ASIA/OTHER (10 45.020.049.89)</v>
          </cell>
          <cell r="D336">
            <v>1485576</v>
          </cell>
        </row>
        <row r="337">
          <cell r="A337" t="str">
            <v>Sun Life Assurance Company of Canada (F380)PREMIUMS REINSURANCE ASSUMED SUBTOTAL - ASSUMED U.S.A. NON-PARTICIPATING TOTAL NON-PAR (10 45.020.149.41)</v>
          </cell>
          <cell r="B337" t="str">
            <v>Sun Life Assurance Company of Canada (F380)</v>
          </cell>
          <cell r="C337" t="str">
            <v>PREMIUMS REINSURANCE ASSUMED SUBTOTAL - ASSUMED U.S.A. NON-PARTICIPATING TOTAL NON-PAR (10 45.020.149.41)</v>
          </cell>
          <cell r="D337">
            <v>94840</v>
          </cell>
        </row>
        <row r="338">
          <cell r="A338" t="str">
            <v>Sun Life Assurance Company of Canada (F380)PREMIUMS REINSURANCE ASSUMED SUBTOTAL - ASSUMED TOTAL U.S.A. (10 45.020.149.76)</v>
          </cell>
          <cell r="B338" t="str">
            <v>Sun Life Assurance Company of Canada (F380)</v>
          </cell>
          <cell r="C338" t="str">
            <v>PREMIUMS REINSURANCE ASSUMED SUBTOTAL - ASSUMED TOTAL U.S.A. (10 45.020.149.76)</v>
          </cell>
          <cell r="D338">
            <v>94840</v>
          </cell>
        </row>
        <row r="339">
          <cell r="A339" t="str">
            <v>Sun Life Assurance Company of Canada (F380)PREMIUMS REINSURANCE ASSUMED SUBTOTAL - ASSUMED TOTAL EUROPE (10 45.020.149.84)</v>
          </cell>
          <cell r="B339" t="str">
            <v>Sun Life Assurance Company of Canada (F380)</v>
          </cell>
          <cell r="C339" t="str">
            <v>PREMIUMS REINSURANCE ASSUMED SUBTOTAL - ASSUMED TOTAL EUROPE (10 45.020.149.84)</v>
          </cell>
          <cell r="D339">
            <v>-813</v>
          </cell>
        </row>
        <row r="340">
          <cell r="A340" t="str">
            <v>Sun Life Assurance Company of Canada (F380)PREMIUMS REINSURANCE ASSUMED SUBTOTAL - ASSUMED TOTAL ASIA/OTHER (10 45.020.149.89)</v>
          </cell>
          <cell r="B340" t="str">
            <v>Sun Life Assurance Company of Canada (F380)</v>
          </cell>
          <cell r="C340" t="str">
            <v>PREMIUMS REINSURANCE ASSUMED SUBTOTAL - ASSUMED TOTAL ASIA/OTHER (10 45.020.149.89)</v>
          </cell>
          <cell r="D340">
            <v>5447</v>
          </cell>
        </row>
        <row r="341">
          <cell r="A341" t="str">
            <v>Sun Life Assurance Company of Canada (F380)PREMIUMS REINSURANCE CEDED SUBTOTAL - CEDED U.S.A. NON-PARTICIPATING TOTAL NON-PAR (10 45.020.249.41)</v>
          </cell>
          <cell r="B341" t="str">
            <v>Sun Life Assurance Company of Canada (F380)</v>
          </cell>
          <cell r="C341" t="str">
            <v>PREMIUMS REINSURANCE CEDED SUBTOTAL - CEDED U.S.A. NON-PARTICIPATING TOTAL NON-PAR (10 45.020.249.41)</v>
          </cell>
          <cell r="D341">
            <v>393777</v>
          </cell>
        </row>
        <row r="342">
          <cell r="A342" t="str">
            <v>Sun Life Assurance Company of Canada (F380)PREMIUMS REINSURANCE CEDED SUBTOTAL - CEDED U.S.A. TOTAL PAR (10 45.020.249.51)</v>
          </cell>
          <cell r="B342" t="str">
            <v>Sun Life Assurance Company of Canada (F380)</v>
          </cell>
          <cell r="C342" t="str">
            <v>PREMIUMS REINSURANCE CEDED SUBTOTAL - CEDED U.S.A. TOTAL PAR (10 45.020.249.51)</v>
          </cell>
          <cell r="D342">
            <v>82276</v>
          </cell>
        </row>
        <row r="343">
          <cell r="A343" t="str">
            <v>Sun Life Assurance Company of Canada (F380)PREMIUMS REINSURANCE CEDED SUBTOTAL - CEDED TOTAL U.S.A. (10 45.020.249.76)</v>
          </cell>
          <cell r="B343" t="str">
            <v>Sun Life Assurance Company of Canada (F380)</v>
          </cell>
          <cell r="C343" t="str">
            <v>PREMIUMS REINSURANCE CEDED SUBTOTAL - CEDED TOTAL U.S.A. (10 45.020.249.76)</v>
          </cell>
          <cell r="D343">
            <v>476053</v>
          </cell>
        </row>
        <row r="344">
          <cell r="A344" t="str">
            <v>Sun Life Assurance Company of Canada (F380)PREMIUMS REINSURANCE CEDED SUBTOTAL - CEDED TOTAL EUROPE (10 45.020.249.84)</v>
          </cell>
          <cell r="B344" t="str">
            <v>Sun Life Assurance Company of Canada (F380)</v>
          </cell>
          <cell r="C344" t="str">
            <v>PREMIUMS REINSURANCE CEDED SUBTOTAL - CEDED TOTAL EUROPE (10 45.020.249.84)</v>
          </cell>
          <cell r="D344">
            <v>170908</v>
          </cell>
        </row>
        <row r="345">
          <cell r="A345" t="str">
            <v>Sun Life Assurance Company of Canada (F380)PREMIUMS REINSURANCE CEDED SUBTOTAL - CEDED TOTAL ASIA/OTHER (10 45.020.249.89)</v>
          </cell>
          <cell r="B345" t="str">
            <v>Sun Life Assurance Company of Canada (F380)</v>
          </cell>
          <cell r="C345" t="str">
            <v>PREMIUMS REINSURANCE CEDED SUBTOTAL - CEDED TOTAL ASIA/OTHER (10 45.020.249.89)</v>
          </cell>
          <cell r="D345">
            <v>-70282</v>
          </cell>
        </row>
        <row r="346">
          <cell r="A346" t="str">
            <v>Sun Life Financial Inc. (LH80)PREMIUMS DIRECT SUBTOTAL - DIRECT NON-PARTICIPATING ANNUITY INDIVIDUAL (10 45.010.049.11)</v>
          </cell>
          <cell r="B346" t="str">
            <v>Sun Life Financial Inc. (LH80)</v>
          </cell>
          <cell r="C346" t="str">
            <v>PREMIUMS DIRECT SUBTOTAL - DIRECT NON-PARTICIPATING ANNUITY INDIVIDUAL (10 45.010.049.11)</v>
          </cell>
          <cell r="D346">
            <v>701731</v>
          </cell>
        </row>
        <row r="347">
          <cell r="A347" t="str">
            <v>Sun Life Financial Inc. (LH80)PREMIUMS DIRECT SUBTOTAL - DIRECT NON-PARTICIPATING ANNUITY GROUP (10 45.010.049.12)</v>
          </cell>
          <cell r="B347" t="str">
            <v>Sun Life Financial Inc. (LH80)</v>
          </cell>
          <cell r="C347" t="str">
            <v>PREMIUMS DIRECT SUBTOTAL - DIRECT NON-PARTICIPATING ANNUITY GROUP (10 45.010.049.12)</v>
          </cell>
          <cell r="D347">
            <v>1129697</v>
          </cell>
        </row>
        <row r="348">
          <cell r="A348" t="str">
            <v>Sun Life Financial Inc. (LH80)PREMIUMS DIRECT SUBTOTAL - DIRECT NON-PARTICIPATING TOTAL NON-PAR (10 45.010.049.41)</v>
          </cell>
          <cell r="B348" t="str">
            <v>Sun Life Financial Inc. (LH80)</v>
          </cell>
          <cell r="C348" t="str">
            <v>PREMIUMS DIRECT SUBTOTAL - DIRECT NON-PARTICIPATING TOTAL NON-PAR (10 45.010.049.41)</v>
          </cell>
          <cell r="D348">
            <v>7403962</v>
          </cell>
        </row>
        <row r="349">
          <cell r="A349" t="str">
            <v>Sun Life Financial Inc. (LH80)PREMIUMS DIRECT SUBTOTAL - DIRECT TOTAL PAR (10 45.010.049.51)</v>
          </cell>
          <cell r="B349" t="str">
            <v>Sun Life Financial Inc. (LH80)</v>
          </cell>
          <cell r="C349" t="str">
            <v>PREMIUMS DIRECT SUBTOTAL - DIRECT TOTAL PAR (10 45.010.049.51)</v>
          </cell>
          <cell r="D349">
            <v>1047092</v>
          </cell>
        </row>
        <row r="350">
          <cell r="A350" t="str">
            <v>Sun Life Financial Inc. (LH80)PREMIUMS REINSURANCE CEDED SUBTOTAL - CEDED NON-PARTICIPATING TOTAL NON-PAR (10 45.010.249.41)</v>
          </cell>
          <cell r="B350" t="str">
            <v>Sun Life Financial Inc. (LH80)</v>
          </cell>
          <cell r="C350" t="str">
            <v>PREMIUMS REINSURANCE CEDED SUBTOTAL - CEDED NON-PARTICIPATING TOTAL NON-PAR (10 45.010.249.41)</v>
          </cell>
          <cell r="D350">
            <v>4479208</v>
          </cell>
        </row>
        <row r="351">
          <cell r="A351" t="str">
            <v>Sun Life Financial Inc. (LH80)PREMIUMS REINSURANCE CEDED SUBTOTAL - CEDED TOTAL PAR (10 45.010.249.51)</v>
          </cell>
          <cell r="B351" t="str">
            <v>Sun Life Financial Inc. (LH80)</v>
          </cell>
          <cell r="C351" t="str">
            <v>PREMIUMS REINSURANCE CEDED SUBTOTAL - CEDED TOTAL PAR (10 45.010.249.51)</v>
          </cell>
          <cell r="D351">
            <v>67931</v>
          </cell>
        </row>
        <row r="352">
          <cell r="A352" t="str">
            <v>Sun Life Financial Inc. (LH80)PREMIUMS DIRECT SUBTOTAL - DIRECT U.S.A. NON-PARTICIPATING ANNUITY INDIVIDUAL (10 45.020.049.11)</v>
          </cell>
          <cell r="B352" t="str">
            <v>Sun Life Financial Inc. (LH80)</v>
          </cell>
          <cell r="C352" t="str">
            <v>PREMIUMS DIRECT SUBTOTAL - DIRECT U.S.A. NON-PARTICIPATING ANNUITY INDIVIDUAL (10 45.020.049.11)</v>
          </cell>
          <cell r="D352">
            <v>95142</v>
          </cell>
        </row>
        <row r="353">
          <cell r="A353" t="str">
            <v>Sun Life Financial Inc. (LH80)PREMIUMS DIRECT SUBTOTAL - DIRECT U.S.A. NON-PARTICIPATING ANNUITY GROUP (10 45.020.049.12)</v>
          </cell>
          <cell r="B353" t="str">
            <v>Sun Life Financial Inc. (LH80)</v>
          </cell>
          <cell r="C353" t="str">
            <v>PREMIUMS DIRECT SUBTOTAL - DIRECT U.S.A. NON-PARTICIPATING ANNUITY GROUP (10 45.020.049.12)</v>
          </cell>
          <cell r="D353">
            <v>682148</v>
          </cell>
        </row>
        <row r="354">
          <cell r="A354" t="str">
            <v>Sun Life Financial Inc. (LH80)PREMIUMS DIRECT SUBTOTAL - DIRECT U.S.A. NON-PARTICIPATING TOTAL NON-PAR (10 45.020.049.41)</v>
          </cell>
          <cell r="B354" t="str">
            <v>Sun Life Financial Inc. (LH80)</v>
          </cell>
          <cell r="C354" t="str">
            <v>PREMIUMS DIRECT SUBTOTAL - DIRECT U.S.A. NON-PARTICIPATING TOTAL NON-PAR (10 45.020.049.41)</v>
          </cell>
          <cell r="D354">
            <v>3688342</v>
          </cell>
        </row>
        <row r="355">
          <cell r="A355" t="str">
            <v>Sun Life Financial Inc. (LH80)PREMIUMS DIRECT SUBTOTAL - DIRECT U.S.A. TOTAL PAR (10 45.020.049.51)</v>
          </cell>
          <cell r="B355" t="str">
            <v>Sun Life Financial Inc. (LH80)</v>
          </cell>
          <cell r="C355" t="str">
            <v>PREMIUMS DIRECT SUBTOTAL - DIRECT U.S.A. TOTAL PAR (10 45.020.049.51)</v>
          </cell>
          <cell r="D355">
            <v>280898</v>
          </cell>
        </row>
        <row r="356">
          <cell r="A356" t="str">
            <v>Sun Life Financial Inc. (LH80)PREMIUMS DIRECT SUBTOTAL - DIRECT TOTAL U.S.A. (10 45.020.049.76)</v>
          </cell>
          <cell r="B356" t="str">
            <v>Sun Life Financial Inc. (LH80)</v>
          </cell>
          <cell r="C356" t="str">
            <v>PREMIUMS DIRECT SUBTOTAL - DIRECT TOTAL U.S.A. (10 45.020.049.76)</v>
          </cell>
          <cell r="D356">
            <v>3969240</v>
          </cell>
        </row>
        <row r="357">
          <cell r="A357" t="str">
            <v>Sun Life Financial Inc. (LH80)PREMIUMS DIRECT SUBTOTAL - DIRECT TOTAL EUROPE (10 45.020.049.84)</v>
          </cell>
          <cell r="B357" t="str">
            <v>Sun Life Financial Inc. (LH80)</v>
          </cell>
          <cell r="C357" t="str">
            <v>PREMIUMS DIRECT SUBTOTAL - DIRECT TOTAL EUROPE (10 45.020.049.84)</v>
          </cell>
          <cell r="D357">
            <v>183490</v>
          </cell>
        </row>
        <row r="358">
          <cell r="A358" t="str">
            <v>Sun Life Financial Inc. (LH80)PREMIUMS DIRECT SUBTOTAL - DIRECT TOTAL ASIA/OTHER (10 45.020.049.89)</v>
          </cell>
          <cell r="B358" t="str">
            <v>Sun Life Financial Inc. (LH80)</v>
          </cell>
          <cell r="C358" t="str">
            <v>PREMIUMS DIRECT SUBTOTAL - DIRECT TOTAL ASIA/OTHER (10 45.020.049.89)</v>
          </cell>
          <cell r="D358">
            <v>1528026</v>
          </cell>
        </row>
        <row r="359">
          <cell r="A359" t="str">
            <v>Sun Life Financial Inc. (LH80)PREMIUMS REINSURANCE CEDED SUBTOTAL - CEDED U.S.A. NON-PARTICIPATING ANNUITY INDIVIDUAL (10 45.020.249.11)</v>
          </cell>
          <cell r="B359" t="str">
            <v>Sun Life Financial Inc. (LH80)</v>
          </cell>
          <cell r="C359" t="str">
            <v>PREMIUMS REINSURANCE CEDED SUBTOTAL - CEDED U.S.A. NON-PARTICIPATING ANNUITY INDIVIDUAL (10 45.020.249.11)</v>
          </cell>
          <cell r="D359">
            <v>431</v>
          </cell>
        </row>
        <row r="360">
          <cell r="A360" t="str">
            <v>Sun Life Financial Inc. (LH80)PREMIUMS REINSURANCE CEDED SUBTOTAL - CEDED U.S.A. NON-PARTICIPATING ANNUITY GROUP (10 45.020.249.12)</v>
          </cell>
          <cell r="B360" t="str">
            <v>Sun Life Financial Inc. (LH80)</v>
          </cell>
          <cell r="C360" t="str">
            <v>PREMIUMS REINSURANCE CEDED SUBTOTAL - CEDED U.S.A. NON-PARTICIPATING ANNUITY GROUP (10 45.020.249.12)</v>
          </cell>
          <cell r="D360">
            <v>2614</v>
          </cell>
        </row>
        <row r="361">
          <cell r="A361" t="str">
            <v>Sun Life Financial Inc. (LH80)PREMIUMS REINSURANCE CEDED SUBTOTAL - CEDED U.S.A. NON-PARTICIPATING TOTAL NON-PAR (10 45.020.249.41)</v>
          </cell>
          <cell r="B361" t="str">
            <v>Sun Life Financial Inc. (LH80)</v>
          </cell>
          <cell r="C361" t="str">
            <v>PREMIUMS REINSURANCE CEDED SUBTOTAL - CEDED U.S.A. NON-PARTICIPATING TOTAL NON-PAR (10 45.020.249.41)</v>
          </cell>
          <cell r="D361">
            <v>277196</v>
          </cell>
        </row>
        <row r="362">
          <cell r="A362" t="str">
            <v>Sun Life Financial Inc. (LH80)PREMIUMS REINSURANCE CEDED SUBTOTAL - CEDED U.S.A. TOTAL PAR (10 45.020.249.51)</v>
          </cell>
          <cell r="B362" t="str">
            <v>Sun Life Financial Inc. (LH80)</v>
          </cell>
          <cell r="C362" t="str">
            <v>PREMIUMS REINSURANCE CEDED SUBTOTAL - CEDED U.S.A. TOTAL PAR (10 45.020.249.51)</v>
          </cell>
          <cell r="D362">
            <v>82276</v>
          </cell>
        </row>
        <row r="363">
          <cell r="A363" t="str">
            <v>Sun Life Financial Inc. (LH80)PREMIUMS REINSURANCE CEDED SUBTOTAL - CEDED TOTAL U.S.A. (10 45.020.249.76)</v>
          </cell>
          <cell r="B363" t="str">
            <v>Sun Life Financial Inc. (LH80)</v>
          </cell>
          <cell r="C363" t="str">
            <v>PREMIUMS REINSURANCE CEDED SUBTOTAL - CEDED TOTAL U.S.A. (10 45.020.249.76)</v>
          </cell>
          <cell r="D363">
            <v>359472</v>
          </cell>
        </row>
        <row r="364">
          <cell r="A364" t="str">
            <v>Sun Life Financial Inc. (LH80)PREMIUMS REINSURANCE CEDED SUBTOTAL - CEDED TOTAL EUROPE (10 45.020.249.84)</v>
          </cell>
          <cell r="B364" t="str">
            <v>Sun Life Financial Inc. (LH80)</v>
          </cell>
          <cell r="C364" t="str">
            <v>PREMIUMS REINSURANCE CEDED SUBTOTAL - CEDED TOTAL EUROPE (10 45.020.249.84)</v>
          </cell>
          <cell r="D364">
            <v>170908</v>
          </cell>
        </row>
        <row r="365">
          <cell r="A365" t="str">
            <v>Sun Life Financial Inc. (LH80)PREMIUMS REINSURANCE CEDED SUBTOTAL - CEDED TOTAL ASIA/OTHER (10 45.020.249.89)</v>
          </cell>
          <cell r="B365" t="str">
            <v>Sun Life Financial Inc. (LH80)</v>
          </cell>
          <cell r="C365" t="str">
            <v>PREMIUMS REINSURANCE CEDED SUBTOTAL - CEDED TOTAL ASIA/OTHER (10 45.020.249.89)</v>
          </cell>
          <cell r="D365">
            <v>-70281</v>
          </cell>
        </row>
        <row r="366">
          <cell r="A366" t="str">
            <v>Sun Life Insurance (Canada) Limited (F381)PREMIUMS DIRECT SUBTOTAL - DIRECT NON-PARTICIPATING ANNUITY INDIVIDUAL (10 45.010.049.11)</v>
          </cell>
          <cell r="B366" t="str">
            <v>Sun Life Insurance (Canada) Limited (F381)</v>
          </cell>
          <cell r="C366" t="str">
            <v>PREMIUMS DIRECT SUBTOTAL - DIRECT NON-PARTICIPATING ANNUITY INDIVIDUAL (10 45.010.049.11)</v>
          </cell>
          <cell r="D366">
            <v>100047</v>
          </cell>
        </row>
        <row r="367">
          <cell r="A367" t="str">
            <v>Sun Life Insurance (Canada) Limited (F381)PREMIUMS DIRECT SUBTOTAL - DIRECT NON-PARTICIPATING TOTAL NON-PAR (10 45.010.049.41)</v>
          </cell>
          <cell r="B367" t="str">
            <v>Sun Life Insurance (Canada) Limited (F381)</v>
          </cell>
          <cell r="C367" t="str">
            <v>PREMIUMS DIRECT SUBTOTAL - DIRECT NON-PARTICIPATING TOTAL NON-PAR (10 45.010.049.41)</v>
          </cell>
          <cell r="D367">
            <v>100047</v>
          </cell>
        </row>
        <row r="368">
          <cell r="A368" t="str">
            <v>Sun Life Insurance (Canada) Limited (F381)PREMIUMS REINSURANCE ASSUMED SUBTOTAL - ASSUMED NON-PARTICIPATING ANNUITY INDIVIDUAL (10 45.010.149.11)</v>
          </cell>
          <cell r="B368" t="str">
            <v>Sun Life Insurance (Canada) Limited (F381)</v>
          </cell>
          <cell r="C368" t="str">
            <v>PREMIUMS REINSURANCE ASSUMED SUBTOTAL - ASSUMED NON-PARTICIPATING ANNUITY INDIVIDUAL (10 45.010.149.11)</v>
          </cell>
          <cell r="D368">
            <v>325135</v>
          </cell>
        </row>
        <row r="369">
          <cell r="A369" t="str">
            <v>Sun Life Insurance (Canada) Limited (F381)PREMIUMS REINSURANCE ASSUMED SUBTOTAL - ASSUMED NON-PARTICIPATING ANNUITY GROUP (10 45.010.149.12)</v>
          </cell>
          <cell r="B369" t="str">
            <v>Sun Life Insurance (Canada) Limited (F381)</v>
          </cell>
          <cell r="C369" t="str">
            <v>PREMIUMS REINSURANCE ASSUMED SUBTOTAL - ASSUMED NON-PARTICIPATING ANNUITY GROUP (10 45.010.149.12)</v>
          </cell>
          <cell r="D369">
            <v>744658</v>
          </cell>
        </row>
        <row r="370">
          <cell r="A370" t="str">
            <v>Sun Life Insurance (Canada) Limited (F381)PREMIUMS REINSURANCE ASSUMED SUBTOTAL - ASSUMED NON-PARTICIPATING TOTAL NON-PAR (10 45.010.149.41)</v>
          </cell>
          <cell r="B370" t="str">
            <v>Sun Life Insurance (Canada) Limited (F381)</v>
          </cell>
          <cell r="C370" t="str">
            <v>PREMIUMS REINSURANCE ASSUMED SUBTOTAL - ASSUMED NON-PARTICIPATING TOTAL NON-PAR (10 45.010.149.41)</v>
          </cell>
          <cell r="D370">
            <v>1439387</v>
          </cell>
        </row>
        <row r="371">
          <cell r="A371" t="str">
            <v>TD Life Insurance Company (F383)PREMIUMS DIRECT SUBTOTAL - DIRECT NON-PARTICIPATING TOTAL NON-PAR (10 45.010.049.41)</v>
          </cell>
          <cell r="B371" t="str">
            <v>TD Life Insurance Company (F383)</v>
          </cell>
          <cell r="C371" t="str">
            <v>PREMIUMS DIRECT SUBTOTAL - DIRECT NON-PARTICIPATING TOTAL NON-PAR (10 45.010.049.41)</v>
          </cell>
          <cell r="D371">
            <v>72696</v>
          </cell>
        </row>
        <row r="372">
          <cell r="A372" t="str">
            <v>TD Life Insurance Company (F383)PREMIUMS REINSURANCE CEDED SUBTOTAL - CEDED NON-PARTICIPATING TOTAL NON-PAR (10 45.010.249.41)</v>
          </cell>
          <cell r="B372" t="str">
            <v>TD Life Insurance Company (F383)</v>
          </cell>
          <cell r="C372" t="str">
            <v>PREMIUMS REINSURANCE CEDED SUBTOTAL - CEDED NON-PARTICIPATING TOTAL NON-PAR (10 45.010.249.41)</v>
          </cell>
          <cell r="D372">
            <v>17517</v>
          </cell>
        </row>
        <row r="373">
          <cell r="A373" t="str">
            <v>Teachers Life Insurance Society (Fraternal) (J125)PREMIUMS DIRECT SUBTOTAL - DIRECT NON-PARTICIPATING TOTAL NON-PAR (10 45.010.049.41)</v>
          </cell>
          <cell r="B373" t="str">
            <v>Teachers Life Insurance Society (Fraternal) (J125)</v>
          </cell>
          <cell r="C373" t="str">
            <v>PREMIUMS DIRECT SUBTOTAL - DIRECT NON-PARTICIPATING TOTAL NON-PAR (10 45.010.049.41)</v>
          </cell>
          <cell r="D373">
            <v>9586</v>
          </cell>
        </row>
        <row r="374">
          <cell r="A374" t="str">
            <v>Teachers Life Insurance Society (Fraternal) (J125)PREMIUMS REINSURANCE CEDED SUBTOTAL - CEDED NON-PARTICIPATING TOTAL NON-PAR (10 45.010.249.41)</v>
          </cell>
          <cell r="B374" t="str">
            <v>Teachers Life Insurance Society (Fraternal) (J125)</v>
          </cell>
          <cell r="C374" t="str">
            <v>PREMIUMS REINSURANCE CEDED SUBTOTAL - CEDED NON-PARTICIPATING TOTAL NON-PAR (10 45.010.249.41)</v>
          </cell>
          <cell r="D374">
            <v>195</v>
          </cell>
        </row>
        <row r="375">
          <cell r="A375" t="str">
            <v>Transamerica Life Canada (F345)PREMIUMS DIRECT SUBTOTAL - DIRECT NON-PARTICIPATING ANNUITY INDIVIDUAL (10 45.010.049.11)</v>
          </cell>
          <cell r="B375" t="str">
            <v>Transamerica Life Canada (F345)</v>
          </cell>
          <cell r="C375" t="str">
            <v>PREMIUMS DIRECT SUBTOTAL - DIRECT NON-PARTICIPATING ANNUITY INDIVIDUAL (10 45.010.049.11)</v>
          </cell>
          <cell r="D375">
            <v>30222</v>
          </cell>
        </row>
        <row r="376">
          <cell r="A376" t="str">
            <v>Transamerica Life Canada (F345)PREMIUMS DIRECT SUBTOTAL - DIRECT NON-PARTICIPATING TOTAL NON-PAR (10 45.010.049.41)</v>
          </cell>
          <cell r="B376" t="str">
            <v>Transamerica Life Canada (F345)</v>
          </cell>
          <cell r="C376" t="str">
            <v>PREMIUMS DIRECT SUBTOTAL - DIRECT NON-PARTICIPATING TOTAL NON-PAR (10 45.010.049.41)</v>
          </cell>
          <cell r="D376">
            <v>705411</v>
          </cell>
        </row>
        <row r="377">
          <cell r="A377" t="str">
            <v>Transamerica Life Canada (F345)PREMIUMS DIRECT SUBTOTAL - DIRECT TOTAL PAR (10 45.010.049.51)</v>
          </cell>
          <cell r="B377" t="str">
            <v>Transamerica Life Canada (F345)</v>
          </cell>
          <cell r="C377" t="str">
            <v>PREMIUMS DIRECT SUBTOTAL - DIRECT TOTAL PAR (10 45.010.049.51)</v>
          </cell>
          <cell r="D377">
            <v>310</v>
          </cell>
        </row>
        <row r="378">
          <cell r="A378" t="str">
            <v>Transamerica Life Canada (F345)PREMIUMS REINSURANCE CEDED SUBTOTAL - CEDED NON-PARTICIPATING TOTAL NON-PAR (10 45.010.249.41)</v>
          </cell>
          <cell r="B378" t="str">
            <v>Transamerica Life Canada (F345)</v>
          </cell>
          <cell r="C378" t="str">
            <v>PREMIUMS REINSURANCE CEDED SUBTOTAL - CEDED NON-PARTICIPATING TOTAL NON-PAR (10 45.010.249.41)</v>
          </cell>
          <cell r="D378">
            <v>381692</v>
          </cell>
        </row>
        <row r="379">
          <cell r="A379" t="str">
            <v>Ukrainian Fraternal Society of Canada (J130)PREMIUMS DIRECT SUBTOTAL - DIRECT NON-PARTICIPATING TOTAL NON-PAR (10 45.010.049.41)</v>
          </cell>
          <cell r="B379" t="str">
            <v>Ukrainian Fraternal Society of Canada (J130)</v>
          </cell>
          <cell r="C379" t="str">
            <v>PREMIUMS DIRECT SUBTOTAL - DIRECT NON-PARTICIPATING TOTAL NON-PAR (10 45.010.049.41)</v>
          </cell>
          <cell r="D379">
            <v>145</v>
          </cell>
        </row>
        <row r="380">
          <cell r="A380" t="str">
            <v>Wawanesa Life Insurance Company (The) (F410)PREMIUMS DIRECT SUBTOTAL - DIRECT NON-PARTICIPATING ANNUITY INDIVIDUAL (10 45.010.049.11)</v>
          </cell>
          <cell r="B380" t="str">
            <v>Wawanesa Life Insurance Company (The) (F410)</v>
          </cell>
          <cell r="C380" t="str">
            <v>PREMIUMS DIRECT SUBTOTAL - DIRECT NON-PARTICIPATING ANNUITY INDIVIDUAL (10 45.010.049.11)</v>
          </cell>
          <cell r="D380">
            <v>27341</v>
          </cell>
        </row>
        <row r="381">
          <cell r="A381" t="str">
            <v>Wawanesa Life Insurance Company (The) (F410)PREMIUMS DIRECT SUBTOTAL - DIRECT NON-PARTICIPATING TOTAL NON-PAR (10 45.010.049.41)</v>
          </cell>
          <cell r="B381" t="str">
            <v>Wawanesa Life Insurance Company (The) (F410)</v>
          </cell>
          <cell r="C381" t="str">
            <v>PREMIUMS DIRECT SUBTOTAL - DIRECT NON-PARTICIPATING TOTAL NON-PAR (10 45.010.049.41)</v>
          </cell>
          <cell r="D381">
            <v>97889</v>
          </cell>
        </row>
        <row r="382">
          <cell r="A382" t="str">
            <v>Wawanesa Life Insurance Company (The) (F410)PREMIUMS DIRECT SUBTOTAL - DIRECT TOTAL PAR (10 45.010.049.51)</v>
          </cell>
          <cell r="B382" t="str">
            <v>Wawanesa Life Insurance Company (The) (F410)</v>
          </cell>
          <cell r="C382" t="str">
            <v>PREMIUMS DIRECT SUBTOTAL - DIRECT TOTAL PAR (10 45.010.049.51)</v>
          </cell>
          <cell r="D382">
            <v>23564</v>
          </cell>
        </row>
        <row r="383">
          <cell r="A383" t="str">
            <v>Wawanesa Life Insurance Company (The) (F410)PREMIUMS REINSURANCE CEDED SUBTOTAL - CEDED NON-PARTICIPATING TOTAL NON-PAR (10 45.010.249.41)</v>
          </cell>
          <cell r="B383" t="str">
            <v>Wawanesa Life Insurance Company (The) (F410)</v>
          </cell>
          <cell r="C383" t="str">
            <v>PREMIUMS REINSURANCE CEDED SUBTOTAL - CEDED NON-PARTICIPATING TOTAL NON-PAR (10 45.010.249.41)</v>
          </cell>
          <cell r="D383">
            <v>13909</v>
          </cell>
        </row>
        <row r="384">
          <cell r="A384" t="str">
            <v>Wawanesa Life Insurance Company (The) (F410)PREMIUMS REINSURANCE CEDED SUBTOTAL - CEDED TOTAL PAR (10 45.010.249.51)</v>
          </cell>
          <cell r="B384" t="str">
            <v>Wawanesa Life Insurance Company (The) (F410)</v>
          </cell>
          <cell r="C384" t="str">
            <v>PREMIUMS REINSURANCE CEDED SUBTOTAL - CEDED TOTAL PAR (10 45.010.249.51)</v>
          </cell>
          <cell r="D384">
            <v>1213</v>
          </cell>
        </row>
        <row r="385">
          <cell r="A385" t="str">
            <v>Western Life Assurance Company (F196)PREMIUMS DIRECT SUBTOTAL - DIRECT NON-PARTICIPATING ANNUITY INDIVIDUAL (10 45.010.049.11)</v>
          </cell>
          <cell r="B385" t="str">
            <v>Western Life Assurance Company (F196)</v>
          </cell>
          <cell r="C385" t="str">
            <v>PREMIUMS DIRECT SUBTOTAL - DIRECT NON-PARTICIPATING ANNUITY INDIVIDUAL (10 45.010.049.11)</v>
          </cell>
          <cell r="D385">
            <v>1</v>
          </cell>
        </row>
        <row r="386">
          <cell r="A386" t="str">
            <v>Western Life Assurance Company (F196)PREMIUMS DIRECT SUBTOTAL - DIRECT NON-PARTICIPATING TOTAL NON-PAR (10 45.010.049.41)</v>
          </cell>
          <cell r="B386" t="str">
            <v>Western Life Assurance Company (F196)</v>
          </cell>
          <cell r="C386" t="str">
            <v>PREMIUMS DIRECT SUBTOTAL - DIRECT NON-PARTICIPATING TOTAL NON-PAR (10 45.010.049.41)</v>
          </cell>
          <cell r="D386">
            <v>87233</v>
          </cell>
        </row>
        <row r="387">
          <cell r="A387" t="str">
            <v>Western Life Assurance Company (F196)PREMIUMS REINSURANCE ASSUMED SUBTOTAL - ASSUMED NON-PARTICIPATING TOTAL NON-PAR (10 45.010.149.41)</v>
          </cell>
          <cell r="B387" t="str">
            <v>Western Life Assurance Company (F196)</v>
          </cell>
          <cell r="C387" t="str">
            <v>PREMIUMS REINSURANCE ASSUMED SUBTOTAL - ASSUMED NON-PARTICIPATING TOTAL NON-PAR (10 45.010.149.41)</v>
          </cell>
          <cell r="D387">
            <v>183</v>
          </cell>
        </row>
        <row r="388">
          <cell r="A388" t="str">
            <v>Western Life Assurance Company (F196)PREMIUMS REINSURANCE CEDED SUBTOTAL - CEDED NON-PARTICIPATING TOTAL NON-PAR (10 45.010.249.41)</v>
          </cell>
          <cell r="B388" t="str">
            <v>Western Life Assurance Company (F196)</v>
          </cell>
          <cell r="C388" t="str">
            <v>PREMIUMS REINSURANCE CEDED SUBTOTAL - CEDED NON-PARTICIPATING TOTAL NON-PAR (10 45.010.249.41)</v>
          </cell>
          <cell r="D388">
            <v>27099</v>
          </cell>
        </row>
        <row r="389">
          <cell r="A389" t="str">
            <v>Aetna Life Insurance Company (H010)PREMIUMS DIRECT SUBTOTAL - DIRECT NON-PARTICIPATING TOTAL NON-PAR (20 45.010.049.41)</v>
          </cell>
          <cell r="B389" t="str">
            <v>Aetna Life Insurance Company (H010)</v>
          </cell>
          <cell r="C389" t="str">
            <v>PREMIUMS DIRECT SUBTOTAL - DIRECT NON-PARTICIPATING TOTAL NON-PAR (20 45.010.049.41)</v>
          </cell>
          <cell r="D389">
            <v>1583</v>
          </cell>
        </row>
        <row r="390">
          <cell r="A390" t="str">
            <v>Aetna Life Insurance Company (H010)PREMIUMS REINSURANCE ASSUMED SUBTOTAL - ASSUMED NON-PARTICIPATING TOTAL NON-PAR (20 45.010.149.41)</v>
          </cell>
          <cell r="B390" t="str">
            <v>Aetna Life Insurance Company (H010)</v>
          </cell>
          <cell r="C390" t="str">
            <v>PREMIUMS REINSURANCE ASSUMED SUBTOTAL - ASSUMED NON-PARTICIPATING TOTAL NON-PAR (20 45.010.149.41)</v>
          </cell>
          <cell r="D390">
            <v>12</v>
          </cell>
        </row>
        <row r="391">
          <cell r="A391" t="str">
            <v>Allianz Life Insurance Company of North America (H430)PREMIUMS DIRECT SUBTOTAL - DIRECT NON-PARTICIPATING TOTAL NON-PAR (20 45.010.049.41)</v>
          </cell>
          <cell r="B391" t="str">
            <v>Allianz Life Insurance Company of North America (H430)</v>
          </cell>
          <cell r="C391" t="str">
            <v>PREMIUMS DIRECT SUBTOTAL - DIRECT NON-PARTICIPATING TOTAL NON-PAR (20 45.010.049.41)</v>
          </cell>
          <cell r="D391">
            <v>387</v>
          </cell>
        </row>
        <row r="392">
          <cell r="A392" t="str">
            <v>Allianz Life Insurance Company of North America (H430)PREMIUMS REINSURANCE CEDED SUBTOTAL - CEDED NON-PARTICIPATING TOTAL NON-PAR (20 45.010.249.41)</v>
          </cell>
          <cell r="B392" t="str">
            <v>Allianz Life Insurance Company of North America (H430)</v>
          </cell>
          <cell r="C392" t="str">
            <v>PREMIUMS REINSURANCE CEDED SUBTOTAL - CEDED NON-PARTICIPATING TOTAL NON-PAR (20 45.010.249.41)</v>
          </cell>
          <cell r="D392">
            <v>34</v>
          </cell>
        </row>
        <row r="393">
          <cell r="A393" t="str">
            <v>American Bankers Life Assurance Company of Florida (H030)PREMIUMS DIRECT SUBTOTAL - DIRECT NON-PARTICIPATING TOTAL NON-PAR (20 45.010.049.41)</v>
          </cell>
          <cell r="B393" t="str">
            <v>American Bankers Life Assurance Company of Florida (H030)</v>
          </cell>
          <cell r="C393" t="str">
            <v>PREMIUMS DIRECT SUBTOTAL - DIRECT NON-PARTICIPATING TOTAL NON-PAR (20 45.010.049.41)</v>
          </cell>
          <cell r="D393">
            <v>296516</v>
          </cell>
        </row>
        <row r="394">
          <cell r="A394" t="str">
            <v>American Bankers Life Assurance Company of Florida (H030)PREMIUMS REINSURANCE ASSUMED SUBTOTAL - ASSUMED NON-PARTICIPATING TOTAL NON-PAR (20 45.010.149.41)</v>
          </cell>
          <cell r="B394" t="str">
            <v>American Bankers Life Assurance Company of Florida (H030)</v>
          </cell>
          <cell r="C394" t="str">
            <v>PREMIUMS REINSURANCE ASSUMED SUBTOTAL - ASSUMED NON-PARTICIPATING TOTAL NON-PAR (20 45.010.149.41)</v>
          </cell>
          <cell r="D394">
            <v>62770</v>
          </cell>
        </row>
        <row r="395">
          <cell r="A395" t="str">
            <v>American Bankers Life Assurance Company of Florida (H030)PREMIUMS REINSURANCE CEDED SUBTOTAL - CEDED NON-PARTICIPATING TOTAL NON-PAR (20 45.010.249.41)</v>
          </cell>
          <cell r="B395" t="str">
            <v>American Bankers Life Assurance Company of Florida (H030)</v>
          </cell>
          <cell r="C395" t="str">
            <v>PREMIUMS REINSURANCE CEDED SUBTOTAL - CEDED NON-PARTICIPATING TOTAL NON-PAR (20 45.010.249.41)</v>
          </cell>
          <cell r="D395">
            <v>308065</v>
          </cell>
        </row>
        <row r="396">
          <cell r="A396" t="str">
            <v>American Health and Life Insurance Company (H056)PREMIUMS DIRECT SUBTOTAL - DIRECT NON-PARTICIPATING TOTAL NON-PAR (20 45.010.049.41)</v>
          </cell>
          <cell r="B396" t="str">
            <v>American Health and Life Insurance Company (H056)</v>
          </cell>
          <cell r="C396" t="str">
            <v>PREMIUMS DIRECT SUBTOTAL - DIRECT NON-PARTICIPATING TOTAL NON-PAR (20 45.010.049.41)</v>
          </cell>
          <cell r="D396">
            <v>12153</v>
          </cell>
        </row>
        <row r="397">
          <cell r="A397" t="str">
            <v>American Health and Life Insurance Company (H056)PREMIUMS REINSURANCE CEDED SUBTOTAL - CEDED NON-PARTICIPATING TOTAL NON-PAR (20 45.010.249.41)</v>
          </cell>
          <cell r="B397" t="str">
            <v>American Health and Life Insurance Company (H056)</v>
          </cell>
          <cell r="C397" t="str">
            <v>PREMIUMS REINSURANCE CEDED SUBTOTAL - CEDED NON-PARTICIPATING TOTAL NON-PAR (20 45.010.249.41)</v>
          </cell>
          <cell r="D397">
            <v>4568</v>
          </cell>
        </row>
        <row r="398">
          <cell r="A398" t="str">
            <v>American Income Life Insurance Company (H042)PREMIUMS DIRECT SUBTOTAL - DIRECT NON-PARTICIPATING TOTAL NON-PAR (20 45.010.049.41)</v>
          </cell>
          <cell r="B398" t="str">
            <v>American Income Life Insurance Company (H042)</v>
          </cell>
          <cell r="C398" t="str">
            <v>PREMIUMS DIRECT SUBTOTAL - DIRECT NON-PARTICIPATING TOTAL NON-PAR (20 45.010.049.41)</v>
          </cell>
          <cell r="D398">
            <v>88258</v>
          </cell>
        </row>
        <row r="399">
          <cell r="A399" t="str">
            <v>American Income Life Insurance Company (H042)PREMIUMS REINSURANCE CEDED SUBTOTAL - CEDED NON-PARTICIPATING TOTAL NON-PAR (20 45.010.249.41)</v>
          </cell>
          <cell r="B399" t="str">
            <v>American Income Life Insurance Company (H042)</v>
          </cell>
          <cell r="C399" t="str">
            <v>PREMIUMS REINSURANCE CEDED SUBTOTAL - CEDED NON-PARTICIPATING TOTAL NON-PAR (20 45.010.249.41)</v>
          </cell>
          <cell r="D399">
            <v>37</v>
          </cell>
        </row>
        <row r="400">
          <cell r="A400" t="str">
            <v>AXA Equitable Life Insurance Company (H180)PREMIUMS DIRECT SUBTOTAL - DIRECT TOTAL PAR (20 45.010.049.51)</v>
          </cell>
          <cell r="B400" t="str">
            <v>AXA Equitable Life Insurance Company (H180)</v>
          </cell>
          <cell r="C400" t="str">
            <v>PREMIUMS DIRECT SUBTOTAL - DIRECT TOTAL PAR (20 45.010.049.51)</v>
          </cell>
          <cell r="D400">
            <v>158</v>
          </cell>
        </row>
        <row r="401">
          <cell r="A401" t="str">
            <v>AXA Equitable Life Insurance Company (H180)PREMIUMS REINSURANCE ASSUMED SUBTOTAL - ASSUMED NON-PARTICIPATING TOTAL NON-PAR (20 45.010.149.41)</v>
          </cell>
          <cell r="B401" t="str">
            <v>AXA Equitable Life Insurance Company (H180)</v>
          </cell>
          <cell r="C401" t="str">
            <v>PREMIUMS REINSURANCE ASSUMED SUBTOTAL - ASSUMED NON-PARTICIPATING TOTAL NON-PAR (20 45.010.149.41)</v>
          </cell>
          <cell r="D401">
            <v>7776</v>
          </cell>
        </row>
        <row r="402">
          <cell r="A402" t="str">
            <v>CMFG Life Insurance Company (H170)PREMIUMS DIRECT SUBTOTAL - DIRECT TOTAL PAR (20 45.010.049.51)</v>
          </cell>
          <cell r="B402" t="str">
            <v>CMFG Life Insurance Company (H170)</v>
          </cell>
          <cell r="C402" t="str">
            <v>PREMIUMS DIRECT SUBTOTAL - DIRECT TOTAL PAR (20 45.010.049.51)</v>
          </cell>
          <cell r="D402">
            <v>218</v>
          </cell>
        </row>
        <row r="403">
          <cell r="A403" t="str">
            <v>COLISEE RE (Life Branch) (H057)PREMIUMS REINSURANCE ASSUMED SUBTOTAL - ASSUMED NON-PARTICIPATING TOTAL NON-PAR (20 45.010.149.41)</v>
          </cell>
          <cell r="B403" t="str">
            <v>COLISEE RE (Life Branch) (H057)</v>
          </cell>
          <cell r="C403" t="str">
            <v>PREMIUMS REINSURANCE ASSUMED SUBTOTAL - ASSUMED NON-PARTICIPATING TOTAL NON-PAR (20 45.010.149.41)</v>
          </cell>
          <cell r="D403">
            <v>1</v>
          </cell>
        </row>
        <row r="404">
          <cell r="A404" t="str">
            <v>Combined Insurance Company of America (H130)PREMIUMS DIRECT SUBTOTAL - DIRECT NON-PARTICIPATING TOTAL NON-PAR (20 45.010.049.41)</v>
          </cell>
          <cell r="B404" t="str">
            <v>Combined Insurance Company of America (H130)</v>
          </cell>
          <cell r="C404" t="str">
            <v>PREMIUMS DIRECT SUBTOTAL - DIRECT NON-PARTICIPATING TOTAL NON-PAR (20 45.010.049.41)</v>
          </cell>
          <cell r="D404">
            <v>231380</v>
          </cell>
        </row>
        <row r="405">
          <cell r="A405" t="str">
            <v>Combined Insurance Company of America (H130)PREMIUMS REINSURANCE CEDED SUBTOTAL - CEDED NON-PARTICIPATING TOTAL NON-PAR (20 45.010.249.41)</v>
          </cell>
          <cell r="B405" t="str">
            <v>Combined Insurance Company of America (H130)</v>
          </cell>
          <cell r="C405" t="str">
            <v>PREMIUMS REINSURANCE CEDED SUBTOTAL - CEDED NON-PARTICIPATING TOTAL NON-PAR (20 45.010.249.41)</v>
          </cell>
          <cell r="D405">
            <v>47555</v>
          </cell>
        </row>
        <row r="406">
          <cell r="A406" t="str">
            <v>Connecticut General Life Insurance Company (H140)PREMIUMS DIRECT SUBTOTAL - DIRECT NON-PARTICIPATING TOTAL NON-PAR (20 45.010.049.41)</v>
          </cell>
          <cell r="B406" t="str">
            <v>Connecticut General Life Insurance Company (H140)</v>
          </cell>
          <cell r="C406" t="str">
            <v>PREMIUMS DIRECT SUBTOTAL - DIRECT NON-PARTICIPATING TOTAL NON-PAR (20 45.010.049.41)</v>
          </cell>
          <cell r="D406">
            <v>3299</v>
          </cell>
        </row>
        <row r="407">
          <cell r="A407" t="str">
            <v>Connecticut General Life Insurance Company (H140)PREMIUMS REINSURANCE ASSUMED SUBTOTAL - ASSUMED NON-PARTICIPATING TOTAL NON-PAR (20 45.010.149.41)</v>
          </cell>
          <cell r="B407" t="str">
            <v>Connecticut General Life Insurance Company (H140)</v>
          </cell>
          <cell r="C407" t="str">
            <v>PREMIUMS REINSURANCE ASSUMED SUBTOTAL - ASSUMED NON-PARTICIPATING TOTAL NON-PAR (20 45.010.149.41)</v>
          </cell>
          <cell r="D407">
            <v>18</v>
          </cell>
        </row>
        <row r="408">
          <cell r="A408" t="str">
            <v>Connecticut General Life Insurance Company (H140)PREMIUMS REINSURANCE CEDED SUBTOTAL - CEDED NON-PARTICIPATING TOTAL NON-PAR (20 45.010.249.41)</v>
          </cell>
          <cell r="B408" t="str">
            <v>Connecticut General Life Insurance Company (H140)</v>
          </cell>
          <cell r="C408" t="str">
            <v>PREMIUMS REINSURANCE CEDED SUBTOTAL - CEDED NON-PARTICIPATING TOTAL NON-PAR (20 45.010.249.41)</v>
          </cell>
          <cell r="D408">
            <v>195</v>
          </cell>
        </row>
        <row r="409">
          <cell r="A409" t="str">
            <v>Croatian Fraternal Union of America (K050)PREMIUMS DIRECT SUBTOTAL - DIRECT NON-PARTICIPATING TOTAL NON-PAR (20 45.010.049.41)</v>
          </cell>
          <cell r="B409" t="str">
            <v>Croatian Fraternal Union of America (K050)</v>
          </cell>
          <cell r="C409" t="str">
            <v>PREMIUMS DIRECT SUBTOTAL - DIRECT NON-PARTICIPATING TOTAL NON-PAR (20 45.010.049.41)</v>
          </cell>
          <cell r="D409">
            <v>428</v>
          </cell>
        </row>
        <row r="410">
          <cell r="A410" t="str">
            <v>Employers Reassurance Corporation (H190)PREMIUMS REINSURANCE ASSUMED SUBTOTAL - ASSUMED NON-PARTICIPATING TOTAL NON-PAR (20 45.010.149.41)</v>
          </cell>
          <cell r="B410" t="str">
            <v>Employers Reassurance Corporation (H190)</v>
          </cell>
          <cell r="C410" t="str">
            <v>PREMIUMS REINSURANCE ASSUMED SUBTOTAL - ASSUMED NON-PARTICIPATING TOTAL NON-PAR (20 45.010.149.41)</v>
          </cell>
          <cell r="D410">
            <v>197460</v>
          </cell>
        </row>
        <row r="411">
          <cell r="A411" t="str">
            <v>Employers Reassurance Corporation (H190)PREMIUMS REINSURANCE CEDED SUBTOTAL - CEDED NON-PARTICIPATING TOTAL NON-PAR (20 45.010.249.41)</v>
          </cell>
          <cell r="B411" t="str">
            <v>Employers Reassurance Corporation (H190)</v>
          </cell>
          <cell r="C411" t="str">
            <v>PREMIUMS REINSURANCE CEDED SUBTOTAL - CEDED NON-PARTICIPATING TOTAL NON-PAR (20 45.010.249.41)</v>
          </cell>
          <cell r="D411">
            <v>5789</v>
          </cell>
        </row>
        <row r="412">
          <cell r="A412" t="str">
            <v>GAN Assurances Vie Compagnie française d'assurances vie mixte (H235)PREMIUMS DIRECT SUBTOTAL - DIRECT NON-PARTICIPATING TOTAL NON-PAR (20 45.010.049.41)</v>
          </cell>
          <cell r="B412" t="str">
            <v>GAN Assurances Vie Compagnie française d'assurances vie mixte (H235)</v>
          </cell>
          <cell r="C412" t="str">
            <v>PREMIUMS DIRECT SUBTOTAL - DIRECT NON-PARTICIPATING TOTAL NON-PAR (20 45.010.049.41)</v>
          </cell>
          <cell r="D412">
            <v>270</v>
          </cell>
        </row>
        <row r="413">
          <cell r="A413" t="str">
            <v>GAN Assurances Vie Compagnie française d'assurances vie mixte (H235)PREMIUMS REINSURANCE CEDED SUBTOTAL - CEDED NON-PARTICIPATING TOTAL NON-PAR (20 45.010.249.41)</v>
          </cell>
          <cell r="B413" t="str">
            <v>GAN Assurances Vie Compagnie française d'assurances vie mixte (H235)</v>
          </cell>
          <cell r="C413" t="str">
            <v>PREMIUMS REINSURANCE CEDED SUBTOTAL - CEDED NON-PARTICIPATING TOTAL NON-PAR (20 45.010.249.41)</v>
          </cell>
          <cell r="D413">
            <v>467</v>
          </cell>
        </row>
        <row r="414">
          <cell r="A414" t="str">
            <v>General American Life Insurance Company (H250)PREMIUMS REINSURANCE ASSUMED SUBTOTAL - ASSUMED NON-PARTICIPATING ANNUITY INDIVIDUAL (20 45.010.149.11)</v>
          </cell>
          <cell r="B414" t="str">
            <v>General American Life Insurance Company (H250)</v>
          </cell>
          <cell r="C414" t="str">
            <v>PREMIUMS REINSURANCE ASSUMED SUBTOTAL - ASSUMED NON-PARTICIPATING ANNUITY INDIVIDUAL (20 45.010.149.11)</v>
          </cell>
          <cell r="D414">
            <v>364</v>
          </cell>
        </row>
        <row r="415">
          <cell r="A415" t="str">
            <v>General American Life Insurance Company (H250)PREMIUMS REINSURANCE ASSUMED SUBTOTAL - ASSUMED NON-PARTICIPATING TOTAL NON-PAR (20 45.010.149.41)</v>
          </cell>
          <cell r="B415" t="str">
            <v>General American Life Insurance Company (H250)</v>
          </cell>
          <cell r="C415" t="str">
            <v>PREMIUMS REINSURANCE ASSUMED SUBTOTAL - ASSUMED NON-PARTICIPATING TOTAL NON-PAR (20 45.010.149.41)</v>
          </cell>
          <cell r="D415">
            <v>242185</v>
          </cell>
        </row>
        <row r="416">
          <cell r="A416" t="str">
            <v>General American Life Insurance Company (H250)PREMIUMS REINSURANCE CEDED SUBTOTAL - CEDED NON-PARTICIPATING ANNUITY INDIVIDUAL (20 45.010.249.11)</v>
          </cell>
          <cell r="B416" t="str">
            <v>General American Life Insurance Company (H250)</v>
          </cell>
          <cell r="C416" t="str">
            <v>PREMIUMS REINSURANCE CEDED SUBTOTAL - CEDED NON-PARTICIPATING ANNUITY INDIVIDUAL (20 45.010.249.11)</v>
          </cell>
          <cell r="D416">
            <v>364</v>
          </cell>
        </row>
        <row r="417">
          <cell r="A417" t="str">
            <v>General American Life Insurance Company (H250)PREMIUMS REINSURANCE CEDED SUBTOTAL - CEDED NON-PARTICIPATING TOTAL NON-PAR (20 45.010.249.41)</v>
          </cell>
          <cell r="B417" t="str">
            <v>General American Life Insurance Company (H250)</v>
          </cell>
          <cell r="C417" t="str">
            <v>PREMIUMS REINSURANCE CEDED SUBTOTAL - CEDED NON-PARTICIPATING TOTAL NON-PAR (20 45.010.249.41)</v>
          </cell>
          <cell r="D417">
            <v>15158</v>
          </cell>
        </row>
        <row r="418">
          <cell r="A418" t="str">
            <v>General Re Life Corporation (H127)PREMIUMS REINSURANCE ASSUMED SUBTOTAL - ASSUMED NON-PARTICIPATING TOTAL NON-PAR (20 45.010.149.41)</v>
          </cell>
          <cell r="B418" t="str">
            <v>General Re Life Corporation (H127)</v>
          </cell>
          <cell r="C418" t="str">
            <v>PREMIUMS REINSURANCE ASSUMED SUBTOTAL - ASSUMED NON-PARTICIPATING TOTAL NON-PAR (20 45.010.149.41)</v>
          </cell>
          <cell r="D418">
            <v>2304</v>
          </cell>
        </row>
        <row r="419">
          <cell r="A419" t="str">
            <v>General Re Life Corporation (H127)PREMIUMS REINSURANCE CEDED SUBTOTAL - CEDED NON-PARTICIPATING TOTAL NON-PAR (20 45.010.249.41)</v>
          </cell>
          <cell r="B419" t="str">
            <v>General Re Life Corporation (H127)</v>
          </cell>
          <cell r="C419" t="str">
            <v>PREMIUMS REINSURANCE CEDED SUBTOTAL - CEDED NON-PARTICIPATING TOTAL NON-PAR (20 45.010.249.41)</v>
          </cell>
          <cell r="D419">
            <v>183</v>
          </cell>
        </row>
        <row r="420">
          <cell r="A420" t="str">
            <v>Gerber Life Insurance Company (H265)PREMIUMS DIRECT SUBTOTAL - DIRECT NON-PARTICIPATING TOTAL NON-PAR (20 45.010.049.41)</v>
          </cell>
          <cell r="B420" t="str">
            <v>Gerber Life Insurance Company (H265)</v>
          </cell>
          <cell r="C420" t="str">
            <v>PREMIUMS DIRECT SUBTOTAL - DIRECT NON-PARTICIPATING TOTAL NON-PAR (20 45.010.049.41)</v>
          </cell>
          <cell r="D420">
            <v>2961</v>
          </cell>
        </row>
        <row r="421">
          <cell r="A421" t="str">
            <v>Gerber Life Insurance Company (H265)PREMIUMS REINSURANCE ASSUMED SUBTOTAL - ASSUMED NON-PARTICIPATING TOTAL NON-PAR (20 45.010.149.41)</v>
          </cell>
          <cell r="B421" t="str">
            <v>Gerber Life Insurance Company (H265)</v>
          </cell>
          <cell r="C421" t="str">
            <v>PREMIUMS REINSURANCE ASSUMED SUBTOTAL - ASSUMED NON-PARTICIPATING TOTAL NON-PAR (20 45.010.149.41)</v>
          </cell>
          <cell r="D421">
            <v>652</v>
          </cell>
        </row>
        <row r="422">
          <cell r="A422" t="str">
            <v>Gerber Life Insurance Company (H265)PREMIUMS REINSURANCE CEDED SUBTOTAL - CEDED NON-PARTICIPATING TOTAL NON-PAR (20 45.010.249.41)</v>
          </cell>
          <cell r="B422" t="str">
            <v>Gerber Life Insurance Company (H265)</v>
          </cell>
          <cell r="C422" t="str">
            <v>PREMIUMS REINSURANCE CEDED SUBTOTAL - CEDED NON-PARTICIPATING TOTAL NON-PAR (20 45.010.249.41)</v>
          </cell>
          <cell r="D422">
            <v>600</v>
          </cell>
        </row>
        <row r="423">
          <cell r="A423" t="str">
            <v>Hartford Life Insurance Company (H280)PREMIUMS REINSURANCE ASSUMED SUBTOTAL - ASSUMED NON-PARTICIPATING TOTAL NON-PAR (20 45.010.149.41)</v>
          </cell>
          <cell r="B423" t="str">
            <v>Hartford Life Insurance Company (H280)</v>
          </cell>
          <cell r="C423" t="str">
            <v>PREMIUMS REINSURANCE ASSUMED SUBTOTAL - ASSUMED NON-PARTICIPATING TOTAL NON-PAR (20 45.010.149.41)</v>
          </cell>
          <cell r="D423">
            <v>2</v>
          </cell>
        </row>
        <row r="424">
          <cell r="A424" t="str">
            <v>Household Life Insurance Company (H282)PREMIUMS DIRECT SUBTOTAL - DIRECT NON-PARTICIPATING TOTAL NON-PAR (20 45.010.049.41)</v>
          </cell>
          <cell r="B424" t="str">
            <v>Household Life Insurance Company (H282)</v>
          </cell>
          <cell r="C424" t="str">
            <v>PREMIUMS DIRECT SUBTOTAL - DIRECT NON-PARTICIPATING TOTAL NON-PAR (20 45.010.049.41)</v>
          </cell>
          <cell r="D424">
            <v>41711</v>
          </cell>
        </row>
        <row r="425">
          <cell r="A425" t="str">
            <v>Household Life Insurance Company (H282)PREMIUMS REINSURANCE CEDED SUBTOTAL - CEDED NON-PARTICIPATING TOTAL NON-PAR (20 45.010.249.41)</v>
          </cell>
          <cell r="B425" t="str">
            <v>Household Life Insurance Company (H282)</v>
          </cell>
          <cell r="C425" t="str">
            <v>PREMIUMS REINSURANCE CEDED SUBTOTAL - CEDED NON-PARTICIPATING TOTAL NON-PAR (20 45.010.249.41)</v>
          </cell>
          <cell r="D425">
            <v>4060</v>
          </cell>
        </row>
        <row r="426">
          <cell r="A426" t="str">
            <v>Knights of Columbus (K100)PREMIUMS DIRECT SUBTOTAL - DIRECT NON-PARTICIPATING ANNUITY INDIVIDUAL (20 45.010.049.11)</v>
          </cell>
          <cell r="B426" t="str">
            <v>Knights of Columbus (K100)</v>
          </cell>
          <cell r="C426" t="str">
            <v>PREMIUMS DIRECT SUBTOTAL - DIRECT NON-PARTICIPATING ANNUITY INDIVIDUAL (20 45.010.049.11)</v>
          </cell>
          <cell r="D426">
            <v>90</v>
          </cell>
        </row>
        <row r="427">
          <cell r="A427" t="str">
            <v>Knights of Columbus (K100)PREMIUMS DIRECT SUBTOTAL - DIRECT NON-PARTICIPATING TOTAL NON-PAR (20 45.010.049.41)</v>
          </cell>
          <cell r="B427" t="str">
            <v>Knights of Columbus (K100)</v>
          </cell>
          <cell r="C427" t="str">
            <v>PREMIUMS DIRECT SUBTOTAL - DIRECT NON-PARTICIPATING TOTAL NON-PAR (20 45.010.049.41)</v>
          </cell>
          <cell r="D427">
            <v>90</v>
          </cell>
        </row>
        <row r="428">
          <cell r="A428" t="str">
            <v>Knights of Columbus (K100)PREMIUMS DIRECT SUBTOTAL - DIRECT TOTAL PAR (20 45.010.049.51)</v>
          </cell>
          <cell r="B428" t="str">
            <v>Knights of Columbus (K100)</v>
          </cell>
          <cell r="C428" t="str">
            <v>PREMIUMS DIRECT SUBTOTAL - DIRECT TOTAL PAR (20 45.010.049.51)</v>
          </cell>
          <cell r="D428">
            <v>168824</v>
          </cell>
        </row>
        <row r="429">
          <cell r="A429" t="str">
            <v>Knights of Columbus (K100)PREMIUMS REINSURANCE CEDED SUBTOTAL - CEDED TOTAL PAR (20 45.010.249.51)</v>
          </cell>
          <cell r="B429" t="str">
            <v>Knights of Columbus (K100)</v>
          </cell>
          <cell r="C429" t="str">
            <v>PREMIUMS REINSURANCE CEDED SUBTOTAL - CEDED TOTAL PAR (20 45.010.249.51)</v>
          </cell>
          <cell r="D429">
            <v>34</v>
          </cell>
        </row>
        <row r="430">
          <cell r="A430" t="str">
            <v>Liberty Life Assurance Company of Boston (H295)PREMIUMS DIRECT SUBTOTAL - DIRECT NON-PARTICIPATING TOTAL NON-PAR (20 45.010.049.41)</v>
          </cell>
          <cell r="B430" t="str">
            <v>Liberty Life Assurance Company of Boston (H295)</v>
          </cell>
          <cell r="C430" t="str">
            <v>PREMIUMS DIRECT SUBTOTAL - DIRECT NON-PARTICIPATING TOTAL NON-PAR (20 45.010.049.41)</v>
          </cell>
          <cell r="D430">
            <v>163</v>
          </cell>
        </row>
        <row r="431">
          <cell r="A431" t="str">
            <v>Life Insurance Company of North America (H300)PREMIUMS DIRECT SUBTOTAL - DIRECT NON-PARTICIPATING TOTAL NON-PAR (20 45.010.049.41)</v>
          </cell>
          <cell r="B431" t="str">
            <v>Life Insurance Company of North America (H300)</v>
          </cell>
          <cell r="C431" t="str">
            <v>PREMIUMS DIRECT SUBTOTAL - DIRECT NON-PARTICIPATING TOTAL NON-PAR (20 45.010.049.41)</v>
          </cell>
          <cell r="D431">
            <v>2784</v>
          </cell>
        </row>
        <row r="432">
          <cell r="A432" t="str">
            <v>Life Insurance Company of North America (H300)PREMIUMS REINSURANCE ASSUMED SUBTOTAL - ASSUMED NON-PARTICIPATING TOTAL NON-PAR (20 45.010.149.41)</v>
          </cell>
          <cell r="B432" t="str">
            <v>Life Insurance Company of North America (H300)</v>
          </cell>
          <cell r="C432" t="str">
            <v>PREMIUMS REINSURANCE ASSUMED SUBTOTAL - ASSUMED NON-PARTICIPATING TOTAL NON-PAR (20 45.010.149.41)</v>
          </cell>
          <cell r="D432">
            <v>74</v>
          </cell>
        </row>
        <row r="433">
          <cell r="A433" t="str">
            <v>Life Insurance Company of North America (H300)PREMIUMS REINSURANCE CEDED SUBTOTAL - CEDED NON-PARTICIPATING TOTAL NON-PAR (20 45.010.249.41)</v>
          </cell>
          <cell r="B433" t="str">
            <v>Life Insurance Company of North America (H300)</v>
          </cell>
          <cell r="C433" t="str">
            <v>PREMIUMS REINSURANCE CEDED SUBTOTAL - CEDED NON-PARTICIPATING TOTAL NON-PAR (20 45.010.249.41)</v>
          </cell>
          <cell r="D433">
            <v>14</v>
          </cell>
        </row>
        <row r="434">
          <cell r="A434" t="str">
            <v>Massachusetts Mutual Life Insurance Company (H340)PREMIUMS DIRECT SUBTOTAL - DIRECT NON-PARTICIPATING TOTAL NON-PAR (20 45.010.049.41)</v>
          </cell>
          <cell r="B434" t="str">
            <v>Massachusetts Mutual Life Insurance Company (H340)</v>
          </cell>
          <cell r="C434" t="str">
            <v>PREMIUMS DIRECT SUBTOTAL - DIRECT NON-PARTICIPATING TOTAL NON-PAR (20 45.010.049.41)</v>
          </cell>
          <cell r="D434">
            <v>22</v>
          </cell>
        </row>
        <row r="435">
          <cell r="A435" t="str">
            <v>Massachusetts Mutual Life Insurance Company (H340)PREMIUMS DIRECT SUBTOTAL - DIRECT TOTAL PAR (20 45.010.049.51)</v>
          </cell>
          <cell r="B435" t="str">
            <v>Massachusetts Mutual Life Insurance Company (H340)</v>
          </cell>
          <cell r="C435" t="str">
            <v>PREMIUMS DIRECT SUBTOTAL - DIRECT TOTAL PAR (20 45.010.049.51)</v>
          </cell>
          <cell r="D435">
            <v>1714</v>
          </cell>
        </row>
        <row r="436">
          <cell r="A436" t="str">
            <v>Munich Reinsurance Company (H370)PREMIUMS REINSURANCE ASSUMED SUBTOTAL - ASSUMED NON-PARTICIPATING TOTAL NON-PAR (20 45.010.149.41)</v>
          </cell>
          <cell r="B436" t="str">
            <v>Munich Reinsurance Company (H370)</v>
          </cell>
          <cell r="C436" t="str">
            <v>PREMIUMS REINSURANCE ASSUMED SUBTOTAL - ASSUMED NON-PARTICIPATING TOTAL NON-PAR (20 45.010.149.41)</v>
          </cell>
          <cell r="D436">
            <v>8962762</v>
          </cell>
        </row>
        <row r="437">
          <cell r="A437" t="str">
            <v>Munich Reinsurance Company (H370)PREMIUMS REINSURANCE CEDED SUBTOTAL - CEDED NON-PARTICIPATING TOTAL NON-PAR (20 45.010.249.41)</v>
          </cell>
          <cell r="B437" t="str">
            <v>Munich Reinsurance Company (H370)</v>
          </cell>
          <cell r="C437" t="str">
            <v>PREMIUMS REINSURANCE CEDED SUBTOTAL - CEDED NON-PARTICIPATING TOTAL NON-PAR (20 45.010.249.41)</v>
          </cell>
          <cell r="D437">
            <v>952002</v>
          </cell>
        </row>
        <row r="438">
          <cell r="A438" t="str">
            <v>New York Life Insurance Company (H420)PREMIUMS DIRECT SUBTOTAL - DIRECT NON-PARTICIPATING TOTAL NON-PAR (20 45.010.049.41)</v>
          </cell>
          <cell r="B438" t="str">
            <v>New York Life Insurance Company (H420)</v>
          </cell>
          <cell r="C438" t="str">
            <v>PREMIUMS DIRECT SUBTOTAL - DIRECT NON-PARTICIPATING TOTAL NON-PAR (20 45.010.049.41)</v>
          </cell>
          <cell r="D438">
            <v>37705</v>
          </cell>
        </row>
        <row r="439">
          <cell r="A439" t="str">
            <v>New York Life Insurance Company (H420)PREMIUMS DIRECT SUBTOTAL - DIRECT TOTAL PAR (20 45.010.049.51)</v>
          </cell>
          <cell r="B439" t="str">
            <v>New York Life Insurance Company (H420)</v>
          </cell>
          <cell r="C439" t="str">
            <v>PREMIUMS DIRECT SUBTOTAL - DIRECT TOTAL PAR (20 45.010.049.51)</v>
          </cell>
          <cell r="D439">
            <v>844</v>
          </cell>
        </row>
        <row r="440">
          <cell r="A440" t="str">
            <v>New York Life Insurance Company (H420)PREMIUMS REINSURANCE ASSUMED SUBTOTAL - ASSUMED NON-PARTICIPATING TOTAL NON-PAR (20 45.010.149.41)</v>
          </cell>
          <cell r="B440" t="str">
            <v>New York Life Insurance Company (H420)</v>
          </cell>
          <cell r="C440" t="str">
            <v>PREMIUMS REINSURANCE ASSUMED SUBTOTAL - ASSUMED NON-PARTICIPATING TOTAL NON-PAR (20 45.010.149.41)</v>
          </cell>
          <cell r="D440">
            <v>205</v>
          </cell>
        </row>
        <row r="441">
          <cell r="A441" t="str">
            <v>New York Life Insurance Company (H420)PREMIUMS REINSURANCE CEDED SUBTOTAL - CEDED NON-PARTICIPATING TOTAL NON-PAR (20 45.010.249.41)</v>
          </cell>
          <cell r="B441" t="str">
            <v>New York Life Insurance Company (H420)</v>
          </cell>
          <cell r="C441" t="str">
            <v>PREMIUMS REINSURANCE CEDED SUBTOTAL - CEDED NON-PARTICIPATING TOTAL NON-PAR (20 45.010.249.41)</v>
          </cell>
          <cell r="D441">
            <v>50</v>
          </cell>
        </row>
        <row r="442">
          <cell r="A442" t="str">
            <v>Order of United Commercial Travelers of America (The) (K180)PREMIUMS DIRECT SUBTOTAL - DIRECT NON-PARTICIPATING TOTAL NON-PAR (20 45.010.049.41)</v>
          </cell>
          <cell r="B442" t="str">
            <v>Order of United Commercial Travelers of America (The) (K180)</v>
          </cell>
          <cell r="C442" t="str">
            <v>PREMIUMS DIRECT SUBTOTAL - DIRECT NON-PARTICIPATING TOTAL NON-PAR (20 45.010.049.41)</v>
          </cell>
          <cell r="D442">
            <v>304</v>
          </cell>
        </row>
        <row r="443">
          <cell r="A443" t="str">
            <v>Partner Reinsurance Company Ltd. (H473)PREMIUMS REINSURANCE ASSUMED SUBTOTAL - ASSUMED NON-PARTICIPATING TOTAL NON-PAR (20 45.010.149.41)</v>
          </cell>
          <cell r="B443" t="str">
            <v>Partner Reinsurance Company Ltd. (H473)</v>
          </cell>
          <cell r="C443" t="str">
            <v>PREMIUMS REINSURANCE ASSUMED SUBTOTAL - ASSUMED NON-PARTICIPATING TOTAL NON-PAR (20 45.010.149.41)</v>
          </cell>
          <cell r="D443">
            <v>52340</v>
          </cell>
        </row>
        <row r="444">
          <cell r="A444" t="str">
            <v>Principal Life Insurance Company (H070)PREMIUMS DIRECT SUBTOTAL - DIRECT NON-PARTICIPATING ANNUITY GROUP (20 45.010.049.12)</v>
          </cell>
          <cell r="B444" t="str">
            <v>Principal Life Insurance Company (H070)</v>
          </cell>
          <cell r="C444" t="str">
            <v>PREMIUMS DIRECT SUBTOTAL - DIRECT NON-PARTICIPATING ANNUITY GROUP (20 45.010.049.12)</v>
          </cell>
          <cell r="D444">
            <v>159</v>
          </cell>
        </row>
        <row r="445">
          <cell r="A445" t="str">
            <v>Principal Life Insurance Company (H070)PREMIUMS DIRECT SUBTOTAL - DIRECT NON-PARTICIPATING TOTAL NON-PAR (20 45.010.049.41)</v>
          </cell>
          <cell r="B445" t="str">
            <v>Principal Life Insurance Company (H070)</v>
          </cell>
          <cell r="C445" t="str">
            <v>PREMIUMS DIRECT SUBTOTAL - DIRECT NON-PARTICIPATING TOTAL NON-PAR (20 45.010.049.41)</v>
          </cell>
          <cell r="D445">
            <v>159</v>
          </cell>
        </row>
        <row r="446">
          <cell r="A446" t="str">
            <v>Principal Life Insurance Company (H070)PREMIUMS DIRECT SUBTOTAL - DIRECT TOTAL PAR (20 45.010.049.51)</v>
          </cell>
          <cell r="B446" t="str">
            <v>Principal Life Insurance Company (H070)</v>
          </cell>
          <cell r="C446" t="str">
            <v>PREMIUMS DIRECT SUBTOTAL - DIRECT TOTAL PAR (20 45.010.049.51)</v>
          </cell>
          <cell r="D446">
            <v>6</v>
          </cell>
        </row>
        <row r="447">
          <cell r="A447" t="str">
            <v>Reassure America Life Insurance Company (H330)PREMIUMS DIRECT SUBTOTAL - DIRECT TOTAL PAR (20 45.010.049.51)</v>
          </cell>
          <cell r="B447" t="str">
            <v>Reassure America Life Insurance Company (H330)</v>
          </cell>
          <cell r="C447" t="str">
            <v>PREMIUMS DIRECT SUBTOTAL - DIRECT TOTAL PAR (20 45.010.049.51)</v>
          </cell>
          <cell r="D447">
            <v>42</v>
          </cell>
        </row>
        <row r="448">
          <cell r="A448" t="str">
            <v>ReliaStar Life Insurance Company (H445)PREMIUMS REINSURANCE ASSUMED SUBTOTAL - ASSUMED NON-PARTICIPATING TOTAL NON-PAR (20 45.010.149.41)</v>
          </cell>
          <cell r="B448" t="str">
            <v>ReliaStar Life Insurance Company (H445)</v>
          </cell>
          <cell r="C448" t="str">
            <v>PREMIUMS REINSURANCE ASSUMED SUBTOTAL - ASSUMED NON-PARTICIPATING TOTAL NON-PAR (20 45.010.149.41)</v>
          </cell>
          <cell r="D448">
            <v>13</v>
          </cell>
        </row>
        <row r="449">
          <cell r="A449" t="str">
            <v>ReliaStar Life Insurance Company (H445)PREMIUMS REINSURANCE CEDED SUBTOTAL - CEDED NON-PARTICIPATING TOTAL NON-PAR (20 45.010.249.41)</v>
          </cell>
          <cell r="B449" t="str">
            <v>ReliaStar Life Insurance Company (H445)</v>
          </cell>
          <cell r="C449" t="str">
            <v>PREMIUMS REINSURANCE CEDED SUBTOTAL - CEDED NON-PARTICIPATING TOTAL NON-PAR (20 45.010.249.41)</v>
          </cell>
          <cell r="D449">
            <v>289</v>
          </cell>
        </row>
        <row r="450">
          <cell r="A450" t="str">
            <v>SCOR Global Life (H552)PREMIUMS REINSURANCE ASSUMED SUBTOTAL - ASSUMED NON-PARTICIPATING TOTAL NON-PAR (20 45.010.149.41)</v>
          </cell>
          <cell r="B450" t="str">
            <v>SCOR Global Life (H552)</v>
          </cell>
          <cell r="C450" t="str">
            <v>PREMIUMS REINSURANCE ASSUMED SUBTOTAL - ASSUMED NON-PARTICIPATING TOTAL NON-PAR (20 45.010.149.41)</v>
          </cell>
          <cell r="D450">
            <v>103772</v>
          </cell>
        </row>
        <row r="451">
          <cell r="A451" t="str">
            <v>SCOR Global Life (H552)PREMIUMS REINSURANCE CEDED SUBTOTAL - CEDED NON-PARTICIPATING TOTAL NON-PAR (20 45.010.249.41)</v>
          </cell>
          <cell r="B451" t="str">
            <v>SCOR Global Life (H552)</v>
          </cell>
          <cell r="C451" t="str">
            <v>PREMIUMS REINSURANCE CEDED SUBTOTAL - CEDED NON-PARTICIPATING TOTAL NON-PAR (20 45.010.249.41)</v>
          </cell>
          <cell r="D451">
            <v>9530</v>
          </cell>
        </row>
        <row r="452">
          <cell r="A452" t="str">
            <v>Standard Life Assurance Limited (H559)PREMIUMS DIRECT SUBTOTAL - DIRECT NON-PARTICIPATING ANNUITY INDIVIDUAL (20 45.010.049.11)</v>
          </cell>
          <cell r="B452" t="str">
            <v>Standard Life Assurance Limited (H559)</v>
          </cell>
          <cell r="C452" t="str">
            <v>PREMIUMS DIRECT SUBTOTAL - DIRECT NON-PARTICIPATING ANNUITY INDIVIDUAL (20 45.010.049.11)</v>
          </cell>
          <cell r="D452">
            <v>19526</v>
          </cell>
        </row>
        <row r="453">
          <cell r="A453" t="str">
            <v>Standard Life Assurance Limited (H559)PREMIUMS DIRECT SUBTOTAL - DIRECT NON-PARTICIPATING ANNUITY GROUP (20 45.010.049.12)</v>
          </cell>
          <cell r="B453" t="str">
            <v>Standard Life Assurance Limited (H559)</v>
          </cell>
          <cell r="C453" t="str">
            <v>PREMIUMS DIRECT SUBTOTAL - DIRECT NON-PARTICIPATING ANNUITY GROUP (20 45.010.049.12)</v>
          </cell>
          <cell r="D453">
            <v>15231</v>
          </cell>
        </row>
        <row r="454">
          <cell r="A454" t="str">
            <v>Standard Life Assurance Limited (H559)PREMIUMS DIRECT SUBTOTAL - DIRECT NON-PARTICIPATING TOTAL NON-PAR (20 45.010.049.41)</v>
          </cell>
          <cell r="B454" t="str">
            <v>Standard Life Assurance Limited (H559)</v>
          </cell>
          <cell r="C454" t="str">
            <v>PREMIUMS DIRECT SUBTOTAL - DIRECT NON-PARTICIPATING TOTAL NON-PAR (20 45.010.049.41)</v>
          </cell>
          <cell r="D454">
            <v>34757</v>
          </cell>
        </row>
        <row r="455">
          <cell r="A455" t="str">
            <v>Standard Life Assurance Limited (H559)PREMIUMS REINSURANCE CEDED SUBTOTAL - CEDED NON-PARTICIPATING ANNUITY INDIVIDUAL (20 45.010.249.11)</v>
          </cell>
          <cell r="B455" t="str">
            <v>Standard Life Assurance Limited (H559)</v>
          </cell>
          <cell r="C455" t="str">
            <v>PREMIUMS REINSURANCE CEDED SUBTOTAL - CEDED NON-PARTICIPATING ANNUITY INDIVIDUAL (20 45.010.249.11)</v>
          </cell>
          <cell r="D455">
            <v>19526</v>
          </cell>
        </row>
        <row r="456">
          <cell r="A456" t="str">
            <v>Standard Life Assurance Limited (H559)PREMIUMS REINSURANCE CEDED SUBTOTAL - CEDED NON-PARTICIPATING ANNUITY GROUP (20 45.010.249.12)</v>
          </cell>
          <cell r="B456" t="str">
            <v>Standard Life Assurance Limited (H559)</v>
          </cell>
          <cell r="C456" t="str">
            <v>PREMIUMS REINSURANCE CEDED SUBTOTAL - CEDED NON-PARTICIPATING ANNUITY GROUP (20 45.010.249.12)</v>
          </cell>
          <cell r="D456">
            <v>15231</v>
          </cell>
        </row>
        <row r="457">
          <cell r="A457" t="str">
            <v>Standard Life Assurance Limited (H559)PREMIUMS REINSURANCE CEDED SUBTOTAL - CEDED NON-PARTICIPATING TOTAL NON-PAR (20 45.010.249.41)</v>
          </cell>
          <cell r="B457" t="str">
            <v>Standard Life Assurance Limited (H559)</v>
          </cell>
          <cell r="C457" t="str">
            <v>PREMIUMS REINSURANCE CEDED SUBTOTAL - CEDED NON-PARTICIPATING TOTAL NON-PAR (20 45.010.249.41)</v>
          </cell>
          <cell r="D457">
            <v>34757</v>
          </cell>
        </row>
        <row r="458">
          <cell r="A458" t="str">
            <v>State Farm International Life Insurance Company Ltd. (H562)PREMIUMS DIRECT SUBTOTAL - DIRECT TOTAL PAR (20 45.010.049.51)</v>
          </cell>
          <cell r="B458" t="str">
            <v>State Farm International Life Insurance Company Ltd. (H562)</v>
          </cell>
          <cell r="C458" t="str">
            <v>PREMIUMS DIRECT SUBTOTAL - DIRECT TOTAL PAR (20 45.010.049.51)</v>
          </cell>
          <cell r="D458">
            <v>130261</v>
          </cell>
        </row>
        <row r="459">
          <cell r="A459" t="str">
            <v>State Farm International Life Insurance Company Ltd. (H562)PREMIUMS REINSURANCE CEDED SUBTOTAL - CEDED TOTAL PAR (20 45.010.249.51)</v>
          </cell>
          <cell r="B459" t="str">
            <v>State Farm International Life Insurance Company Ltd. (H562)</v>
          </cell>
          <cell r="C459" t="str">
            <v>PREMIUMS REINSURANCE CEDED SUBTOTAL - CEDED TOTAL PAR (20 45.010.249.51)</v>
          </cell>
          <cell r="D459">
            <v>145</v>
          </cell>
        </row>
        <row r="460">
          <cell r="A460" t="str">
            <v>Supreme Council of the Royal Arcanum (K210)PREMIUMS DIRECT SUBTOTAL - DIRECT TOTAL PAR (20 45.010.049.51)</v>
          </cell>
          <cell r="B460" t="str">
            <v>Supreme Council of the Royal Arcanum (K210)</v>
          </cell>
          <cell r="C460" t="str">
            <v>PREMIUMS DIRECT SUBTOTAL - DIRECT TOTAL PAR (20 45.010.049.51)</v>
          </cell>
          <cell r="D460">
            <v>355</v>
          </cell>
        </row>
        <row r="461">
          <cell r="A461" t="str">
            <v>Swiss Reinsurance Company Ltd (Life Branch) (H590)PREMIUMS REINSURANCE ASSUMED SUBTOTAL - ASSUMED NON-PARTICIPATING ANNUITY INDIVIDUAL (20 45.010.149.11)</v>
          </cell>
          <cell r="B461" t="str">
            <v>Swiss Reinsurance Company Ltd (Life Branch) (H590)</v>
          </cell>
          <cell r="C461" t="str">
            <v>PREMIUMS REINSURANCE ASSUMED SUBTOTAL - ASSUMED NON-PARTICIPATING ANNUITY INDIVIDUAL (20 45.010.149.11)</v>
          </cell>
          <cell r="D461">
            <v>7470</v>
          </cell>
        </row>
        <row r="462">
          <cell r="A462" t="str">
            <v>Swiss Reinsurance Company Ltd (Life Branch) (H590)PREMIUMS REINSURANCE ASSUMED SUBTOTAL - ASSUMED NON-PARTICIPATING TOTAL NON-PAR (20 45.010.149.41)</v>
          </cell>
          <cell r="B462" t="str">
            <v>Swiss Reinsurance Company Ltd (Life Branch) (H590)</v>
          </cell>
          <cell r="C462" t="str">
            <v>PREMIUMS REINSURANCE ASSUMED SUBTOTAL - ASSUMED NON-PARTICIPATING TOTAL NON-PAR (20 45.010.149.41)</v>
          </cell>
          <cell r="D462">
            <v>948744</v>
          </cell>
        </row>
        <row r="463">
          <cell r="A463" t="str">
            <v>Swiss Reinsurance Company Ltd (Life Branch) (H590)PREMIUMS REINSURANCE CEDED SUBTOTAL - CEDED NON-PARTICIPATING ANNUITY INDIVIDUAL (20 45.010.249.11)</v>
          </cell>
          <cell r="B463" t="str">
            <v>Swiss Reinsurance Company Ltd (Life Branch) (H590)</v>
          </cell>
          <cell r="C463" t="str">
            <v>PREMIUMS REINSURANCE CEDED SUBTOTAL - CEDED NON-PARTICIPATING ANNUITY INDIVIDUAL (20 45.010.249.11)</v>
          </cell>
          <cell r="D463">
            <v>6723</v>
          </cell>
        </row>
        <row r="464">
          <cell r="A464" t="str">
            <v>Swiss Reinsurance Company Ltd (Life Branch) (H590)PREMIUMS REINSURANCE CEDED SUBTOTAL - CEDED NON-PARTICIPATING TOTAL NON-PAR (20 45.010.249.41)</v>
          </cell>
          <cell r="B464" t="str">
            <v>Swiss Reinsurance Company Ltd (Life Branch) (H590)</v>
          </cell>
          <cell r="C464" t="str">
            <v>PREMIUMS REINSURANCE CEDED SUBTOTAL - CEDED NON-PARTICIPATING TOTAL NON-PAR (20 45.010.249.41)</v>
          </cell>
          <cell r="D464">
            <v>856222</v>
          </cell>
        </row>
        <row r="465">
          <cell r="A465" t="str">
            <v>Ukrainian National Association (K230)PREMIUMS DIRECT SUBTOTAL - DIRECT TOTAL PAR (20 45.010.049.51)</v>
          </cell>
          <cell r="B465" t="str">
            <v>Ukrainian National Association (K230)</v>
          </cell>
          <cell r="C465" t="str">
            <v>PREMIUMS DIRECT SUBTOTAL - DIRECT TOTAL PAR (20 45.010.049.51)</v>
          </cell>
          <cell r="D465">
            <v>63</v>
          </cell>
        </row>
        <row r="466">
          <cell r="A466" t="str">
            <v>United American Insurance Company (H630)PREMIUMS DIRECT SUBTOTAL - DIRECT NON-PARTICIPATING TOTAL NON-PAR (20 45.010.049.41)</v>
          </cell>
          <cell r="B466" t="str">
            <v>United American Insurance Company (H630)</v>
          </cell>
          <cell r="C466" t="str">
            <v>PREMIUMS DIRECT SUBTOTAL - DIRECT NON-PARTICIPATING TOTAL NON-PAR (20 45.010.049.41)</v>
          </cell>
          <cell r="D466">
            <v>365</v>
          </cell>
        </row>
      </sheetData>
      <sheetData sheetId="8">
        <row r="2">
          <cell r="A2" t="str">
            <v>BANQUE NATIONALE (AL00940)PREMIUMS DIRECT SUBTOTAL - DIRECT NON-PARTICIPATING ANNUITY INDIVIDUAL (10 45.010.049.11)</v>
          </cell>
          <cell r="B2" t="str">
            <v>BANQUE NATIONALE (AL00940)</v>
          </cell>
          <cell r="C2" t="str">
            <v>PREMIUMS DIRECT SUBTOTAL - DIRECT NON-PARTICIPATING ANNUITY INDIVIDUAL (10 45.010.049.11)</v>
          </cell>
          <cell r="D2">
            <v>66</v>
          </cell>
        </row>
        <row r="3">
          <cell r="A3" t="str">
            <v>BANQUE NATIONALE (AL00940)PREMIUMS DIRECT SUBTOTAL - DIRECT NON-PARTICIPATING TOTAL NON-PAR (10 45.010.049.41)</v>
          </cell>
          <cell r="B3" t="str">
            <v>BANQUE NATIONALE (AL00940)</v>
          </cell>
          <cell r="C3" t="str">
            <v>PREMIUMS DIRECT SUBTOTAL - DIRECT NON-PARTICIPATING TOTAL NON-PAR (10 45.010.049.41)</v>
          </cell>
          <cell r="D3">
            <v>173663</v>
          </cell>
        </row>
        <row r="4">
          <cell r="A4" t="str">
            <v>BANQUE NATIONALE (AL00940)PREMIUMS REINSURANCE CEDED SUBTOTAL - CEDED NON-PARTICIPATING TOTAL NON-PAR (10 45.010.249.41)</v>
          </cell>
          <cell r="B4" t="str">
            <v>BANQUE NATIONALE (AL00940)</v>
          </cell>
          <cell r="C4" t="str">
            <v>PREMIUMS REINSURANCE CEDED SUBTOTAL - CEDED NON-PARTICIPATING TOTAL NON-PAR (10 45.010.249.41)</v>
          </cell>
          <cell r="D4">
            <v>138181</v>
          </cell>
        </row>
        <row r="5">
          <cell r="A5" t="str">
            <v>CANASSURANCE (AL00662)PREMIUMS DIRECT SUBTOTAL - DIRECT NON-PARTICIPATING TOTAL NON-PAR (10 45.010.049.41)</v>
          </cell>
          <cell r="B5" t="str">
            <v>CANASSURANCE (AL00662)</v>
          </cell>
          <cell r="C5" t="str">
            <v>PREMIUMS DIRECT SUBTOTAL - DIRECT NON-PARTICIPATING TOTAL NON-PAR (10 45.010.049.41)</v>
          </cell>
          <cell r="D5">
            <v>39782</v>
          </cell>
        </row>
        <row r="6">
          <cell r="A6" t="str">
            <v>CANASSURANCE (AL00662)PREMIUMS REINSURANCE ASSUMED SUBTOTAL - ASSUMED NON-PARTICIPATING TOTAL NON-PAR (10 45.010.149.41)</v>
          </cell>
          <cell r="B6" t="str">
            <v>CANASSURANCE (AL00662)</v>
          </cell>
          <cell r="C6" t="str">
            <v>PREMIUMS REINSURANCE ASSUMED SUBTOTAL - ASSUMED NON-PARTICIPATING TOTAL NON-PAR (10 45.010.149.41)</v>
          </cell>
          <cell r="D6">
            <v>138</v>
          </cell>
        </row>
        <row r="7">
          <cell r="A7" t="str">
            <v>CANASSURANCE (AL00662)PREMIUMS REINSURANCE CEDED SUBTOTAL - CEDED NON-PARTICIPATING TOTAL NON-PAR (10 45.010.249.41)</v>
          </cell>
          <cell r="B7" t="str">
            <v>CANASSURANCE (AL00662)</v>
          </cell>
          <cell r="C7" t="str">
            <v>PREMIUMS REINSURANCE CEDED SUBTOTAL - CEDED NON-PARTICIPATING TOTAL NON-PAR (10 45.010.249.41)</v>
          </cell>
          <cell r="D7">
            <v>11521</v>
          </cell>
        </row>
        <row r="8">
          <cell r="A8" t="str">
            <v>CAPITALE -ADM.PUBLIQUE (AL00905)PREMIUMS DIRECT SUBTOTAL - DIRECT NON-PARTICIPATING ANNUITY INDIVIDUAL (10 45.010.049.11)</v>
          </cell>
          <cell r="B8" t="str">
            <v>CAPITALE -ADM.PUBLIQUE (AL00905)</v>
          </cell>
          <cell r="C8" t="str">
            <v>PREMIUMS DIRECT SUBTOTAL - DIRECT NON-PARTICIPATING ANNUITY INDIVIDUAL (10 45.010.049.11)</v>
          </cell>
          <cell r="D8">
            <v>104946</v>
          </cell>
        </row>
        <row r="9">
          <cell r="A9" t="str">
            <v>CAPITALE -ADM.PUBLIQUE (AL00905)PREMIUMS DIRECT SUBTOTAL - DIRECT NON-PARTICIPATING ANNUITY GROUP (10 45.010.049.12)</v>
          </cell>
          <cell r="B9" t="str">
            <v>CAPITALE -ADM.PUBLIQUE (AL00905)</v>
          </cell>
          <cell r="C9" t="str">
            <v>PREMIUMS DIRECT SUBTOTAL - DIRECT NON-PARTICIPATING ANNUITY GROUP (10 45.010.049.12)</v>
          </cell>
          <cell r="D9">
            <v>1356</v>
          </cell>
        </row>
        <row r="10">
          <cell r="A10" t="str">
            <v>CAPITALE -ADM.PUBLIQUE (AL00905)PREMIUMS DIRECT SUBTOTAL - DIRECT NON-PARTICIPATING TOTAL NON-PAR (10 45.010.049.41)</v>
          </cell>
          <cell r="B10" t="str">
            <v>CAPITALE -ADM.PUBLIQUE (AL00905)</v>
          </cell>
          <cell r="C10" t="str">
            <v>PREMIUMS DIRECT SUBTOTAL - DIRECT NON-PARTICIPATING TOTAL NON-PAR (10 45.010.049.41)</v>
          </cell>
          <cell r="D10">
            <v>661642</v>
          </cell>
        </row>
        <row r="11">
          <cell r="A11" t="str">
            <v>CAPITALE -ADM.PUBLIQUE (AL00905)PREMIUMS DIRECT SUBTOTAL - DIRECT TOTAL PAR (10 45.010.049.51)</v>
          </cell>
          <cell r="B11" t="str">
            <v>CAPITALE -ADM.PUBLIQUE (AL00905)</v>
          </cell>
          <cell r="C11" t="str">
            <v>PREMIUMS DIRECT SUBTOTAL - DIRECT TOTAL PAR (10 45.010.049.51)</v>
          </cell>
          <cell r="D11">
            <v>28142</v>
          </cell>
        </row>
        <row r="12">
          <cell r="A12" t="str">
            <v>CAPITALE -ADM.PUBLIQUE (AL00905)PREMIUMS REINSURANCE ASSUMED SUBTOTAL - ASSUMED NON-PARTICIPATING TOTAL NON-PAR (10 45.010.149.41)</v>
          </cell>
          <cell r="B12" t="str">
            <v>CAPITALE -ADM.PUBLIQUE (AL00905)</v>
          </cell>
          <cell r="C12" t="str">
            <v>PREMIUMS REINSURANCE ASSUMED SUBTOTAL - ASSUMED NON-PARTICIPATING TOTAL NON-PAR (10 45.010.149.41)</v>
          </cell>
          <cell r="D12">
            <v>774</v>
          </cell>
        </row>
        <row r="13">
          <cell r="A13" t="str">
            <v>CAPITALE -ADM.PUBLIQUE (AL00905)PREMIUMS REINSURANCE CEDED SUBTOTAL - CEDED NON-PARTICIPATING TOTAL NON-PAR (10 45.010.249.41)</v>
          </cell>
          <cell r="B13" t="str">
            <v>CAPITALE -ADM.PUBLIQUE (AL00905)</v>
          </cell>
          <cell r="C13" t="str">
            <v>PREMIUMS REINSURANCE CEDED SUBTOTAL - CEDED NON-PARTICIPATING TOTAL NON-PAR (10 45.010.249.41)</v>
          </cell>
          <cell r="D13">
            <v>36750</v>
          </cell>
        </row>
        <row r="14">
          <cell r="A14" t="str">
            <v>CAPITALE -ADM.PUBLIQUE (AL00905)PREMIUMS REINSURANCE CEDED SUBTOTAL - CEDED TOTAL PAR (10 45.010.249.51)</v>
          </cell>
          <cell r="B14" t="str">
            <v>CAPITALE -ADM.PUBLIQUE (AL00905)</v>
          </cell>
          <cell r="C14" t="str">
            <v>PREMIUMS REINSURANCE CEDED SUBTOTAL - CEDED TOTAL PAR (10 45.010.249.51)</v>
          </cell>
          <cell r="D14">
            <v>896</v>
          </cell>
        </row>
        <row r="15">
          <cell r="A15" t="str">
            <v>CAPITALE-PATRIMOINE (AL00882)PREMIUMS DIRECT SUBTOTAL - DIRECT NON-PARTICIPATING ANNUITY INDIVIDUAL (10 45.010.049.11)</v>
          </cell>
          <cell r="B15" t="str">
            <v>CAPITALE-PATRIMOINE (AL00882)</v>
          </cell>
          <cell r="C15" t="str">
            <v>PREMIUMS DIRECT SUBTOTAL - DIRECT NON-PARTICIPATING ANNUITY INDIVIDUAL (10 45.010.049.11)</v>
          </cell>
          <cell r="D15">
            <v>20695</v>
          </cell>
        </row>
        <row r="16">
          <cell r="A16" t="str">
            <v>CAPITALE-PATRIMOINE (AL00882)PREMIUMS DIRECT SUBTOTAL - DIRECT NON-PARTICIPATING ANNUITY GROUP (10 45.010.049.12)</v>
          </cell>
          <cell r="B16" t="str">
            <v>CAPITALE-PATRIMOINE (AL00882)</v>
          </cell>
          <cell r="C16" t="str">
            <v>PREMIUMS DIRECT SUBTOTAL - DIRECT NON-PARTICIPATING ANNUITY GROUP (10 45.010.049.12)</v>
          </cell>
          <cell r="D16">
            <v>1356</v>
          </cell>
        </row>
        <row r="17">
          <cell r="A17" t="str">
            <v>CAPITALE-PATRIMOINE (AL00882)PREMIUMS DIRECT SUBTOTAL - DIRECT NON-PARTICIPATING TOTAL NON-PAR (10 45.010.049.41)</v>
          </cell>
          <cell r="B17" t="str">
            <v>CAPITALE-PATRIMOINE (AL00882)</v>
          </cell>
          <cell r="C17" t="str">
            <v>PREMIUMS DIRECT SUBTOTAL - DIRECT NON-PARTICIPATING TOTAL NON-PAR (10 45.010.049.41)</v>
          </cell>
          <cell r="D17">
            <v>470948</v>
          </cell>
        </row>
        <row r="18">
          <cell r="A18" t="str">
            <v>CAPITALE-PATRIMOINE (AL00882)PREMIUMS REINSURANCE ASSUMED SUBTOTAL - ASSUMED NON-PARTICIPATING TOTAL NON-PAR (10 45.010.149.41)</v>
          </cell>
          <cell r="B18" t="str">
            <v>CAPITALE-PATRIMOINE (AL00882)</v>
          </cell>
          <cell r="C18" t="str">
            <v>PREMIUMS REINSURANCE ASSUMED SUBTOTAL - ASSUMED NON-PARTICIPATING TOTAL NON-PAR (10 45.010.149.41)</v>
          </cell>
          <cell r="D18">
            <v>838</v>
          </cell>
        </row>
        <row r="19">
          <cell r="A19" t="str">
            <v>CAPITALE-PATRIMOINE (AL00882)PREMIUMS REINSURANCE CEDED SUBTOTAL - CEDED NON-PARTICIPATING ANNUITY INDIVIDUAL (10 45.010.249.11)</v>
          </cell>
          <cell r="B19" t="str">
            <v>CAPITALE-PATRIMOINE (AL00882)</v>
          </cell>
          <cell r="C19" t="str">
            <v>PREMIUMS REINSURANCE CEDED SUBTOTAL - CEDED NON-PARTICIPATING ANNUITY INDIVIDUAL (10 45.010.249.11)</v>
          </cell>
          <cell r="D19">
            <v>76584</v>
          </cell>
        </row>
        <row r="20">
          <cell r="A20" t="str">
            <v>CAPITALE-PATRIMOINE (AL00882)PREMIUMS REINSURANCE CEDED SUBTOTAL - CEDED NON-PARTICIPATING TOTAL NON-PAR (10 45.010.249.41)</v>
          </cell>
          <cell r="B20" t="str">
            <v>CAPITALE-PATRIMOINE (AL00882)</v>
          </cell>
          <cell r="C20" t="str">
            <v>PREMIUMS REINSURANCE CEDED SUBTOTAL - CEDED NON-PARTICIPATING TOTAL NON-PAR (10 45.010.249.41)</v>
          </cell>
          <cell r="D20">
            <v>118043</v>
          </cell>
        </row>
        <row r="21">
          <cell r="A21" t="str">
            <v>DESJARDINS FINANCIÈRE (AL01024)PREMIUMS DIRECT SUBTOTAL - DIRECT NON-PARTICIPATING ANNUITY INDIVIDUAL (10 45.010.049.11)</v>
          </cell>
          <cell r="B21" t="str">
            <v>DESJARDINS FINANCIÈRE (AL01024)</v>
          </cell>
          <cell r="C21" t="str">
            <v>PREMIUMS DIRECT SUBTOTAL - DIRECT NON-PARTICIPATING ANNUITY INDIVIDUAL (10 45.010.049.11)</v>
          </cell>
          <cell r="D21">
            <v>129253</v>
          </cell>
        </row>
        <row r="22">
          <cell r="A22" t="str">
            <v>DESJARDINS FINANCIÈRE (AL01024)PREMIUMS DIRECT SUBTOTAL - DIRECT NON-PARTICIPATING ANNUITY GROUP (10 45.010.049.12)</v>
          </cell>
          <cell r="B22" t="str">
            <v>DESJARDINS FINANCIÈRE (AL01024)</v>
          </cell>
          <cell r="C22" t="str">
            <v>PREMIUMS DIRECT SUBTOTAL - DIRECT NON-PARTICIPATING ANNUITY GROUP (10 45.010.049.12)</v>
          </cell>
          <cell r="D22">
            <v>186488</v>
          </cell>
        </row>
        <row r="23">
          <cell r="A23" t="str">
            <v>DESJARDINS FINANCIÈRE (AL01024)PREMIUMS DIRECT SUBTOTAL - DIRECT NON-PARTICIPATING TOTAL NON-PAR (10 45.010.049.41)</v>
          </cell>
          <cell r="B23" t="str">
            <v>DESJARDINS FINANCIÈRE (AL01024)</v>
          </cell>
          <cell r="C23" t="str">
            <v>PREMIUMS DIRECT SUBTOTAL - DIRECT NON-PARTICIPATING TOTAL NON-PAR (10 45.010.049.41)</v>
          </cell>
          <cell r="D23">
            <v>3182580</v>
          </cell>
        </row>
        <row r="24">
          <cell r="A24" t="str">
            <v>DESJARDINS FINANCIÈRE (AL01024)PREMIUMS DIRECT SUBTOTAL - DIRECT TOTAL PAR (10 45.010.049.51)</v>
          </cell>
          <cell r="B24" t="str">
            <v>DESJARDINS FINANCIÈRE (AL01024)</v>
          </cell>
          <cell r="C24" t="str">
            <v>PREMIUMS DIRECT SUBTOTAL - DIRECT TOTAL PAR (10 45.010.049.51)</v>
          </cell>
          <cell r="D24">
            <v>211893</v>
          </cell>
        </row>
        <row r="25">
          <cell r="A25" t="str">
            <v>DESJARDINS FINANCIÈRE (AL01024)PREMIUMS REINSURANCE ASSUMED SUBTOTAL - ASSUMED NON-PARTICIPATING TOTAL NON-PAR (10 45.010.149.41)</v>
          </cell>
          <cell r="B25" t="str">
            <v>DESJARDINS FINANCIÈRE (AL01024)</v>
          </cell>
          <cell r="C25" t="str">
            <v>PREMIUMS REINSURANCE ASSUMED SUBTOTAL - ASSUMED NON-PARTICIPATING TOTAL NON-PAR (10 45.010.149.41)</v>
          </cell>
          <cell r="D25">
            <v>15950</v>
          </cell>
        </row>
        <row r="26">
          <cell r="A26" t="str">
            <v>DESJARDINS FINANCIÈRE (AL01024)PREMIUMS REINSURANCE ASSUMED SUBTOTAL - ASSUMED TOTAL PAR (10 45.010.149.51)</v>
          </cell>
          <cell r="B26" t="str">
            <v>DESJARDINS FINANCIÈRE (AL01024)</v>
          </cell>
          <cell r="C26" t="str">
            <v>PREMIUMS REINSURANCE ASSUMED SUBTOTAL - ASSUMED TOTAL PAR (10 45.010.149.51)</v>
          </cell>
          <cell r="D26">
            <v>4</v>
          </cell>
        </row>
        <row r="27">
          <cell r="A27" t="str">
            <v>DESJARDINS FINANCIÈRE (AL01024)PREMIUMS REINSURANCE CEDED SUBTOTAL - CEDED NON-PARTICIPATING TOTAL NON-PAR (10 45.010.249.41)</v>
          </cell>
          <cell r="B27" t="str">
            <v>DESJARDINS FINANCIÈRE (AL01024)</v>
          </cell>
          <cell r="C27" t="str">
            <v>PREMIUMS REINSURANCE CEDED SUBTOTAL - CEDED NON-PARTICIPATING TOTAL NON-PAR (10 45.010.249.41)</v>
          </cell>
          <cell r="D27">
            <v>108561</v>
          </cell>
        </row>
        <row r="28">
          <cell r="A28" t="str">
            <v>DESJARDINS FINANCIÈRE (AL01024)PREMIUMS REINSURANCE CEDED SUBTOTAL - CEDED TOTAL PAR (10 45.010.249.51)</v>
          </cell>
          <cell r="B28" t="str">
            <v>DESJARDINS FINANCIÈRE (AL01024)</v>
          </cell>
          <cell r="C28" t="str">
            <v>PREMIUMS REINSURANCE CEDED SUBTOTAL - CEDED TOTAL PAR (10 45.010.249.51)</v>
          </cell>
          <cell r="D28">
            <v>37870</v>
          </cell>
        </row>
        <row r="29">
          <cell r="A29" t="str">
            <v>DESJARDINS FINANCIÈRE (AL01024)PREMIUMS DIRECT SUBTOTAL - DIRECT TOTAL ASIA/OTHER (10 45.020.049.89)</v>
          </cell>
          <cell r="B29" t="str">
            <v>DESJARDINS FINANCIÈRE (AL01024)</v>
          </cell>
          <cell r="C29" t="str">
            <v>PREMIUMS DIRECT SUBTOTAL - DIRECT TOTAL ASIA/OTHER (10 45.020.049.89)</v>
          </cell>
          <cell r="D29">
            <v>7086</v>
          </cell>
        </row>
        <row r="30">
          <cell r="A30" t="str">
            <v>DESJARDINS FINANCIÈRE (AL01024)PREMIUMS REINSURANCE ASSUMED SUBTOTAL - ASSUMED TOTAL ASIA/OTHER (10 45.020.149.89)</v>
          </cell>
          <cell r="B30" t="str">
            <v>DESJARDINS FINANCIÈRE (AL01024)</v>
          </cell>
          <cell r="C30" t="str">
            <v>PREMIUMS REINSURANCE ASSUMED SUBTOTAL - ASSUMED TOTAL ASIA/OTHER (10 45.020.149.89)</v>
          </cell>
          <cell r="D30">
            <v>1908</v>
          </cell>
        </row>
        <row r="31">
          <cell r="A31" t="str">
            <v>DESJARDINS FINANCIÈRE (AL01024)PREMIUMS REINSURANCE CEDED SUBTOTAL - CEDED TOTAL ASIA/OTHER (10 45.020.249.89)</v>
          </cell>
          <cell r="B31" t="str">
            <v>DESJARDINS FINANCIÈRE (AL01024)</v>
          </cell>
          <cell r="C31" t="str">
            <v>PREMIUMS REINSURANCE CEDED SUBTOTAL - CEDED TOTAL ASIA/OTHER (10 45.020.249.89)</v>
          </cell>
          <cell r="D31">
            <v>1464</v>
          </cell>
        </row>
        <row r="32">
          <cell r="A32" t="str">
            <v>EXCELLENCE (AL00679)PREMIUMS DIRECT SUBTOTAL - DIRECT NON-PARTICIPATING TOTAL NON-PAR (10 45.010.049.41)</v>
          </cell>
          <cell r="B32" t="str">
            <v>EXCELLENCE (AL00679)</v>
          </cell>
          <cell r="C32" t="str">
            <v>PREMIUMS DIRECT SUBTOTAL - DIRECT NON-PARTICIPATING TOTAL NON-PAR (10 45.010.049.41)</v>
          </cell>
          <cell r="D32">
            <v>87195</v>
          </cell>
        </row>
        <row r="33">
          <cell r="A33" t="str">
            <v>EXCELLENCE (AL00679)PREMIUMS REINSURANCE ASSUMED SUBTOTAL - ASSUMED NON-PARTICIPATING TOTAL NON-PAR (10 45.010.149.41)</v>
          </cell>
          <cell r="B33" t="str">
            <v>EXCELLENCE (AL00679)</v>
          </cell>
          <cell r="C33" t="str">
            <v>PREMIUMS REINSURANCE ASSUMED SUBTOTAL - ASSUMED NON-PARTICIPATING TOTAL NON-PAR (10 45.010.149.41)</v>
          </cell>
          <cell r="D33">
            <v>5902</v>
          </cell>
        </row>
        <row r="34">
          <cell r="A34" t="str">
            <v>EXCELLENCE (AL00679)PREMIUMS REINSURANCE CEDED SUBTOTAL - CEDED NON-PARTICIPATING TOTAL NON-PAR (10 45.010.249.41)</v>
          </cell>
          <cell r="B34" t="str">
            <v>EXCELLENCE (AL00679)</v>
          </cell>
          <cell r="C34" t="str">
            <v>PREMIUMS REINSURANCE CEDED SUBTOTAL - CEDED NON-PARTICIPATING TOTAL NON-PAR (10 45.010.249.41)</v>
          </cell>
          <cell r="D34">
            <v>40587</v>
          </cell>
        </row>
        <row r="35">
          <cell r="A35" t="str">
            <v>HOSP. CANASSURANCE (AL00572)PREMIUMS DIRECT SUBTOTAL - DIRECT NON-PARTICIPATING TOTAL NON-PAR (10 45.010.049.41)</v>
          </cell>
          <cell r="B35" t="str">
            <v>HOSP. CANASSURANCE (AL00572)</v>
          </cell>
          <cell r="C35" t="str">
            <v>PREMIUMS DIRECT SUBTOTAL - DIRECT NON-PARTICIPATING TOTAL NON-PAR (10 45.010.049.41)</v>
          </cell>
          <cell r="D35">
            <v>181931</v>
          </cell>
        </row>
        <row r="36">
          <cell r="A36" t="str">
            <v>HOSP. CANASSURANCE (AL00572)PREMIUMS REINSURANCE ASSUMED SUBTOTAL - ASSUMED NON-PARTICIPATING TOTAL NON-PAR (10 45.010.149.41)</v>
          </cell>
          <cell r="B36" t="str">
            <v>HOSP. CANASSURANCE (AL00572)</v>
          </cell>
          <cell r="C36" t="str">
            <v>PREMIUMS REINSURANCE ASSUMED SUBTOTAL - ASSUMED NON-PARTICIPATING TOTAL NON-PAR (10 45.010.149.41)</v>
          </cell>
          <cell r="D36">
            <v>185</v>
          </cell>
        </row>
        <row r="37">
          <cell r="A37" t="str">
            <v>HOSP. CANASSURANCE (AL00572)PREMIUMS REINSURANCE CEDED SUBTOTAL - CEDED NON-PARTICIPATING TOTAL NON-PAR (10 45.010.249.41)</v>
          </cell>
          <cell r="B37" t="str">
            <v>HOSP. CANASSURANCE (AL00572)</v>
          </cell>
          <cell r="C37" t="str">
            <v>PREMIUMS REINSURANCE CEDED SUBTOTAL - CEDED NON-PARTICIPATING TOTAL NON-PAR (10 45.010.249.41)</v>
          </cell>
          <cell r="D37">
            <v>11941</v>
          </cell>
        </row>
        <row r="38">
          <cell r="A38" t="str">
            <v>INDUSTRIELLE ALLIANCE PAC (AL00692)PREMIUMS DIRECT SUBTOTAL - DIRECT NON-PARTICIPATING ANNUITY INDIVIDUAL (10 45.010.049.11)</v>
          </cell>
          <cell r="B38" t="str">
            <v>INDUSTRIELLE ALLIANCE PAC (AL00692)</v>
          </cell>
          <cell r="C38" t="str">
            <v>PREMIUMS DIRECT SUBTOTAL - DIRECT NON-PARTICIPATING ANNUITY INDIVIDUAL (10 45.010.049.11)</v>
          </cell>
          <cell r="D38">
            <v>71584</v>
          </cell>
        </row>
        <row r="39">
          <cell r="A39" t="str">
            <v>INDUSTRIELLE ALLIANCE PAC (AL00692)PREMIUMS DIRECT SUBTOTAL - DIRECT NON-PARTICIPATING ANNUITY GROUP (10 45.010.049.12)</v>
          </cell>
          <cell r="B39" t="str">
            <v>INDUSTRIELLE ALLIANCE PAC (AL00692)</v>
          </cell>
          <cell r="C39" t="str">
            <v>PREMIUMS DIRECT SUBTOTAL - DIRECT NON-PARTICIPATING ANNUITY GROUP (10 45.010.049.12)</v>
          </cell>
          <cell r="D39">
            <v>2525</v>
          </cell>
        </row>
        <row r="40">
          <cell r="A40" t="str">
            <v>INDUSTRIELLE ALLIANCE PAC (AL00692)PREMIUMS DIRECT SUBTOTAL - DIRECT NON-PARTICIPATING TOTAL NON-PAR (10 45.010.049.41)</v>
          </cell>
          <cell r="B40" t="str">
            <v>INDUSTRIELLE ALLIANCE PAC (AL00692)</v>
          </cell>
          <cell r="C40" t="str">
            <v>PREMIUMS DIRECT SUBTOTAL - DIRECT NON-PARTICIPATING TOTAL NON-PAR (10 45.010.049.41)</v>
          </cell>
          <cell r="D40">
            <v>674765</v>
          </cell>
        </row>
        <row r="41">
          <cell r="A41" t="str">
            <v>INDUSTRIELLE ALLIANCE PAC (AL00692)PREMIUMS DIRECT SUBTOTAL - DIRECT TOTAL PAR (10 45.010.049.51)</v>
          </cell>
          <cell r="B41" t="str">
            <v>INDUSTRIELLE ALLIANCE PAC (AL00692)</v>
          </cell>
          <cell r="C41" t="str">
            <v>PREMIUMS DIRECT SUBTOTAL - DIRECT TOTAL PAR (10 45.010.049.51)</v>
          </cell>
          <cell r="D41">
            <v>6034</v>
          </cell>
        </row>
        <row r="42">
          <cell r="A42" t="str">
            <v>INDUSTRIELLE ALLIANCE PAC (AL00692)PREMIUMS REINSURANCE CEDED SUBTOTAL - CEDED NON-PARTICIPATING ANNUITY INDIVIDUAL (10 45.010.249.11)</v>
          </cell>
          <cell r="B42" t="str">
            <v>INDUSTRIELLE ALLIANCE PAC (AL00692)</v>
          </cell>
          <cell r="C42" t="str">
            <v>PREMIUMS REINSURANCE CEDED SUBTOTAL - CEDED NON-PARTICIPATING ANNUITY INDIVIDUAL (10 45.010.249.11)</v>
          </cell>
          <cell r="D42">
            <v>13157</v>
          </cell>
        </row>
        <row r="43">
          <cell r="A43" t="str">
            <v>INDUSTRIELLE ALLIANCE PAC (AL00692)PREMIUMS REINSURANCE CEDED SUBTOTAL - CEDED NON-PARTICIPATING ANNUITY GROUP (10 45.010.249.12)</v>
          </cell>
          <cell r="B43" t="str">
            <v>INDUSTRIELLE ALLIANCE PAC (AL00692)</v>
          </cell>
          <cell r="C43" t="str">
            <v>PREMIUMS REINSURANCE CEDED SUBTOTAL - CEDED NON-PARTICIPATING ANNUITY GROUP (10 45.010.249.12)</v>
          </cell>
          <cell r="D43">
            <v>670</v>
          </cell>
        </row>
        <row r="44">
          <cell r="A44" t="str">
            <v>INDUSTRIELLE ALLIANCE PAC (AL00692)PREMIUMS REINSURANCE CEDED SUBTOTAL - CEDED NON-PARTICIPATING TOTAL NON-PAR (10 45.010.249.41)</v>
          </cell>
          <cell r="B44" t="str">
            <v>INDUSTRIELLE ALLIANCE PAC (AL00692)</v>
          </cell>
          <cell r="C44" t="str">
            <v>PREMIUMS REINSURANCE CEDED SUBTOTAL - CEDED NON-PARTICIPATING TOTAL NON-PAR (10 45.010.249.41)</v>
          </cell>
          <cell r="D44">
            <v>84165</v>
          </cell>
        </row>
        <row r="45">
          <cell r="A45" t="str">
            <v>INDUSTRIELLE ALLIANCE PAC (AL00692)PREMIUMS REINSURANCE CEDED SUBTOTAL - CEDED TOTAL PAR (10 45.010.249.51)</v>
          </cell>
          <cell r="B45" t="str">
            <v>INDUSTRIELLE ALLIANCE PAC (AL00692)</v>
          </cell>
          <cell r="C45" t="str">
            <v>PREMIUMS REINSURANCE CEDED SUBTOTAL - CEDED TOTAL PAR (10 45.010.249.51)</v>
          </cell>
          <cell r="D45">
            <v>567</v>
          </cell>
        </row>
        <row r="46">
          <cell r="A46" t="str">
            <v>INDUSTRIELLE ALLIANCE PAC (AL00692)PREMIUMS DIRECT SUBTOTAL - DIRECT U.S.A. NON-PARTICIPATING ANNUITY INDIVIDUAL (10 45.020.049.11)</v>
          </cell>
          <cell r="B46" t="str">
            <v>INDUSTRIELLE ALLIANCE PAC (AL00692)</v>
          </cell>
          <cell r="C46" t="str">
            <v>PREMIUMS DIRECT SUBTOTAL - DIRECT U.S.A. NON-PARTICIPATING ANNUITY INDIVIDUAL (10 45.020.049.11)</v>
          </cell>
          <cell r="D46">
            <v>78899</v>
          </cell>
        </row>
        <row r="47">
          <cell r="A47" t="str">
            <v>INDUSTRIELLE ALLIANCE PAC (AL00692)PREMIUMS DIRECT SUBTOTAL - DIRECT U.S.A. NON-PARTICIPATING TOTAL NON-PAR (10 45.020.049.41)</v>
          </cell>
          <cell r="B47" t="str">
            <v>INDUSTRIELLE ALLIANCE PAC (AL00692)</v>
          </cell>
          <cell r="C47" t="str">
            <v>PREMIUMS DIRECT SUBTOTAL - DIRECT U.S.A. NON-PARTICIPATING TOTAL NON-PAR (10 45.020.049.41)</v>
          </cell>
          <cell r="D47">
            <v>89562</v>
          </cell>
        </row>
        <row r="48">
          <cell r="A48" t="str">
            <v>INDUSTRIELLE ALLIANCE PAC (AL00692)PREMIUMS DIRECT SUBTOTAL - DIRECT TOTAL U.S.A. (10 45.020.049.76)</v>
          </cell>
          <cell r="B48" t="str">
            <v>INDUSTRIELLE ALLIANCE PAC (AL00692)</v>
          </cell>
          <cell r="C48" t="str">
            <v>PREMIUMS DIRECT SUBTOTAL - DIRECT TOTAL U.S.A. (10 45.020.049.76)</v>
          </cell>
          <cell r="D48">
            <v>89562</v>
          </cell>
        </row>
        <row r="49">
          <cell r="A49" t="str">
            <v>INDUSTRIELLE ALLIANCE PAC (AL00692)PREMIUMS REINSURANCE CEDED SUBTOTAL - CEDED U.S.A. NON-PARTICIPATING TOTAL NON-PAR (10 45.020.249.41)</v>
          </cell>
          <cell r="B49" t="str">
            <v>INDUSTRIELLE ALLIANCE PAC (AL00692)</v>
          </cell>
          <cell r="C49" t="str">
            <v>PREMIUMS REINSURANCE CEDED SUBTOTAL - CEDED U.S.A. NON-PARTICIPATING TOTAL NON-PAR (10 45.020.249.41)</v>
          </cell>
          <cell r="D49">
            <v>1651</v>
          </cell>
        </row>
        <row r="50">
          <cell r="A50" t="str">
            <v>INDUSTRIELLE ALLIANCE PAC (AL00692)PREMIUMS REINSURANCE CEDED SUBTOTAL - CEDED TOTAL U.S.A. (10 45.020.249.76)</v>
          </cell>
          <cell r="B50" t="str">
            <v>INDUSTRIELLE ALLIANCE PAC (AL00692)</v>
          </cell>
          <cell r="C50" t="str">
            <v>PREMIUMS REINSURANCE CEDED SUBTOTAL - CEDED TOTAL U.S.A. (10 45.020.249.76)</v>
          </cell>
          <cell r="D50">
            <v>1651</v>
          </cell>
        </row>
        <row r="51">
          <cell r="A51" t="str">
            <v>INDUSTRIELLE ALLIANCE-VIE (AL00943)PREMIUMS DIRECT SUBTOTAL - DIRECT NON-PARTICIPATING ANNUITY INDIVIDUAL (10 45.010.049.11)</v>
          </cell>
          <cell r="B51" t="str">
            <v>INDUSTRIELLE ALLIANCE-VIE (AL00943)</v>
          </cell>
          <cell r="C51" t="str">
            <v>PREMIUMS DIRECT SUBTOTAL - DIRECT NON-PARTICIPATING ANNUITY INDIVIDUAL (10 45.010.049.11)</v>
          </cell>
          <cell r="D51">
            <v>366168</v>
          </cell>
        </row>
        <row r="52">
          <cell r="A52" t="str">
            <v>INDUSTRIELLE ALLIANCE-VIE (AL00943)PREMIUMS DIRECT SUBTOTAL - DIRECT NON-PARTICIPATING ANNUITY GROUP (10 45.010.049.12)</v>
          </cell>
          <cell r="B52" t="str">
            <v>INDUSTRIELLE ALLIANCE-VIE (AL00943)</v>
          </cell>
          <cell r="C52" t="str">
            <v>PREMIUMS DIRECT SUBTOTAL - DIRECT NON-PARTICIPATING ANNUITY GROUP (10 45.010.049.12)</v>
          </cell>
          <cell r="D52">
            <v>577642</v>
          </cell>
        </row>
        <row r="53">
          <cell r="A53" t="str">
            <v>INDUSTRIELLE ALLIANCE-VIE (AL00943)PREMIUMS DIRECT SUBTOTAL - DIRECT NON-PARTICIPATING TOTAL NON-PAR (10 45.010.049.41)</v>
          </cell>
          <cell r="B53" t="str">
            <v>INDUSTRIELLE ALLIANCE-VIE (AL00943)</v>
          </cell>
          <cell r="C53" t="str">
            <v>PREMIUMS DIRECT SUBTOTAL - DIRECT NON-PARTICIPATING TOTAL NON-PAR (10 45.010.049.41)</v>
          </cell>
          <cell r="D53">
            <v>3298114</v>
          </cell>
        </row>
        <row r="54">
          <cell r="A54" t="str">
            <v>INDUSTRIELLE ALLIANCE-VIE (AL00943)PREMIUMS DIRECT SUBTOTAL - DIRECT TOTAL PAR (10 45.010.049.51)</v>
          </cell>
          <cell r="B54" t="str">
            <v>INDUSTRIELLE ALLIANCE-VIE (AL00943)</v>
          </cell>
          <cell r="C54" t="str">
            <v>PREMIUMS DIRECT SUBTOTAL - DIRECT TOTAL PAR (10 45.010.049.51)</v>
          </cell>
          <cell r="D54">
            <v>183597</v>
          </cell>
        </row>
        <row r="55">
          <cell r="A55" t="str">
            <v>INDUSTRIELLE ALLIANCE-VIE (AL00943)PREMIUMS REINSURANCE ASSUMED SUBTOTAL - ASSUMED NON-PARTICIPATING TOTAL NON-PAR (10 45.010.149.41)</v>
          </cell>
          <cell r="B55" t="str">
            <v>INDUSTRIELLE ALLIANCE-VIE (AL00943)</v>
          </cell>
          <cell r="C55" t="str">
            <v>PREMIUMS REINSURANCE ASSUMED SUBTOTAL - ASSUMED NON-PARTICIPATING TOTAL NON-PAR (10 45.010.149.41)</v>
          </cell>
          <cell r="D55">
            <v>134</v>
          </cell>
        </row>
        <row r="56">
          <cell r="A56" t="str">
            <v>INDUSTRIELLE ALLIANCE-VIE (AL00943)PREMIUMS REINSURANCE CEDED SUBTOTAL - CEDED NON-PARTICIPATING ANNUITY GROUP (10 45.010.249.12)</v>
          </cell>
          <cell r="B56" t="str">
            <v>INDUSTRIELLE ALLIANCE-VIE (AL00943)</v>
          </cell>
          <cell r="C56" t="str">
            <v>PREMIUMS REINSURANCE CEDED SUBTOTAL - CEDED NON-PARTICIPATING ANNUITY GROUP (10 45.010.249.12)</v>
          </cell>
          <cell r="D56">
            <v>20115</v>
          </cell>
        </row>
        <row r="57">
          <cell r="A57" t="str">
            <v>INDUSTRIELLE ALLIANCE-VIE (AL00943)PREMIUMS REINSURANCE CEDED SUBTOTAL - CEDED NON-PARTICIPATING TOTAL NON-PAR (10 45.010.249.41)</v>
          </cell>
          <cell r="B57" t="str">
            <v>INDUSTRIELLE ALLIANCE-VIE (AL00943)</v>
          </cell>
          <cell r="C57" t="str">
            <v>PREMIUMS REINSURANCE CEDED SUBTOTAL - CEDED NON-PARTICIPATING TOTAL NON-PAR (10 45.010.249.41)</v>
          </cell>
          <cell r="D57">
            <v>296304</v>
          </cell>
        </row>
        <row r="58">
          <cell r="A58" t="str">
            <v>INDUSTRIELLE ALLIANCE-VIE (AL00943)PREMIUMS REINSURANCE CEDED SUBTOTAL - CEDED TOTAL PAR (10 45.010.249.51)</v>
          </cell>
          <cell r="B58" t="str">
            <v>INDUSTRIELLE ALLIANCE-VIE (AL00943)</v>
          </cell>
          <cell r="C58" t="str">
            <v>PREMIUMS REINSURANCE CEDED SUBTOTAL - CEDED TOTAL PAR (10 45.010.249.51)</v>
          </cell>
          <cell r="D58">
            <v>10263</v>
          </cell>
        </row>
        <row r="59">
          <cell r="A59" t="str">
            <v>INDUSTRIELLE ALLIANCE-VIE (AL00943)PREMIUMS DIRECT SUBTOTAL - DIRECT U.S.A. NON-PARTICIPATING ANNUITY INDIVIDUAL (10 45.020.049.11)</v>
          </cell>
          <cell r="B59" t="str">
            <v>INDUSTRIELLE ALLIANCE-VIE (AL00943)</v>
          </cell>
          <cell r="C59" t="str">
            <v>PREMIUMS DIRECT SUBTOTAL - DIRECT U.S.A. NON-PARTICIPATING ANNUITY INDIVIDUAL (10 45.020.049.11)</v>
          </cell>
          <cell r="D59">
            <v>88115</v>
          </cell>
        </row>
        <row r="60">
          <cell r="A60" t="str">
            <v>INDUSTRIELLE ALLIANCE-VIE (AL00943)PREMIUMS DIRECT SUBTOTAL - DIRECT U.S.A. NON-PARTICIPATING TOTAL NON-PAR (10 45.020.049.41)</v>
          </cell>
          <cell r="B60" t="str">
            <v>INDUSTRIELLE ALLIANCE-VIE (AL00943)</v>
          </cell>
          <cell r="C60" t="str">
            <v>PREMIUMS DIRECT SUBTOTAL - DIRECT U.S.A. NON-PARTICIPATING TOTAL NON-PAR (10 45.020.049.41)</v>
          </cell>
          <cell r="D60">
            <v>222470</v>
          </cell>
        </row>
        <row r="61">
          <cell r="A61" t="str">
            <v>INDUSTRIELLE ALLIANCE-VIE (AL00943)PREMIUMS DIRECT SUBTOTAL - DIRECT TOTAL U.S.A. (10 45.020.049.76)</v>
          </cell>
          <cell r="B61" t="str">
            <v>INDUSTRIELLE ALLIANCE-VIE (AL00943)</v>
          </cell>
          <cell r="C61" t="str">
            <v>PREMIUMS DIRECT SUBTOTAL - DIRECT TOTAL U.S.A. (10 45.020.049.76)</v>
          </cell>
          <cell r="D61">
            <v>222470</v>
          </cell>
        </row>
        <row r="62">
          <cell r="A62" t="str">
            <v>INDUSTRIELLE ALLIANCE-VIE (AL00943)PREMIUMS REINSURANCE ASSUMED SUBTOTAL - ASSUMED U.S.A. NON-PARTICIPATING TOTAL NON-PAR (10 45.020.149.41)</v>
          </cell>
          <cell r="B62" t="str">
            <v>INDUSTRIELLE ALLIANCE-VIE (AL00943)</v>
          </cell>
          <cell r="C62" t="str">
            <v>PREMIUMS REINSURANCE ASSUMED SUBTOTAL - ASSUMED U.S.A. NON-PARTICIPATING TOTAL NON-PAR (10 45.020.149.41)</v>
          </cell>
          <cell r="D62">
            <v>4250</v>
          </cell>
        </row>
        <row r="63">
          <cell r="A63" t="str">
            <v>INDUSTRIELLE ALLIANCE-VIE (AL00943)PREMIUMS REINSURANCE ASSUMED SUBTOTAL - ASSUMED TOTAL U.S.A. (10 45.020.149.76)</v>
          </cell>
          <cell r="B63" t="str">
            <v>INDUSTRIELLE ALLIANCE-VIE (AL00943)</v>
          </cell>
          <cell r="C63" t="str">
            <v>PREMIUMS REINSURANCE ASSUMED SUBTOTAL - ASSUMED TOTAL U.S.A. (10 45.020.149.76)</v>
          </cell>
          <cell r="D63">
            <v>4250</v>
          </cell>
        </row>
        <row r="64">
          <cell r="A64" t="str">
            <v>INDUSTRIELLE ALLIANCE-VIE (AL00943)PREMIUMS REINSURANCE CEDED SUBTOTAL - CEDED U.S.A. NON-PARTICIPATING TOTAL NON-PAR (10 45.020.249.41)</v>
          </cell>
          <cell r="B64" t="str">
            <v>INDUSTRIELLE ALLIANCE-VIE (AL00943)</v>
          </cell>
          <cell r="C64" t="str">
            <v>PREMIUMS REINSURANCE CEDED SUBTOTAL - CEDED U.S.A. NON-PARTICIPATING TOTAL NON-PAR (10 45.020.249.41)</v>
          </cell>
          <cell r="D64">
            <v>4283</v>
          </cell>
        </row>
        <row r="65">
          <cell r="A65" t="str">
            <v>INDUSTRIELLE ALLIANCE-VIE (AL00943)PREMIUMS REINSURANCE CEDED SUBTOTAL - CEDED TOTAL U.S.A. (10 45.020.249.76)</v>
          </cell>
          <cell r="B65" t="str">
            <v>INDUSTRIELLE ALLIANCE-VIE (AL00943)</v>
          </cell>
          <cell r="C65" t="str">
            <v>PREMIUMS REINSURANCE CEDED SUBTOTAL - CEDED TOTAL U.S.A. (10 45.020.249.76)</v>
          </cell>
          <cell r="D65">
            <v>4283</v>
          </cell>
        </row>
        <row r="66">
          <cell r="A66" t="str">
            <v>L'UNION-VIE (AL01100)PREMIUMS DIRECT SUBTOTAL - DIRECT NON-PARTICIPATING ANNUITY INDIVIDUAL (10 45.010.049.11)</v>
          </cell>
          <cell r="B66" t="str">
            <v>L'UNION-VIE (AL01100)</v>
          </cell>
          <cell r="C66" t="str">
            <v>PREMIUMS DIRECT SUBTOTAL - DIRECT NON-PARTICIPATING ANNUITY INDIVIDUAL (10 45.010.049.11)</v>
          </cell>
          <cell r="D66">
            <v>12939</v>
          </cell>
        </row>
        <row r="67">
          <cell r="A67" t="str">
            <v>L'UNION-VIE (AL01100)PREMIUMS DIRECT SUBTOTAL - DIRECT NON-PARTICIPATING TOTAL NON-PAR (10 45.010.049.41)</v>
          </cell>
          <cell r="B67" t="str">
            <v>L'UNION-VIE (AL01100)</v>
          </cell>
          <cell r="C67" t="str">
            <v>PREMIUMS DIRECT SUBTOTAL - DIRECT NON-PARTICIPATING TOTAL NON-PAR (10 45.010.049.41)</v>
          </cell>
          <cell r="D67">
            <v>104725</v>
          </cell>
        </row>
        <row r="68">
          <cell r="A68" t="str">
            <v>L'UNION-VIE (AL01100)PREMIUMS DIRECT SUBTOTAL - DIRECT TOTAL PAR (10 45.010.049.51)</v>
          </cell>
          <cell r="B68" t="str">
            <v>L'UNION-VIE (AL01100)</v>
          </cell>
          <cell r="C68" t="str">
            <v>PREMIUMS DIRECT SUBTOTAL - DIRECT TOTAL PAR (10 45.010.049.51)</v>
          </cell>
          <cell r="D68">
            <v>10376</v>
          </cell>
        </row>
        <row r="69">
          <cell r="A69" t="str">
            <v>L'UNION-VIE (AL01100)PREMIUMS REINSURANCE CEDED SUBTOTAL - CEDED NON-PARTICIPATING TOTAL NON-PAR (10 45.010.249.41)</v>
          </cell>
          <cell r="B69" t="str">
            <v>L'UNION-VIE (AL01100)</v>
          </cell>
          <cell r="C69" t="str">
            <v>PREMIUMS REINSURANCE CEDED SUBTOTAL - CEDED NON-PARTICIPATING TOTAL NON-PAR (10 45.010.249.41)</v>
          </cell>
          <cell r="D69">
            <v>31056</v>
          </cell>
        </row>
        <row r="70">
          <cell r="A70" t="str">
            <v>L'UNION-VIE (AL01100)PREMIUMS REINSURANCE CEDED SUBTOTAL - CEDED TOTAL PAR (10 45.010.249.51)</v>
          </cell>
          <cell r="B70" t="str">
            <v>L'UNION-VIE (AL01100)</v>
          </cell>
          <cell r="C70" t="str">
            <v>PREMIUMS REINSURANCE CEDED SUBTOTAL - CEDED TOTAL PAR (10 45.010.249.51)</v>
          </cell>
          <cell r="D70">
            <v>5054</v>
          </cell>
        </row>
        <row r="71">
          <cell r="A71" t="str">
            <v>OPTIMUM RÉASSURANCE (AL00652)PREMIUMS REINSURANCE ASSUMED SUBTOTAL - ASSUMED NON-PARTICIPATING TOTAL NON-PAR (10 45.010.149.41)</v>
          </cell>
          <cell r="B71" t="str">
            <v>OPTIMUM RÉASSURANCE (AL00652)</v>
          </cell>
          <cell r="C71" t="str">
            <v>PREMIUMS REINSURANCE ASSUMED SUBTOTAL - ASSUMED NON-PARTICIPATING TOTAL NON-PAR (10 45.010.149.41)</v>
          </cell>
          <cell r="D71">
            <v>162106</v>
          </cell>
        </row>
        <row r="72">
          <cell r="A72" t="str">
            <v>OPTIMUM RÉASSURANCE (AL00652)PREMIUMS REINSURANCE CEDED SUBTOTAL - CEDED NON-PARTICIPATING TOTAL NON-PAR (10 45.010.249.41)</v>
          </cell>
          <cell r="B72" t="str">
            <v>OPTIMUM RÉASSURANCE (AL00652)</v>
          </cell>
          <cell r="C72" t="str">
            <v>PREMIUMS REINSURANCE CEDED SUBTOTAL - CEDED NON-PARTICIPATING TOTAL NON-PAR (10 45.010.249.41)</v>
          </cell>
          <cell r="D72">
            <v>118111</v>
          </cell>
        </row>
        <row r="73">
          <cell r="A73" t="str">
            <v>OPTIMUM RÉASSURANCE (AL00652)PREMIUMS REINSURANCE ASSUMED SUBTOTAL - ASSUMED TOTAL ASIA/OTHER (10 45.020.149.89)</v>
          </cell>
          <cell r="B73" t="str">
            <v>OPTIMUM RÉASSURANCE (AL00652)</v>
          </cell>
          <cell r="C73" t="str">
            <v>PREMIUMS REINSURANCE ASSUMED SUBTOTAL - ASSUMED TOTAL ASIA/OTHER (10 45.020.149.89)</v>
          </cell>
          <cell r="D73">
            <v>22696</v>
          </cell>
        </row>
        <row r="74">
          <cell r="A74" t="str">
            <v>OPTIMUM RÉASSURANCE (AL00652)PREMIUMS REINSURANCE CEDED SUBTOTAL - CEDED TOTAL ASIA/OTHER (10 45.020.249.89)</v>
          </cell>
          <cell r="B74" t="str">
            <v>OPTIMUM RÉASSURANCE (AL00652)</v>
          </cell>
          <cell r="C74" t="str">
            <v>PREMIUMS REINSURANCE CEDED SUBTOTAL - CEDED TOTAL ASIA/OTHER (10 45.020.249.89)</v>
          </cell>
          <cell r="D74">
            <v>15464</v>
          </cell>
        </row>
        <row r="75">
          <cell r="A75" t="str">
            <v>PROMUTUEL VIE (AL00879)PREMIUMS DIRECT SUBTOTAL - DIRECT NON-PARTICIPATING TOTAL NON-PAR (10 45.010.049.41)</v>
          </cell>
          <cell r="B75" t="str">
            <v>PROMUTUEL VIE (AL00879)</v>
          </cell>
          <cell r="C75" t="str">
            <v>PREMIUMS DIRECT SUBTOTAL - DIRECT NON-PARTICIPATING TOTAL NON-PAR (10 45.010.049.41)</v>
          </cell>
          <cell r="D75">
            <v>3437</v>
          </cell>
        </row>
        <row r="76">
          <cell r="A76" t="str">
            <v>PROMUTUEL VIE (AL00879)PREMIUMS REINSURANCE CEDED SUBTOTAL - CEDED NON-PARTICIPATING TOTAL NON-PAR (10 45.010.249.41)</v>
          </cell>
          <cell r="B76" t="str">
            <v>PROMUTUEL VIE (AL00879)</v>
          </cell>
          <cell r="C76" t="str">
            <v>PREMIUMS REINSURANCE CEDED SUBTOTAL - CEDED NON-PARTICIPATING TOTAL NON-PAR (10 45.010.249.41)</v>
          </cell>
          <cell r="D76">
            <v>568</v>
          </cell>
        </row>
        <row r="77">
          <cell r="A77" t="str">
            <v>SHERBROOKE VIE (AL00978)PREMIUMS DIRECT SUBTOTAL - DIRECT NON-PARTICIPATING TOTAL NON-PAR (10 45.010.049.41)</v>
          </cell>
          <cell r="B77" t="str">
            <v>SHERBROOKE VIE (AL00978)</v>
          </cell>
          <cell r="C77" t="str">
            <v>PREMIUMS DIRECT SUBTOTAL - DIRECT NON-PARTICIPATING TOTAL NON-PAR (10 45.010.049.41)</v>
          </cell>
          <cell r="D77">
            <v>681</v>
          </cell>
        </row>
        <row r="78">
          <cell r="A78" t="str">
            <v>SHERBROOKE VIE (AL00978)PREMIUMS REINSURANCE CEDED SUBTOTAL - CEDED NON-PARTICIPATING TOTAL NON-PAR (10 45.010.249.41)</v>
          </cell>
          <cell r="B78" t="str">
            <v>SHERBROOKE VIE (AL00978)</v>
          </cell>
          <cell r="C78" t="str">
            <v>PREMIUMS REINSURANCE CEDED SUBTOTAL - CEDED NON-PARTICIPATING TOTAL NON-PAR (10 45.010.249.41)</v>
          </cell>
          <cell r="D78">
            <v>19</v>
          </cell>
        </row>
        <row r="79">
          <cell r="A79" t="str">
            <v>SSQ - VIE (AL00902)PREMIUMS DIRECT SUBTOTAL - DIRECT NON-PARTICIPATING ANNUITY INDIVIDUAL (10 45.010.049.11)</v>
          </cell>
          <cell r="B79" t="str">
            <v>SSQ - VIE (AL00902)</v>
          </cell>
          <cell r="C79" t="str">
            <v>PREMIUMS DIRECT SUBTOTAL - DIRECT NON-PARTICIPATING ANNUITY INDIVIDUAL (10 45.010.049.11)</v>
          </cell>
          <cell r="D79">
            <v>43555</v>
          </cell>
        </row>
        <row r="80">
          <cell r="A80" t="str">
            <v>SSQ - VIE (AL00902)PREMIUMS DIRECT SUBTOTAL - DIRECT NON-PARTICIPATING ANNUITY GROUP (10 45.010.049.12)</v>
          </cell>
          <cell r="B80" t="str">
            <v>SSQ - VIE (AL00902)</v>
          </cell>
          <cell r="C80" t="str">
            <v>PREMIUMS DIRECT SUBTOTAL - DIRECT NON-PARTICIPATING ANNUITY GROUP (10 45.010.049.12)</v>
          </cell>
          <cell r="D80">
            <v>12558</v>
          </cell>
        </row>
        <row r="81">
          <cell r="A81" t="str">
            <v>SSQ - VIE (AL00902)PREMIUMS DIRECT SUBTOTAL - DIRECT NON-PARTICIPATING TOTAL NON-PAR (10 45.010.049.41)</v>
          </cell>
          <cell r="B81" t="str">
            <v>SSQ - VIE (AL00902)</v>
          </cell>
          <cell r="C81" t="str">
            <v>PREMIUMS DIRECT SUBTOTAL - DIRECT NON-PARTICIPATING TOTAL NON-PAR (10 45.010.049.41)</v>
          </cell>
          <cell r="D81">
            <v>1327628</v>
          </cell>
        </row>
        <row r="82">
          <cell r="A82" t="str">
            <v>SSQ - VIE (AL00902)PREMIUMS REINSURANCE ASSUMED SUBTOTAL - ASSUMED NON-PARTICIPATING TOTAL NON-PAR (10 45.010.149.41)</v>
          </cell>
          <cell r="B82" t="str">
            <v>SSQ - VIE (AL00902)</v>
          </cell>
          <cell r="C82" t="str">
            <v>PREMIUMS REINSURANCE ASSUMED SUBTOTAL - ASSUMED NON-PARTICIPATING TOTAL NON-PAR (10 45.010.149.41)</v>
          </cell>
          <cell r="D82">
            <v>972</v>
          </cell>
        </row>
        <row r="83">
          <cell r="A83" t="str">
            <v>SSQ - VIE (AL00902)PREMIUMS REINSURANCE CEDED SUBTOTAL - CEDED NON-PARTICIPATING ANNUITY INDIVIDUAL (10 45.010.249.11)</v>
          </cell>
          <cell r="B83" t="str">
            <v>SSQ - VIE (AL00902)</v>
          </cell>
          <cell r="C83" t="str">
            <v>PREMIUMS REINSURANCE CEDED SUBTOTAL - CEDED NON-PARTICIPATING ANNUITY INDIVIDUAL (10 45.010.249.11)</v>
          </cell>
          <cell r="D83">
            <v>59</v>
          </cell>
        </row>
        <row r="84">
          <cell r="A84" t="str">
            <v>SSQ - VIE (AL00902)PREMIUMS REINSURANCE CEDED SUBTOTAL - CEDED NON-PARTICIPATING TOTAL NON-PAR (10 45.010.249.41)</v>
          </cell>
          <cell r="B84" t="str">
            <v>SSQ - VIE (AL00902)</v>
          </cell>
          <cell r="C84" t="str">
            <v>PREMIUMS REINSURANCE CEDED SUBTOTAL - CEDED NON-PARTICIPATING TOTAL NON-PAR (10 45.010.249.41)</v>
          </cell>
          <cell r="D84">
            <v>276260</v>
          </cell>
        </row>
        <row r="85">
          <cell r="A85" t="str">
            <v>SSQ, SOCIÉTÉ D'ASSURANCE (AL01115)PREMIUMS DIRECT SUBTOTAL - DIRECT NON-PARTICIPATING TOTAL NON-PAR (10 45.010.049.41)</v>
          </cell>
          <cell r="B85" t="str">
            <v>SSQ, SOCIÉTÉ D'ASSURANCE (AL01115)</v>
          </cell>
          <cell r="C85" t="str">
            <v>PREMIUMS DIRECT SUBTOTAL - DIRECT NON-PARTICIPATING TOTAL NON-PAR (10 45.010.049.41)</v>
          </cell>
          <cell r="D85">
            <v>150548</v>
          </cell>
        </row>
        <row r="86">
          <cell r="A86" t="str">
            <v>SSQ, SOCIÉTÉ D'ASSURANCE (AL01115)PREMIUMS REINSURANCE CEDED SUBTOTAL - CEDED NON-PARTICIPATING TOTAL NON-PAR (10 45.010.249.41)</v>
          </cell>
          <cell r="B86" t="str">
            <v>SSQ, SOCIÉTÉ D'ASSURANCE (AL01115)</v>
          </cell>
          <cell r="C86" t="str">
            <v>PREMIUMS REINSURANCE CEDED SUBTOTAL - CEDED NON-PARTICIPATING TOTAL NON-PAR (10 45.010.249.41)</v>
          </cell>
          <cell r="D86">
            <v>39538</v>
          </cell>
        </row>
        <row r="87">
          <cell r="A87" t="str">
            <v>SURVIVANCE (AL00541)PREMIUMS DIRECT SUBTOTAL - DIRECT NON-PARTICIPATING ANNUITY INDIVIDUAL (10 45.010.049.11)</v>
          </cell>
          <cell r="B87" t="str">
            <v>SURVIVANCE (AL00541)</v>
          </cell>
          <cell r="C87" t="str">
            <v>PREMIUMS DIRECT SUBTOTAL - DIRECT NON-PARTICIPATING ANNUITY INDIVIDUAL (10 45.010.049.11)</v>
          </cell>
          <cell r="D87">
            <v>79</v>
          </cell>
        </row>
        <row r="88">
          <cell r="A88" t="str">
            <v>SURVIVANCE (AL00541)PREMIUMS DIRECT SUBTOTAL - DIRECT NON-PARTICIPATING TOTAL NON-PAR (10 45.010.049.41)</v>
          </cell>
          <cell r="B88" t="str">
            <v>SURVIVANCE (AL00541)</v>
          </cell>
          <cell r="C88" t="str">
            <v>PREMIUMS DIRECT SUBTOTAL - DIRECT NON-PARTICIPATING TOTAL NON-PAR (10 45.010.049.41)</v>
          </cell>
          <cell r="D88">
            <v>82302</v>
          </cell>
        </row>
        <row r="89">
          <cell r="A89" t="str">
            <v>SURVIVANCE (AL00541)PREMIUMS DIRECT SUBTOTAL - DIRECT TOTAL PAR (10 45.010.049.51)</v>
          </cell>
          <cell r="B89" t="str">
            <v>SURVIVANCE (AL00541)</v>
          </cell>
          <cell r="C89" t="str">
            <v>PREMIUMS DIRECT SUBTOTAL - DIRECT TOTAL PAR (10 45.010.049.51)</v>
          </cell>
          <cell r="D89">
            <v>3140</v>
          </cell>
        </row>
        <row r="90">
          <cell r="A90" t="str">
            <v>SURVIVANCE (AL00541)PREMIUMS REINSURANCE CEDED SUBTOTAL - CEDED NON-PARTICIPATING TOTAL NON-PAR (10 45.010.249.41)</v>
          </cell>
          <cell r="B90" t="str">
            <v>SURVIVANCE (AL00541)</v>
          </cell>
          <cell r="C90" t="str">
            <v>PREMIUMS REINSURANCE CEDED SUBTOTAL - CEDED NON-PARTICIPATING TOTAL NON-PAR (10 45.010.249.41)</v>
          </cell>
          <cell r="D90">
            <v>19206</v>
          </cell>
        </row>
        <row r="91">
          <cell r="A91" t="str">
            <v>SURVIVANCE (AL00541)PREMIUMS REINSURANCE CEDED SUBTOTAL - CEDED TOTAL PAR (10 45.010.249.51)</v>
          </cell>
          <cell r="B91" t="str">
            <v>SURVIVANCE (AL00541)</v>
          </cell>
          <cell r="C91" t="str">
            <v>PREMIUMS REINSURANCE CEDED SUBTOTAL - CEDED TOTAL PAR (10 45.010.249.51)</v>
          </cell>
          <cell r="D91">
            <v>198</v>
          </cell>
        </row>
        <row r="92">
          <cell r="A92" t="str">
            <v>SURVIVANCE-VOYAGE (AL00959)PREMIUMS REINSURANCE ASSUMED SUBTOTAL - ASSUMED NON-PARTICIPATING TOTAL NON-PAR (10 45.010.149.41)</v>
          </cell>
          <cell r="B92" t="str">
            <v>SURVIVANCE-VOYAGE (AL00959)</v>
          </cell>
          <cell r="C92" t="str">
            <v>PREMIUMS REINSURANCE ASSUMED SUBTOTAL - ASSUMED NON-PARTICIPATING TOTAL NON-PAR (10 45.010.149.41)</v>
          </cell>
          <cell r="D92">
            <v>9853</v>
          </cell>
        </row>
        <row r="93">
          <cell r="A93" t="str">
            <v>SURVIVANCE-VOYAGE (AL00959)PREMIUMS REINSURANCE CEDED SUBTOTAL - CEDED NON-PARTICIPATING TOTAL NON-PAR (10 45.010.249.41)</v>
          </cell>
          <cell r="B93" t="str">
            <v>SURVIVANCE-VOYAGE (AL00959)</v>
          </cell>
          <cell r="C93" t="str">
            <v>PREMIUMS REINSURANCE CEDED SUBTOTAL - CEDED NON-PARTICIPATING TOTAL NON-PAR (10 45.010.249.41)</v>
          </cell>
          <cell r="D93">
            <v>227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A7492-0A3C-4F0D-BCD6-8E8AF091DCED}">
  <sheetPr syncVertical="1" syncRef="A1" transitionEvaluation="1" transitionEntry="1">
    <pageSetUpPr fitToPage="1"/>
  </sheetPr>
  <dimension ref="A1:G55"/>
  <sheetViews>
    <sheetView tabSelected="1" zoomScale="90" zoomScaleNormal="90" workbookViewId="0">
      <selection activeCell="A2" sqref="A2"/>
    </sheetView>
  </sheetViews>
  <sheetFormatPr defaultColWidth="9.54296875" defaultRowHeight="12.5" x14ac:dyDescent="0.25"/>
  <cols>
    <col min="1" max="1" width="17.81640625" style="115" customWidth="1"/>
    <col min="2" max="2" width="16" style="115" bestFit="1" customWidth="1"/>
    <col min="3" max="3" width="14.7265625" style="115" customWidth="1"/>
    <col min="4" max="4" width="17" style="115" customWidth="1"/>
    <col min="5" max="5" width="17.1796875" style="115" customWidth="1"/>
    <col min="6" max="7" width="16" style="115" customWidth="1"/>
    <col min="8" max="16384" width="9.54296875" style="115"/>
  </cols>
  <sheetData>
    <row r="1" spans="1:6" ht="23.5" customHeight="1" x14ac:dyDescent="0.35">
      <c r="B1" s="116"/>
      <c r="F1" s="117" t="s">
        <v>89</v>
      </c>
    </row>
    <row r="2" spans="1:6" ht="15" customHeight="1" x14ac:dyDescent="0.35">
      <c r="B2" s="116"/>
      <c r="F2" s="117"/>
    </row>
    <row r="3" spans="1:6" ht="21" customHeight="1" x14ac:dyDescent="0.5">
      <c r="A3" s="118" t="s">
        <v>90</v>
      </c>
      <c r="B3" s="118"/>
      <c r="C3" s="118"/>
      <c r="D3" s="118"/>
      <c r="E3" s="118"/>
      <c r="F3" s="118"/>
    </row>
    <row r="4" spans="1:6" ht="26.15" customHeight="1" x14ac:dyDescent="0.5">
      <c r="A4" s="119" t="s">
        <v>91</v>
      </c>
      <c r="B4" s="119"/>
      <c r="C4" s="119"/>
      <c r="D4" s="119"/>
      <c r="E4" s="119"/>
      <c r="F4" s="119"/>
    </row>
    <row r="5" spans="1:6" ht="14.15" customHeight="1" x14ac:dyDescent="0.25"/>
    <row r="6" spans="1:6" ht="17.5" customHeight="1" x14ac:dyDescent="0.35">
      <c r="A6" s="116" t="s">
        <v>92</v>
      </c>
    </row>
    <row r="7" spans="1:6" ht="24" customHeight="1" x14ac:dyDescent="0.25">
      <c r="A7" s="120" t="s">
        <v>93</v>
      </c>
      <c r="B7" s="120"/>
      <c r="C7" s="121"/>
      <c r="D7" s="121"/>
      <c r="E7" s="121"/>
      <c r="F7" s="121"/>
    </row>
    <row r="8" spans="1:6" ht="24" customHeight="1" x14ac:dyDescent="0.25">
      <c r="A8" s="120" t="s">
        <v>94</v>
      </c>
      <c r="B8" s="120"/>
      <c r="C8" s="121"/>
      <c r="D8" s="121"/>
      <c r="E8" s="121"/>
      <c r="F8" s="121"/>
    </row>
    <row r="9" spans="1:6" ht="24" customHeight="1" x14ac:dyDescent="0.25">
      <c r="A9" s="120" t="s">
        <v>95</v>
      </c>
      <c r="B9" s="120" t="s">
        <v>96</v>
      </c>
      <c r="C9" s="121"/>
      <c r="D9" s="121"/>
      <c r="E9" s="121"/>
      <c r="F9" s="121"/>
    </row>
    <row r="10" spans="1:6" ht="14.15" customHeight="1" x14ac:dyDescent="0.35">
      <c r="A10" s="122"/>
      <c r="B10" s="122"/>
      <c r="C10" s="122"/>
      <c r="D10" s="122"/>
      <c r="E10" s="122"/>
      <c r="F10" s="122"/>
    </row>
    <row r="11" spans="1:6" ht="14.15" customHeight="1" x14ac:dyDescent="0.35">
      <c r="A11" s="122"/>
      <c r="B11" s="122"/>
      <c r="C11" s="122"/>
      <c r="D11" s="122"/>
      <c r="E11" s="122"/>
      <c r="F11" s="122"/>
    </row>
    <row r="12" spans="1:6" ht="15" customHeight="1" x14ac:dyDescent="0.35">
      <c r="A12" s="123" t="s">
        <v>97</v>
      </c>
    </row>
    <row r="13" spans="1:6" ht="24" customHeight="1" x14ac:dyDescent="0.25">
      <c r="A13" s="120" t="s">
        <v>98</v>
      </c>
      <c r="B13" s="120"/>
      <c r="C13" s="121"/>
      <c r="D13" s="121"/>
      <c r="E13" s="121"/>
      <c r="F13" s="121"/>
    </row>
    <row r="14" spans="1:6" ht="24" customHeight="1" x14ac:dyDescent="0.25">
      <c r="A14" s="120" t="s">
        <v>99</v>
      </c>
      <c r="B14" s="120"/>
      <c r="C14" s="124"/>
      <c r="D14" s="124"/>
      <c r="E14" s="124"/>
      <c r="F14" s="124"/>
    </row>
    <row r="15" spans="1:6" ht="24" customHeight="1" x14ac:dyDescent="0.25">
      <c r="A15" s="120" t="s">
        <v>100</v>
      </c>
      <c r="B15" s="120"/>
      <c r="C15" s="121"/>
      <c r="D15" s="121"/>
      <c r="E15" s="121"/>
      <c r="F15" s="121"/>
    </row>
    <row r="16" spans="1:6" ht="24" customHeight="1" x14ac:dyDescent="0.25">
      <c r="A16" s="120" t="s">
        <v>101</v>
      </c>
      <c r="B16" s="120"/>
      <c r="C16" s="121"/>
      <c r="D16" s="121"/>
      <c r="E16" s="121"/>
      <c r="F16" s="121"/>
    </row>
    <row r="17" spans="1:7" ht="15.5" x14ac:dyDescent="0.35">
      <c r="A17" s="122"/>
      <c r="B17" s="122"/>
      <c r="C17" s="122"/>
      <c r="D17" s="122"/>
      <c r="E17" s="122"/>
      <c r="F17" s="122"/>
    </row>
    <row r="18" spans="1:7" ht="14.5" x14ac:dyDescent="0.35">
      <c r="A18" s="125"/>
      <c r="B18" s="125"/>
      <c r="C18" s="125"/>
      <c r="D18" s="125"/>
      <c r="E18" s="125"/>
      <c r="F18" s="125"/>
    </row>
    <row r="19" spans="1:7" ht="14.15" customHeight="1" x14ac:dyDescent="0.35">
      <c r="A19" s="126" t="s">
        <v>102</v>
      </c>
      <c r="B19" s="126"/>
      <c r="C19" s="126"/>
      <c r="D19" s="126"/>
      <c r="E19" s="126"/>
      <c r="F19" s="126"/>
    </row>
    <row r="20" spans="1:7" ht="75" customHeight="1" x14ac:dyDescent="0.25">
      <c r="A20" s="127"/>
      <c r="B20" s="128" t="s">
        <v>103</v>
      </c>
      <c r="C20" s="128"/>
      <c r="D20" s="128"/>
      <c r="E20" s="128"/>
      <c r="F20" s="128"/>
    </row>
    <row r="21" spans="1:7" ht="22.5" customHeight="1" x14ac:dyDescent="0.25">
      <c r="A21" s="127"/>
      <c r="B21" s="129"/>
      <c r="C21" s="129"/>
      <c r="D21" s="129"/>
      <c r="E21" s="129"/>
      <c r="F21" s="129"/>
    </row>
    <row r="22" spans="1:7" ht="33" customHeight="1" x14ac:dyDescent="0.25">
      <c r="A22" s="127"/>
      <c r="B22" s="130"/>
      <c r="C22" s="128" t="s">
        <v>104</v>
      </c>
      <c r="D22" s="128"/>
      <c r="E22" s="128"/>
      <c r="F22" s="128"/>
    </row>
    <row r="23" spans="1:7" ht="9" customHeight="1" x14ac:dyDescent="0.25">
      <c r="A23" s="127"/>
      <c r="B23" s="127"/>
      <c r="C23" s="131"/>
      <c r="D23" s="131"/>
      <c r="E23" s="131"/>
      <c r="F23" s="131"/>
    </row>
    <row r="24" spans="1:7" ht="42" customHeight="1" x14ac:dyDescent="0.25">
      <c r="A24" s="127"/>
      <c r="B24" s="130"/>
      <c r="C24" s="128" t="s">
        <v>105</v>
      </c>
      <c r="D24" s="128"/>
      <c r="E24" s="128"/>
      <c r="F24" s="128"/>
    </row>
    <row r="25" spans="1:7" ht="13" x14ac:dyDescent="0.25">
      <c r="A25" s="127"/>
      <c r="B25" s="131"/>
      <c r="C25" s="132" t="s">
        <v>106</v>
      </c>
      <c r="D25" s="132"/>
      <c r="E25" s="132"/>
      <c r="F25" s="132"/>
    </row>
    <row r="26" spans="1:7" ht="31.5" customHeight="1" x14ac:dyDescent="0.25">
      <c r="A26" s="127"/>
      <c r="B26" s="131"/>
      <c r="C26" s="133"/>
      <c r="D26" s="133"/>
      <c r="E26" s="133"/>
      <c r="F26" s="133"/>
    </row>
    <row r="27" spans="1:7" ht="15" customHeight="1" x14ac:dyDescent="0.25">
      <c r="A27" s="127"/>
      <c r="B27" s="131"/>
      <c r="C27" s="131"/>
      <c r="D27" s="131"/>
      <c r="E27" s="131"/>
      <c r="F27" s="131"/>
    </row>
    <row r="28" spans="1:7" ht="29.15" customHeight="1" x14ac:dyDescent="0.25">
      <c r="B28" s="121"/>
      <c r="C28" s="121"/>
      <c r="E28" s="121"/>
      <c r="F28" s="121"/>
    </row>
    <row r="29" spans="1:7" ht="14.15" customHeight="1" x14ac:dyDescent="0.35">
      <c r="A29" s="125"/>
      <c r="B29" s="134" t="s">
        <v>107</v>
      </c>
      <c r="C29" s="134"/>
      <c r="E29" s="135" t="s">
        <v>108</v>
      </c>
      <c r="F29" s="135"/>
    </row>
    <row r="30" spans="1:7" ht="14.15" customHeight="1" x14ac:dyDescent="0.35">
      <c r="A30" s="136"/>
      <c r="B30" s="136"/>
      <c r="C30" s="136"/>
      <c r="D30" s="136"/>
      <c r="E30" s="136"/>
      <c r="F30" s="125"/>
      <c r="G30" s="137"/>
    </row>
    <row r="32" spans="1:7" ht="14.15" customHeight="1" x14ac:dyDescent="0.35">
      <c r="A32" s="125"/>
      <c r="B32" s="138"/>
      <c r="C32" s="138"/>
      <c r="E32" s="138"/>
      <c r="F32" s="138"/>
    </row>
    <row r="33" spans="1:7" ht="15.65" customHeight="1" x14ac:dyDescent="0.35">
      <c r="A33" s="139" t="s">
        <v>109</v>
      </c>
      <c r="B33" s="139"/>
      <c r="C33" s="139"/>
      <c r="D33" s="139"/>
      <c r="E33" s="139"/>
      <c r="F33" s="139"/>
    </row>
    <row r="34" spans="1:7" ht="67.5" customHeight="1" x14ac:dyDescent="0.35">
      <c r="A34" s="125"/>
      <c r="B34" s="140" t="s">
        <v>110</v>
      </c>
      <c r="C34" s="140"/>
      <c r="D34" s="140"/>
      <c r="E34" s="140"/>
      <c r="F34" s="140"/>
    </row>
    <row r="35" spans="1:7" ht="14.25" customHeight="1" x14ac:dyDescent="0.35">
      <c r="A35" s="125"/>
      <c r="B35" s="141"/>
      <c r="C35" s="141"/>
      <c r="D35" s="141"/>
      <c r="E35" s="141"/>
      <c r="F35" s="141"/>
    </row>
    <row r="36" spans="1:7" ht="30" customHeight="1" x14ac:dyDescent="0.25">
      <c r="A36" s="127"/>
      <c r="B36" s="130"/>
      <c r="C36" s="128" t="s">
        <v>111</v>
      </c>
      <c r="D36" s="128"/>
      <c r="E36" s="128"/>
      <c r="F36" s="128"/>
    </row>
    <row r="37" spans="1:7" ht="9" customHeight="1" x14ac:dyDescent="0.25">
      <c r="A37" s="127"/>
      <c r="B37" s="127"/>
      <c r="C37" s="131"/>
      <c r="D37" s="131"/>
      <c r="E37" s="131"/>
      <c r="F37" s="131"/>
    </row>
    <row r="38" spans="1:7" ht="31.5" customHeight="1" x14ac:dyDescent="0.25">
      <c r="A38" s="127"/>
      <c r="B38" s="130"/>
      <c r="C38" s="128" t="s">
        <v>112</v>
      </c>
      <c r="D38" s="128"/>
      <c r="E38" s="128"/>
      <c r="F38" s="128"/>
    </row>
    <row r="39" spans="1:7" ht="13" x14ac:dyDescent="0.25">
      <c r="A39" s="127"/>
      <c r="B39" s="131"/>
      <c r="C39" s="132" t="s">
        <v>106</v>
      </c>
      <c r="D39" s="132"/>
      <c r="E39" s="132"/>
      <c r="F39" s="132"/>
    </row>
    <row r="40" spans="1:7" ht="31.5" customHeight="1" x14ac:dyDescent="0.25">
      <c r="A40" s="127"/>
      <c r="B40" s="131"/>
      <c r="C40" s="133"/>
      <c r="D40" s="133"/>
      <c r="E40" s="133"/>
      <c r="F40" s="133"/>
    </row>
    <row r="41" spans="1:7" ht="14.25" customHeight="1" x14ac:dyDescent="0.25">
      <c r="A41" s="127"/>
      <c r="B41" s="131"/>
      <c r="C41" s="131"/>
      <c r="D41" s="131"/>
      <c r="E41" s="131"/>
      <c r="F41" s="131"/>
    </row>
    <row r="42" spans="1:7" ht="32.15" customHeight="1" x14ac:dyDescent="0.35">
      <c r="A42" s="125"/>
      <c r="B42" s="121"/>
      <c r="C42" s="121"/>
      <c r="E42" s="121"/>
      <c r="F42" s="121"/>
    </row>
    <row r="43" spans="1:7" ht="14.15" customHeight="1" x14ac:dyDescent="0.35">
      <c r="A43" s="125"/>
      <c r="B43" s="134" t="s">
        <v>107</v>
      </c>
      <c r="C43" s="134"/>
      <c r="E43" s="135" t="s">
        <v>108</v>
      </c>
      <c r="F43" s="135"/>
    </row>
    <row r="44" spans="1:7" ht="14.15" customHeight="1" x14ac:dyDescent="0.35">
      <c r="A44" s="136"/>
      <c r="B44" s="136"/>
      <c r="C44" s="136"/>
      <c r="D44" s="136"/>
      <c r="E44" s="136"/>
      <c r="F44" s="125"/>
      <c r="G44" s="137"/>
    </row>
    <row r="45" spans="1:7" ht="14.15" customHeight="1" x14ac:dyDescent="0.35">
      <c r="A45" s="136"/>
      <c r="B45" s="136"/>
      <c r="C45" s="136"/>
      <c r="D45" s="136"/>
      <c r="E45" s="136"/>
      <c r="F45" s="125"/>
      <c r="G45" s="137"/>
    </row>
    <row r="46" spans="1:7" ht="14.15" customHeight="1" x14ac:dyDescent="0.35">
      <c r="A46" s="136"/>
      <c r="B46" s="136"/>
      <c r="C46" s="136"/>
      <c r="D46" s="136"/>
      <c r="E46" s="136"/>
      <c r="F46" s="125"/>
      <c r="G46" s="137"/>
    </row>
    <row r="47" spans="1:7" ht="14.15" customHeight="1" x14ac:dyDescent="0.35">
      <c r="A47" s="136"/>
      <c r="B47" s="136"/>
      <c r="C47" s="136"/>
      <c r="D47" s="136"/>
      <c r="E47" s="136"/>
      <c r="F47" s="125"/>
      <c r="G47" s="137"/>
    </row>
    <row r="48" spans="1:7" ht="16" customHeight="1" x14ac:dyDescent="0.25">
      <c r="A48" s="142" t="s">
        <v>113</v>
      </c>
      <c r="B48" s="143"/>
      <c r="C48" s="143"/>
      <c r="D48" s="143"/>
      <c r="E48" s="143"/>
      <c r="F48" s="144"/>
      <c r="G48" s="137"/>
    </row>
    <row r="49" spans="1:6" ht="30.65" customHeight="1" x14ac:dyDescent="0.25">
      <c r="A49" s="145" t="s">
        <v>114</v>
      </c>
      <c r="B49" s="146"/>
      <c r="C49" s="146"/>
      <c r="D49" s="146"/>
      <c r="E49" s="146"/>
      <c r="F49" s="147"/>
    </row>
    <row r="50" spans="1:6" x14ac:dyDescent="0.25">
      <c r="A50" s="148" t="s">
        <v>115</v>
      </c>
      <c r="B50" s="149"/>
      <c r="C50" s="149"/>
      <c r="D50" s="149"/>
      <c r="E50" s="149"/>
      <c r="F50" s="150"/>
    </row>
    <row r="51" spans="1:6" ht="18.649999999999999" customHeight="1" x14ac:dyDescent="0.25">
      <c r="A51" s="151"/>
      <c r="B51" s="141"/>
      <c r="C51" s="141"/>
      <c r="D51" s="141"/>
      <c r="E51" s="141"/>
      <c r="F51" s="141"/>
    </row>
    <row r="52" spans="1:6" ht="15" customHeight="1" x14ac:dyDescent="0.25">
      <c r="A52" s="151"/>
      <c r="B52" s="141"/>
      <c r="C52" s="141"/>
      <c r="D52" s="141"/>
      <c r="E52" s="141"/>
      <c r="F52" s="141"/>
    </row>
    <row r="53" spans="1:6" ht="15" customHeight="1" x14ac:dyDescent="0.25">
      <c r="A53" s="151"/>
      <c r="B53" s="141"/>
      <c r="C53" s="141"/>
      <c r="D53" s="141"/>
      <c r="E53" s="141"/>
      <c r="F53" s="141"/>
    </row>
    <row r="54" spans="1:6" ht="13.4" customHeight="1" x14ac:dyDescent="0.25">
      <c r="A54" s="152"/>
      <c r="F54" s="153"/>
    </row>
    <row r="55" spans="1:6" ht="14.15" customHeight="1" x14ac:dyDescent="0.25">
      <c r="A55" s="152"/>
    </row>
  </sheetData>
  <mergeCells count="38">
    <mergeCell ref="A50:F50"/>
    <mergeCell ref="B42:C42"/>
    <mergeCell ref="E42:F42"/>
    <mergeCell ref="B43:C43"/>
    <mergeCell ref="E43:F43"/>
    <mergeCell ref="A48:F48"/>
    <mergeCell ref="A49:F49"/>
    <mergeCell ref="A33:F33"/>
    <mergeCell ref="B34:F34"/>
    <mergeCell ref="C36:F36"/>
    <mergeCell ref="C38:F38"/>
    <mergeCell ref="C39:F39"/>
    <mergeCell ref="C40:F40"/>
    <mergeCell ref="C25:F25"/>
    <mergeCell ref="C26:F26"/>
    <mergeCell ref="B28:C28"/>
    <mergeCell ref="E28:F28"/>
    <mergeCell ref="B29:C29"/>
    <mergeCell ref="E29:F29"/>
    <mergeCell ref="A16:B16"/>
    <mergeCell ref="C16:F16"/>
    <mergeCell ref="A19:F19"/>
    <mergeCell ref="B20:F20"/>
    <mergeCell ref="C22:F22"/>
    <mergeCell ref="C24:F24"/>
    <mergeCell ref="A9:B9"/>
    <mergeCell ref="C9:F9"/>
    <mergeCell ref="A13:B13"/>
    <mergeCell ref="C13:F13"/>
    <mergeCell ref="A14:B14"/>
    <mergeCell ref="A15:B15"/>
    <mergeCell ref="C15:F15"/>
    <mergeCell ref="A3:F3"/>
    <mergeCell ref="A4:F4"/>
    <mergeCell ref="A7:B7"/>
    <mergeCell ref="C7:F7"/>
    <mergeCell ref="A8:B8"/>
    <mergeCell ref="C8:F8"/>
  </mergeCells>
  <printOptions horizontalCentered="1"/>
  <pageMargins left="0.39370078740157483" right="0.39370078740157483" top="0.39370078740157483" bottom="0.39370078740157483" header="0.39370078740157483" footer="0.39370078740157483"/>
  <pageSetup paperSize="5" orientation="portrait" horizontalDpi="4294967292"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57"/>
  <sheetViews>
    <sheetView zoomScaleNormal="100" workbookViewId="0">
      <selection activeCell="B2" sqref="B2:AN6"/>
    </sheetView>
  </sheetViews>
  <sheetFormatPr defaultRowHeight="14.5" x14ac:dyDescent="0.35"/>
  <cols>
    <col min="1" max="1" width="4.26953125" customWidth="1"/>
    <col min="2" max="2" width="18.1796875" customWidth="1"/>
    <col min="4" max="4" width="16.453125" customWidth="1"/>
    <col min="5" max="5" width="7.1796875" customWidth="1"/>
    <col min="6" max="6" width="7.26953125" customWidth="1"/>
    <col min="7" max="7" width="9.1796875" customWidth="1"/>
    <col min="8" max="8" width="4" customWidth="1"/>
    <col min="9" max="9" width="9.54296875" bestFit="1" customWidth="1"/>
    <col min="10" max="10" width="4" customWidth="1"/>
    <col min="11" max="11" width="9.54296875" bestFit="1" customWidth="1"/>
    <col min="12" max="12" width="4" customWidth="1"/>
    <col min="13" max="13" width="9.54296875" bestFit="1" customWidth="1"/>
    <col min="14" max="14" width="4" customWidth="1"/>
    <col min="15" max="15" width="10.54296875" bestFit="1" customWidth="1"/>
    <col min="16" max="16" width="4" customWidth="1"/>
    <col min="17" max="17" width="10.54296875" bestFit="1" customWidth="1"/>
    <col min="18" max="18" width="4" customWidth="1"/>
    <col min="19" max="19" width="10.54296875" bestFit="1" customWidth="1"/>
    <col min="20" max="20" width="4" customWidth="1"/>
    <col min="21" max="21" width="10.54296875" bestFit="1" customWidth="1"/>
    <col min="22" max="22" width="4" customWidth="1"/>
    <col min="23" max="23" width="10.54296875" bestFit="1" customWidth="1"/>
    <col min="24" max="24" width="4" customWidth="1"/>
    <col min="25" max="25" width="10.54296875" bestFit="1" customWidth="1"/>
    <col min="26" max="26" width="4" customWidth="1"/>
    <col min="27" max="27" width="10.54296875" bestFit="1" customWidth="1"/>
    <col min="28" max="28" width="4" customWidth="1"/>
    <col min="29" max="29" width="10.54296875" bestFit="1" customWidth="1"/>
    <col min="30" max="30" width="4" customWidth="1"/>
    <col min="31" max="31" width="10.54296875" bestFit="1" customWidth="1"/>
    <col min="32" max="32" width="4" customWidth="1"/>
    <col min="33" max="33" width="10.54296875" bestFit="1" customWidth="1"/>
    <col min="34" max="34" width="4" customWidth="1"/>
    <col min="35" max="35" width="10.54296875" bestFit="1" customWidth="1"/>
    <col min="36" max="36" width="4" customWidth="1"/>
    <col min="37" max="37" width="10.54296875" bestFit="1" customWidth="1"/>
    <col min="38" max="38" width="4" customWidth="1"/>
    <col min="40" max="40" width="19.7265625" customWidth="1"/>
  </cols>
  <sheetData>
    <row r="1" spans="1:51" x14ac:dyDescent="0.3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row>
    <row r="2" spans="1:51" x14ac:dyDescent="0.35">
      <c r="A2" s="4"/>
      <c r="B2" s="72" t="s">
        <v>76</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4"/>
      <c r="AP2" s="4"/>
      <c r="AQ2" s="4"/>
      <c r="AR2" s="4"/>
      <c r="AS2" s="4"/>
      <c r="AT2" s="4"/>
      <c r="AU2" s="4"/>
      <c r="AV2" s="4"/>
      <c r="AW2" s="4"/>
      <c r="AX2" s="4"/>
      <c r="AY2" s="4"/>
    </row>
    <row r="3" spans="1:51" x14ac:dyDescent="0.35">
      <c r="A3" s="4"/>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4"/>
      <c r="AP3" s="4"/>
      <c r="AQ3" s="4"/>
      <c r="AR3" s="4"/>
      <c r="AS3" s="4"/>
      <c r="AT3" s="4"/>
      <c r="AU3" s="4"/>
      <c r="AV3" s="4"/>
      <c r="AW3" s="4"/>
      <c r="AX3" s="4"/>
      <c r="AY3" s="4"/>
    </row>
    <row r="4" spans="1:51" x14ac:dyDescent="0.35">
      <c r="A4" s="4"/>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4"/>
      <c r="AP4" s="4"/>
      <c r="AQ4" s="4"/>
      <c r="AR4" s="4"/>
      <c r="AS4" s="4"/>
      <c r="AT4" s="4"/>
      <c r="AU4" s="4"/>
      <c r="AV4" s="4"/>
      <c r="AW4" s="4"/>
      <c r="AX4" s="4"/>
      <c r="AY4" s="4"/>
    </row>
    <row r="5" spans="1:51" x14ac:dyDescent="0.35">
      <c r="A5" s="4"/>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4"/>
      <c r="AP5" s="4"/>
      <c r="AQ5" s="4"/>
      <c r="AR5" s="4"/>
      <c r="AS5" s="4"/>
      <c r="AT5" s="4"/>
      <c r="AU5" s="4"/>
      <c r="AV5" s="4"/>
      <c r="AW5" s="4"/>
      <c r="AX5" s="4"/>
      <c r="AY5" s="4"/>
    </row>
    <row r="6" spans="1:51" x14ac:dyDescent="0.35">
      <c r="A6" s="4"/>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4"/>
      <c r="AP6" s="4"/>
      <c r="AQ6" s="4"/>
      <c r="AR6" s="4"/>
      <c r="AS6" s="4"/>
      <c r="AT6" s="4"/>
      <c r="AU6" s="4"/>
      <c r="AV6" s="4"/>
      <c r="AW6" s="4"/>
      <c r="AX6" s="4"/>
      <c r="AY6" s="4"/>
    </row>
    <row r="7" spans="1:51" ht="29" x14ac:dyDescent="0.35">
      <c r="A7" s="4"/>
      <c r="B7" s="1" t="s">
        <v>75</v>
      </c>
      <c r="C7" s="75"/>
      <c r="D7" s="75"/>
      <c r="E7" s="86"/>
      <c r="F7" s="87"/>
      <c r="G7" s="14"/>
      <c r="H7" s="14"/>
      <c r="I7" s="14"/>
      <c r="J7" s="14"/>
      <c r="K7" s="14"/>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1"/>
      <c r="AO7" s="4"/>
      <c r="AP7" s="4"/>
      <c r="AQ7" s="4"/>
      <c r="AR7" s="4"/>
      <c r="AS7" s="4"/>
      <c r="AT7" s="4"/>
      <c r="AU7" s="4"/>
      <c r="AV7" s="4"/>
      <c r="AW7" s="4"/>
      <c r="AX7" s="4"/>
      <c r="AY7" s="4"/>
    </row>
    <row r="8" spans="1:51" ht="30" customHeight="1" x14ac:dyDescent="0.35">
      <c r="A8" s="4"/>
      <c r="B8" s="13" t="s">
        <v>46</v>
      </c>
      <c r="C8" s="90"/>
      <c r="D8" s="91"/>
      <c r="E8" s="88"/>
      <c r="F8" s="89"/>
      <c r="G8" s="5" t="s">
        <v>11</v>
      </c>
      <c r="H8" s="5"/>
      <c r="I8" s="2" t="s">
        <v>0</v>
      </c>
      <c r="J8" s="2"/>
      <c r="K8" s="2" t="s">
        <v>1</v>
      </c>
      <c r="L8" s="2"/>
      <c r="M8" s="2" t="s">
        <v>2</v>
      </c>
      <c r="N8" s="2"/>
      <c r="O8" s="2" t="s">
        <v>3</v>
      </c>
      <c r="P8" s="2"/>
      <c r="Q8" s="2" t="s">
        <v>4</v>
      </c>
      <c r="R8" s="2"/>
      <c r="S8" s="2" t="s">
        <v>5</v>
      </c>
      <c r="T8" s="2"/>
      <c r="U8" s="2" t="s">
        <v>21</v>
      </c>
      <c r="V8" s="2"/>
      <c r="W8" s="2" t="s">
        <v>22</v>
      </c>
      <c r="X8" s="2"/>
      <c r="Y8" s="2" t="s">
        <v>23</v>
      </c>
      <c r="Z8" s="2"/>
      <c r="AA8" s="2" t="s">
        <v>24</v>
      </c>
      <c r="AB8" s="2"/>
      <c r="AC8" s="2" t="s">
        <v>25</v>
      </c>
      <c r="AD8" s="2"/>
      <c r="AE8" s="2" t="s">
        <v>26</v>
      </c>
      <c r="AF8" s="2"/>
      <c r="AG8" s="2" t="s">
        <v>27</v>
      </c>
      <c r="AH8" s="2"/>
      <c r="AI8" s="2" t="s">
        <v>28</v>
      </c>
      <c r="AJ8" s="2"/>
      <c r="AK8" s="2" t="s">
        <v>6</v>
      </c>
      <c r="AL8" s="2"/>
      <c r="AM8" s="3" t="s">
        <v>29</v>
      </c>
      <c r="AN8" s="6" t="s">
        <v>30</v>
      </c>
      <c r="AO8" s="4"/>
      <c r="AP8" s="4"/>
      <c r="AQ8" s="4"/>
      <c r="AR8" s="4"/>
      <c r="AS8" s="4"/>
      <c r="AT8" s="4"/>
      <c r="AU8" s="4"/>
      <c r="AV8" s="4"/>
      <c r="AW8" s="4"/>
      <c r="AX8" s="4"/>
      <c r="AY8" s="4"/>
    </row>
    <row r="9" spans="1:51" x14ac:dyDescent="0.35">
      <c r="A9" s="4"/>
      <c r="B9" s="74" t="s">
        <v>14</v>
      </c>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4"/>
      <c r="AP9" s="4"/>
      <c r="AQ9" s="4"/>
      <c r="AR9" s="4"/>
      <c r="AS9" s="4"/>
      <c r="AT9" s="4"/>
      <c r="AU9" s="4"/>
      <c r="AV9" s="4"/>
      <c r="AW9" s="4"/>
      <c r="AX9" s="4"/>
      <c r="AY9" s="4"/>
    </row>
    <row r="10" spans="1:51" x14ac:dyDescent="0.35">
      <c r="A10" s="4"/>
      <c r="B10" s="82" t="s">
        <v>34</v>
      </c>
      <c r="C10" s="83"/>
      <c r="D10" s="83"/>
      <c r="E10" s="84"/>
      <c r="F10" s="44"/>
      <c r="G10" s="44"/>
      <c r="H10" s="9" t="s">
        <v>33</v>
      </c>
      <c r="I10" s="50">
        <f>G40</f>
        <v>0</v>
      </c>
      <c r="J10" s="8" t="s">
        <v>33</v>
      </c>
      <c r="K10" s="50">
        <f>I40</f>
        <v>0</v>
      </c>
      <c r="L10" s="8" t="s">
        <v>33</v>
      </c>
      <c r="M10" s="50">
        <f>K40</f>
        <v>0</v>
      </c>
      <c r="N10" s="8" t="s">
        <v>33</v>
      </c>
      <c r="O10" s="50">
        <f>M40</f>
        <v>0</v>
      </c>
      <c r="P10" s="8" t="s">
        <v>33</v>
      </c>
      <c r="Q10" s="50">
        <f>O40</f>
        <v>0</v>
      </c>
      <c r="R10" s="8" t="s">
        <v>33</v>
      </c>
      <c r="S10" s="50">
        <f>Q40</f>
        <v>0</v>
      </c>
      <c r="T10" s="8" t="s">
        <v>33</v>
      </c>
      <c r="U10" s="56">
        <f>S40</f>
        <v>0</v>
      </c>
      <c r="V10" s="8" t="s">
        <v>33</v>
      </c>
      <c r="W10" s="56">
        <f>U40</f>
        <v>0</v>
      </c>
      <c r="X10" s="8" t="s">
        <v>33</v>
      </c>
      <c r="Y10" s="56">
        <f>W40</f>
        <v>0</v>
      </c>
      <c r="Z10" s="8" t="s">
        <v>33</v>
      </c>
      <c r="AA10" s="56">
        <f>Y40</f>
        <v>0</v>
      </c>
      <c r="AB10" s="8" t="s">
        <v>33</v>
      </c>
      <c r="AC10" s="56">
        <f>AA40</f>
        <v>0</v>
      </c>
      <c r="AD10" s="8" t="s">
        <v>33</v>
      </c>
      <c r="AE10" s="56">
        <f>AC40</f>
        <v>0</v>
      </c>
      <c r="AF10" s="8" t="s">
        <v>33</v>
      </c>
      <c r="AG10" s="56">
        <f>AE40</f>
        <v>0</v>
      </c>
      <c r="AH10" s="8" t="s">
        <v>33</v>
      </c>
      <c r="AI10" s="56">
        <f>AG40</f>
        <v>0</v>
      </c>
      <c r="AJ10" s="8" t="s">
        <v>33</v>
      </c>
      <c r="AK10" s="56">
        <f>AI40</f>
        <v>0</v>
      </c>
      <c r="AL10" s="8" t="s">
        <v>33</v>
      </c>
      <c r="AM10" s="56">
        <f>AK40</f>
        <v>0</v>
      </c>
      <c r="AN10" s="69"/>
      <c r="AO10" s="4"/>
      <c r="AP10" s="4"/>
      <c r="AQ10" s="4"/>
      <c r="AR10" s="4"/>
      <c r="AS10" s="4"/>
      <c r="AT10" s="4"/>
      <c r="AU10" s="4"/>
      <c r="AV10" s="4"/>
      <c r="AW10" s="4"/>
      <c r="AX10" s="4"/>
      <c r="AY10" s="4"/>
    </row>
    <row r="11" spans="1:51" x14ac:dyDescent="0.35">
      <c r="A11" s="4"/>
      <c r="B11" s="82" t="s">
        <v>31</v>
      </c>
      <c r="C11" s="83"/>
      <c r="D11" s="83"/>
      <c r="E11" s="84"/>
      <c r="F11" s="8" t="s">
        <v>33</v>
      </c>
      <c r="G11" s="60"/>
      <c r="H11" s="29"/>
      <c r="I11" s="30"/>
      <c r="J11" s="31"/>
      <c r="K11" s="30"/>
      <c r="L11" s="31"/>
      <c r="M11" s="30"/>
      <c r="N11" s="31"/>
      <c r="O11" s="30"/>
      <c r="P11" s="31"/>
      <c r="Q11" s="30"/>
      <c r="R11" s="31"/>
      <c r="S11" s="30"/>
      <c r="T11" s="31"/>
      <c r="U11" s="27"/>
      <c r="V11" s="31"/>
      <c r="W11" s="27"/>
      <c r="X11" s="31"/>
      <c r="Y11" s="27"/>
      <c r="Z11" s="31"/>
      <c r="AA11" s="27"/>
      <c r="AB11" s="31"/>
      <c r="AC11" s="27"/>
      <c r="AD11" s="31"/>
      <c r="AE11" s="27"/>
      <c r="AF11" s="31"/>
      <c r="AG11" s="27"/>
      <c r="AH11" s="31"/>
      <c r="AI11" s="27"/>
      <c r="AJ11" s="31"/>
      <c r="AK11" s="27"/>
      <c r="AL11" s="31"/>
      <c r="AM11" s="38"/>
      <c r="AN11" s="69"/>
      <c r="AO11" s="4"/>
      <c r="AP11" s="4"/>
      <c r="AQ11" s="4"/>
      <c r="AR11" s="4"/>
      <c r="AS11" s="4"/>
      <c r="AT11" s="4"/>
      <c r="AU11" s="4"/>
      <c r="AV11" s="4"/>
      <c r="AW11" s="4"/>
      <c r="AX11" s="4"/>
      <c r="AY11" s="4"/>
    </row>
    <row r="12" spans="1:51" x14ac:dyDescent="0.35">
      <c r="A12" s="4"/>
      <c r="B12" s="82" t="s">
        <v>49</v>
      </c>
      <c r="C12" s="83"/>
      <c r="D12" s="83"/>
      <c r="E12" s="84"/>
      <c r="F12" s="8" t="s">
        <v>33</v>
      </c>
      <c r="G12" s="60"/>
      <c r="H12" s="34"/>
      <c r="I12" s="85"/>
      <c r="J12" s="85"/>
      <c r="K12" s="32"/>
      <c r="L12" s="35"/>
      <c r="M12" s="32"/>
      <c r="N12" s="35"/>
      <c r="O12" s="32"/>
      <c r="P12" s="35"/>
      <c r="Q12" s="32"/>
      <c r="R12" s="35"/>
      <c r="S12" s="32"/>
      <c r="T12" s="35"/>
      <c r="U12" s="39"/>
      <c r="V12" s="35"/>
      <c r="W12" s="39"/>
      <c r="X12" s="35"/>
      <c r="Y12" s="39"/>
      <c r="Z12" s="35"/>
      <c r="AA12" s="39"/>
      <c r="AB12" s="35"/>
      <c r="AC12" s="39"/>
      <c r="AD12" s="35"/>
      <c r="AE12" s="39"/>
      <c r="AF12" s="35"/>
      <c r="AG12" s="39"/>
      <c r="AH12" s="35"/>
      <c r="AI12" s="39"/>
      <c r="AJ12" s="35"/>
      <c r="AK12" s="39"/>
      <c r="AL12" s="35"/>
      <c r="AM12" s="40"/>
      <c r="AN12" s="69"/>
      <c r="AO12" s="4"/>
      <c r="AP12" s="4"/>
      <c r="AQ12" s="4"/>
      <c r="AR12" s="4"/>
      <c r="AS12" s="4"/>
      <c r="AT12" s="4"/>
      <c r="AU12" s="4"/>
      <c r="AV12" s="4"/>
      <c r="AW12" s="4"/>
      <c r="AX12" s="4"/>
      <c r="AY12" s="4"/>
    </row>
    <row r="13" spans="1:51" x14ac:dyDescent="0.35">
      <c r="A13" s="4"/>
      <c r="B13" s="92" t="s">
        <v>77</v>
      </c>
      <c r="C13" s="93"/>
      <c r="D13" s="93"/>
      <c r="E13" s="94"/>
      <c r="F13" s="8" t="s">
        <v>33</v>
      </c>
      <c r="G13" s="60"/>
      <c r="H13" s="34"/>
      <c r="I13" s="85"/>
      <c r="J13" s="85"/>
      <c r="K13" s="32"/>
      <c r="L13" s="35"/>
      <c r="M13" s="32"/>
      <c r="N13" s="35"/>
      <c r="O13" s="32"/>
      <c r="P13" s="35"/>
      <c r="Q13" s="32"/>
      <c r="R13" s="35"/>
      <c r="S13" s="32"/>
      <c r="T13" s="35"/>
      <c r="U13" s="39"/>
      <c r="V13" s="35"/>
      <c r="W13" s="39"/>
      <c r="X13" s="35"/>
      <c r="Y13" s="39"/>
      <c r="Z13" s="35"/>
      <c r="AA13" s="39"/>
      <c r="AB13" s="35"/>
      <c r="AC13" s="39"/>
      <c r="AD13" s="35"/>
      <c r="AE13" s="39"/>
      <c r="AF13" s="35"/>
      <c r="AG13" s="39"/>
      <c r="AH13" s="35"/>
      <c r="AI13" s="39"/>
      <c r="AJ13" s="35"/>
      <c r="AK13" s="39"/>
      <c r="AL13" s="35"/>
      <c r="AM13" s="40"/>
      <c r="AN13" s="69"/>
      <c r="AO13" s="4"/>
      <c r="AP13" s="4"/>
      <c r="AQ13" s="4"/>
      <c r="AR13" s="4"/>
      <c r="AS13" s="4"/>
      <c r="AT13" s="4"/>
      <c r="AU13" s="4"/>
      <c r="AV13" s="4"/>
      <c r="AW13" s="4"/>
      <c r="AX13" s="4"/>
      <c r="AY13" s="4"/>
    </row>
    <row r="14" spans="1:51" x14ac:dyDescent="0.35">
      <c r="A14" s="4"/>
      <c r="B14" s="82" t="s">
        <v>78</v>
      </c>
      <c r="C14" s="83"/>
      <c r="D14" s="83"/>
      <c r="E14" s="84"/>
      <c r="F14" s="8" t="s">
        <v>33</v>
      </c>
      <c r="G14" s="61"/>
      <c r="H14" s="36"/>
      <c r="I14" s="33"/>
      <c r="J14" s="37"/>
      <c r="K14" s="33"/>
      <c r="L14" s="37"/>
      <c r="M14" s="33"/>
      <c r="N14" s="37"/>
      <c r="O14" s="33"/>
      <c r="P14" s="37"/>
      <c r="Q14" s="33"/>
      <c r="R14" s="37"/>
      <c r="S14" s="33"/>
      <c r="T14" s="37"/>
      <c r="U14" s="28"/>
      <c r="V14" s="37"/>
      <c r="W14" s="28"/>
      <c r="X14" s="37"/>
      <c r="Y14" s="28"/>
      <c r="Z14" s="37"/>
      <c r="AA14" s="28"/>
      <c r="AB14" s="37"/>
      <c r="AC14" s="28"/>
      <c r="AD14" s="37"/>
      <c r="AE14" s="28"/>
      <c r="AF14" s="37"/>
      <c r="AG14" s="28"/>
      <c r="AH14" s="37"/>
      <c r="AI14" s="28"/>
      <c r="AJ14" s="37"/>
      <c r="AK14" s="28"/>
      <c r="AL14" s="37"/>
      <c r="AM14" s="41"/>
      <c r="AN14" s="70"/>
      <c r="AO14" s="4"/>
      <c r="AP14" s="4"/>
      <c r="AQ14" s="4"/>
      <c r="AR14" s="4"/>
      <c r="AS14" s="4"/>
      <c r="AT14" s="4"/>
      <c r="AU14" s="4"/>
      <c r="AV14" s="4"/>
      <c r="AW14" s="4"/>
      <c r="AX14" s="4"/>
      <c r="AY14" s="4"/>
    </row>
    <row r="15" spans="1:51" x14ac:dyDescent="0.35">
      <c r="A15" s="4"/>
      <c r="B15" s="74" t="s">
        <v>51</v>
      </c>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4"/>
      <c r="AP15" s="4"/>
      <c r="AQ15" s="4"/>
      <c r="AR15" s="4"/>
      <c r="AS15" s="4"/>
      <c r="AT15" s="4"/>
      <c r="AU15" s="4"/>
      <c r="AV15" s="4"/>
      <c r="AW15" s="4"/>
      <c r="AX15" s="4"/>
      <c r="AY15" s="4"/>
    </row>
    <row r="16" spans="1:51" x14ac:dyDescent="0.35">
      <c r="A16" s="4"/>
      <c r="B16" s="82" t="s">
        <v>50</v>
      </c>
      <c r="C16" s="83"/>
      <c r="D16" s="83"/>
      <c r="E16" s="84"/>
      <c r="F16" s="42"/>
      <c r="G16" s="43"/>
      <c r="H16" s="8" t="s">
        <v>33</v>
      </c>
      <c r="I16" s="62"/>
      <c r="J16" s="8" t="s">
        <v>33</v>
      </c>
      <c r="K16" s="62"/>
      <c r="L16" s="8" t="s">
        <v>33</v>
      </c>
      <c r="M16" s="62"/>
      <c r="N16" s="8" t="s">
        <v>33</v>
      </c>
      <c r="O16" s="62"/>
      <c r="P16" s="8" t="s">
        <v>33</v>
      </c>
      <c r="Q16" s="62"/>
      <c r="R16" s="8" t="s">
        <v>33</v>
      </c>
      <c r="S16" s="62"/>
      <c r="T16" s="8" t="s">
        <v>33</v>
      </c>
      <c r="U16" s="62"/>
      <c r="V16" s="8" t="s">
        <v>33</v>
      </c>
      <c r="W16" s="62"/>
      <c r="X16" s="8" t="s">
        <v>33</v>
      </c>
      <c r="Y16" s="62"/>
      <c r="Z16" s="8" t="s">
        <v>33</v>
      </c>
      <c r="AA16" s="62"/>
      <c r="AB16" s="8" t="s">
        <v>33</v>
      </c>
      <c r="AC16" s="62"/>
      <c r="AD16" s="8" t="s">
        <v>33</v>
      </c>
      <c r="AE16" s="62"/>
      <c r="AF16" s="8" t="s">
        <v>33</v>
      </c>
      <c r="AG16" s="62"/>
      <c r="AH16" s="8" t="s">
        <v>33</v>
      </c>
      <c r="AI16" s="62"/>
      <c r="AJ16" s="8" t="s">
        <v>33</v>
      </c>
      <c r="AK16" s="62"/>
      <c r="AL16" s="76"/>
      <c r="AM16" s="77"/>
      <c r="AN16" s="71"/>
      <c r="AO16" s="4"/>
      <c r="AP16" s="4"/>
      <c r="AQ16" s="4"/>
      <c r="AR16" s="4"/>
      <c r="AS16" s="4"/>
      <c r="AT16" s="4"/>
      <c r="AU16" s="4"/>
      <c r="AV16" s="4"/>
      <c r="AW16" s="4"/>
      <c r="AX16" s="4"/>
      <c r="AY16" s="4"/>
    </row>
    <row r="17" spans="1:51" x14ac:dyDescent="0.35">
      <c r="A17" s="4"/>
      <c r="B17" s="82" t="s">
        <v>15</v>
      </c>
      <c r="C17" s="83"/>
      <c r="D17" s="83"/>
      <c r="E17" s="84"/>
      <c r="F17" s="42"/>
      <c r="G17" s="43"/>
      <c r="H17" s="8" t="s">
        <v>33</v>
      </c>
      <c r="I17" s="62"/>
      <c r="J17" s="8" t="s">
        <v>33</v>
      </c>
      <c r="K17" s="62"/>
      <c r="L17" s="8" t="s">
        <v>33</v>
      </c>
      <c r="M17" s="62"/>
      <c r="N17" s="8" t="s">
        <v>33</v>
      </c>
      <c r="O17" s="62"/>
      <c r="P17" s="8" t="s">
        <v>33</v>
      </c>
      <c r="Q17" s="62"/>
      <c r="R17" s="8" t="s">
        <v>33</v>
      </c>
      <c r="S17" s="62"/>
      <c r="T17" s="8" t="s">
        <v>33</v>
      </c>
      <c r="U17" s="62"/>
      <c r="V17" s="8" t="s">
        <v>33</v>
      </c>
      <c r="W17" s="62"/>
      <c r="X17" s="8" t="s">
        <v>33</v>
      </c>
      <c r="Y17" s="62"/>
      <c r="Z17" s="8" t="s">
        <v>33</v>
      </c>
      <c r="AA17" s="62"/>
      <c r="AB17" s="8" t="s">
        <v>33</v>
      </c>
      <c r="AC17" s="62"/>
      <c r="AD17" s="8" t="s">
        <v>33</v>
      </c>
      <c r="AE17" s="62"/>
      <c r="AF17" s="8" t="s">
        <v>33</v>
      </c>
      <c r="AG17" s="62"/>
      <c r="AH17" s="8" t="s">
        <v>33</v>
      </c>
      <c r="AI17" s="62"/>
      <c r="AJ17" s="8" t="s">
        <v>33</v>
      </c>
      <c r="AK17" s="62"/>
      <c r="AL17" s="78"/>
      <c r="AM17" s="79"/>
      <c r="AN17" s="71"/>
      <c r="AO17" s="4"/>
      <c r="AP17" s="4"/>
      <c r="AQ17" s="4"/>
      <c r="AR17" s="4"/>
      <c r="AS17" s="4"/>
      <c r="AT17" s="4"/>
      <c r="AU17" s="4"/>
      <c r="AV17" s="4"/>
      <c r="AW17" s="4"/>
      <c r="AX17" s="4"/>
      <c r="AY17" s="4"/>
    </row>
    <row r="18" spans="1:51" x14ac:dyDescent="0.35">
      <c r="A18" s="4"/>
      <c r="B18" s="82" t="s">
        <v>16</v>
      </c>
      <c r="C18" s="83"/>
      <c r="D18" s="83"/>
      <c r="E18" s="84"/>
      <c r="F18" s="42"/>
      <c r="G18" s="43"/>
      <c r="H18" s="8" t="s">
        <v>33</v>
      </c>
      <c r="I18" s="62"/>
      <c r="J18" s="8" t="s">
        <v>33</v>
      </c>
      <c r="K18" s="62"/>
      <c r="L18" s="8" t="s">
        <v>33</v>
      </c>
      <c r="M18" s="62"/>
      <c r="N18" s="8" t="s">
        <v>33</v>
      </c>
      <c r="O18" s="62"/>
      <c r="P18" s="8" t="s">
        <v>33</v>
      </c>
      <c r="Q18" s="62"/>
      <c r="R18" s="8" t="s">
        <v>33</v>
      </c>
      <c r="S18" s="62"/>
      <c r="T18" s="8" t="s">
        <v>33</v>
      </c>
      <c r="U18" s="62"/>
      <c r="V18" s="8" t="s">
        <v>33</v>
      </c>
      <c r="W18" s="62"/>
      <c r="X18" s="8" t="s">
        <v>33</v>
      </c>
      <c r="Y18" s="62"/>
      <c r="Z18" s="8" t="s">
        <v>33</v>
      </c>
      <c r="AA18" s="62"/>
      <c r="AB18" s="8" t="s">
        <v>33</v>
      </c>
      <c r="AC18" s="62"/>
      <c r="AD18" s="8" t="s">
        <v>33</v>
      </c>
      <c r="AE18" s="62"/>
      <c r="AF18" s="8" t="s">
        <v>33</v>
      </c>
      <c r="AG18" s="62"/>
      <c r="AH18" s="8" t="s">
        <v>33</v>
      </c>
      <c r="AI18" s="62"/>
      <c r="AJ18" s="8" t="s">
        <v>33</v>
      </c>
      <c r="AK18" s="62"/>
      <c r="AL18" s="78"/>
      <c r="AM18" s="79"/>
      <c r="AN18" s="71"/>
      <c r="AO18" s="4"/>
      <c r="AP18" s="4"/>
      <c r="AQ18" s="4"/>
      <c r="AR18" s="4"/>
      <c r="AS18" s="4"/>
      <c r="AT18" s="4"/>
      <c r="AU18" s="4"/>
      <c r="AV18" s="4"/>
      <c r="AW18" s="4"/>
      <c r="AX18" s="4"/>
      <c r="AY18" s="4"/>
    </row>
    <row r="19" spans="1:51" x14ac:dyDescent="0.35">
      <c r="A19" s="4"/>
      <c r="B19" s="82" t="s">
        <v>17</v>
      </c>
      <c r="C19" s="83"/>
      <c r="D19" s="83"/>
      <c r="E19" s="84"/>
      <c r="F19" s="12" t="s">
        <v>33</v>
      </c>
      <c r="G19" s="63"/>
      <c r="H19" s="8" t="s">
        <v>33</v>
      </c>
      <c r="I19" s="62"/>
      <c r="J19" s="8" t="s">
        <v>33</v>
      </c>
      <c r="K19" s="62"/>
      <c r="L19" s="8" t="s">
        <v>33</v>
      </c>
      <c r="M19" s="62"/>
      <c r="N19" s="8" t="s">
        <v>33</v>
      </c>
      <c r="O19" s="62"/>
      <c r="P19" s="8" t="s">
        <v>33</v>
      </c>
      <c r="Q19" s="62"/>
      <c r="R19" s="8" t="s">
        <v>33</v>
      </c>
      <c r="S19" s="62"/>
      <c r="T19" s="8" t="s">
        <v>33</v>
      </c>
      <c r="U19" s="62"/>
      <c r="V19" s="8" t="s">
        <v>33</v>
      </c>
      <c r="W19" s="62"/>
      <c r="X19" s="8" t="s">
        <v>33</v>
      </c>
      <c r="Y19" s="62"/>
      <c r="Z19" s="8" t="s">
        <v>33</v>
      </c>
      <c r="AA19" s="62"/>
      <c r="AB19" s="8" t="s">
        <v>33</v>
      </c>
      <c r="AC19" s="62"/>
      <c r="AD19" s="8" t="s">
        <v>33</v>
      </c>
      <c r="AE19" s="62"/>
      <c r="AF19" s="8" t="s">
        <v>33</v>
      </c>
      <c r="AG19" s="62"/>
      <c r="AH19" s="8" t="s">
        <v>33</v>
      </c>
      <c r="AI19" s="62"/>
      <c r="AJ19" s="8" t="s">
        <v>33</v>
      </c>
      <c r="AK19" s="62"/>
      <c r="AL19" s="78"/>
      <c r="AM19" s="79"/>
      <c r="AN19" s="71"/>
      <c r="AO19" s="4"/>
      <c r="AP19" s="4"/>
      <c r="AQ19" s="4"/>
      <c r="AR19" s="4"/>
      <c r="AS19" s="4"/>
      <c r="AT19" s="4"/>
      <c r="AU19" s="4"/>
      <c r="AV19" s="4"/>
      <c r="AW19" s="4"/>
      <c r="AX19" s="4"/>
      <c r="AY19" s="4"/>
    </row>
    <row r="20" spans="1:51" x14ac:dyDescent="0.35">
      <c r="A20" s="4"/>
      <c r="B20" s="82" t="s">
        <v>18</v>
      </c>
      <c r="C20" s="83"/>
      <c r="D20" s="83"/>
      <c r="E20" s="84"/>
      <c r="F20" s="42"/>
      <c r="G20" s="43"/>
      <c r="H20" s="8" t="s">
        <v>33</v>
      </c>
      <c r="I20" s="62"/>
      <c r="J20" s="8" t="s">
        <v>33</v>
      </c>
      <c r="K20" s="62"/>
      <c r="L20" s="8" t="s">
        <v>33</v>
      </c>
      <c r="M20" s="62"/>
      <c r="N20" s="8" t="s">
        <v>33</v>
      </c>
      <c r="O20" s="62"/>
      <c r="P20" s="8" t="s">
        <v>33</v>
      </c>
      <c r="Q20" s="62"/>
      <c r="R20" s="8" t="s">
        <v>33</v>
      </c>
      <c r="S20" s="62"/>
      <c r="T20" s="8" t="s">
        <v>33</v>
      </c>
      <c r="U20" s="62"/>
      <c r="V20" s="8" t="s">
        <v>33</v>
      </c>
      <c r="W20" s="62"/>
      <c r="X20" s="8" t="s">
        <v>33</v>
      </c>
      <c r="Y20" s="62"/>
      <c r="Z20" s="8" t="s">
        <v>33</v>
      </c>
      <c r="AA20" s="62"/>
      <c r="AB20" s="8" t="s">
        <v>33</v>
      </c>
      <c r="AC20" s="62"/>
      <c r="AD20" s="8" t="s">
        <v>33</v>
      </c>
      <c r="AE20" s="62"/>
      <c r="AF20" s="8" t="s">
        <v>33</v>
      </c>
      <c r="AG20" s="62"/>
      <c r="AH20" s="8" t="s">
        <v>33</v>
      </c>
      <c r="AI20" s="62"/>
      <c r="AJ20" s="8" t="s">
        <v>33</v>
      </c>
      <c r="AK20" s="62"/>
      <c r="AL20" s="80"/>
      <c r="AM20" s="81"/>
      <c r="AN20" s="71"/>
      <c r="AO20" s="4"/>
      <c r="AP20" s="4"/>
      <c r="AQ20" s="4"/>
      <c r="AR20" s="4"/>
      <c r="AS20" s="4"/>
      <c r="AT20" s="4"/>
      <c r="AU20" s="4"/>
      <c r="AV20" s="4"/>
      <c r="AW20" s="4"/>
      <c r="AX20" s="4"/>
      <c r="AY20" s="4"/>
    </row>
    <row r="21" spans="1:51" x14ac:dyDescent="0.35">
      <c r="A21" s="4"/>
      <c r="B21" s="74" t="s">
        <v>7</v>
      </c>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4"/>
      <c r="AP21" s="4"/>
      <c r="AQ21" s="4"/>
      <c r="AR21" s="4"/>
      <c r="AS21" s="4"/>
      <c r="AT21" s="4"/>
      <c r="AU21" s="4"/>
      <c r="AV21" s="4"/>
      <c r="AW21" s="4"/>
      <c r="AX21" s="4"/>
      <c r="AY21" s="4"/>
    </row>
    <row r="22" spans="1:51" x14ac:dyDescent="0.35">
      <c r="A22" s="4"/>
      <c r="B22" s="82" t="s">
        <v>8</v>
      </c>
      <c r="C22" s="83"/>
      <c r="D22" s="83"/>
      <c r="E22" s="84"/>
      <c r="F22" s="42"/>
      <c r="G22" s="45"/>
      <c r="H22" s="8" t="s">
        <v>33</v>
      </c>
      <c r="I22" s="62"/>
      <c r="J22" s="8" t="s">
        <v>33</v>
      </c>
      <c r="K22" s="62"/>
      <c r="L22" s="8" t="s">
        <v>33</v>
      </c>
      <c r="M22" s="62"/>
      <c r="N22" s="8" t="s">
        <v>33</v>
      </c>
      <c r="O22" s="62"/>
      <c r="P22" s="8" t="s">
        <v>33</v>
      </c>
      <c r="Q22" s="62"/>
      <c r="R22" s="8" t="s">
        <v>33</v>
      </c>
      <c r="S22" s="62"/>
      <c r="T22" s="8" t="s">
        <v>33</v>
      </c>
      <c r="U22" s="62"/>
      <c r="V22" s="8" t="s">
        <v>33</v>
      </c>
      <c r="W22" s="62"/>
      <c r="X22" s="8" t="s">
        <v>33</v>
      </c>
      <c r="Y22" s="62"/>
      <c r="Z22" s="8" t="s">
        <v>33</v>
      </c>
      <c r="AA22" s="62"/>
      <c r="AB22" s="8" t="s">
        <v>33</v>
      </c>
      <c r="AC22" s="62"/>
      <c r="AD22" s="8" t="s">
        <v>33</v>
      </c>
      <c r="AE22" s="62"/>
      <c r="AF22" s="8" t="s">
        <v>33</v>
      </c>
      <c r="AG22" s="62"/>
      <c r="AH22" s="8" t="s">
        <v>33</v>
      </c>
      <c r="AI22" s="62"/>
      <c r="AJ22" s="8" t="s">
        <v>33</v>
      </c>
      <c r="AK22" s="62"/>
      <c r="AL22" s="76"/>
      <c r="AM22" s="77"/>
      <c r="AN22" s="71"/>
      <c r="AO22" s="4"/>
      <c r="AP22" s="4"/>
      <c r="AQ22" s="4"/>
      <c r="AR22" s="4"/>
      <c r="AS22" s="4"/>
      <c r="AT22" s="4"/>
      <c r="AU22" s="4"/>
      <c r="AV22" s="4"/>
      <c r="AW22" s="4"/>
      <c r="AX22" s="4"/>
      <c r="AY22" s="4"/>
    </row>
    <row r="23" spans="1:51" x14ac:dyDescent="0.35">
      <c r="A23" s="4"/>
      <c r="B23" s="82" t="s">
        <v>9</v>
      </c>
      <c r="C23" s="83"/>
      <c r="D23" s="83"/>
      <c r="E23" s="84"/>
      <c r="F23" s="42"/>
      <c r="G23" s="45"/>
      <c r="H23" s="8" t="s">
        <v>33</v>
      </c>
      <c r="I23" s="62"/>
      <c r="J23" s="8" t="s">
        <v>33</v>
      </c>
      <c r="K23" s="62"/>
      <c r="L23" s="8" t="s">
        <v>33</v>
      </c>
      <c r="M23" s="62"/>
      <c r="N23" s="8" t="s">
        <v>33</v>
      </c>
      <c r="O23" s="62"/>
      <c r="P23" s="8" t="s">
        <v>33</v>
      </c>
      <c r="Q23" s="62"/>
      <c r="R23" s="8" t="s">
        <v>33</v>
      </c>
      <c r="S23" s="62"/>
      <c r="T23" s="8" t="s">
        <v>33</v>
      </c>
      <c r="U23" s="62"/>
      <c r="V23" s="8" t="s">
        <v>33</v>
      </c>
      <c r="W23" s="62"/>
      <c r="X23" s="8" t="s">
        <v>33</v>
      </c>
      <c r="Y23" s="62"/>
      <c r="Z23" s="8" t="s">
        <v>33</v>
      </c>
      <c r="AA23" s="62"/>
      <c r="AB23" s="8" t="s">
        <v>33</v>
      </c>
      <c r="AC23" s="62"/>
      <c r="AD23" s="8" t="s">
        <v>33</v>
      </c>
      <c r="AE23" s="62"/>
      <c r="AF23" s="8" t="s">
        <v>33</v>
      </c>
      <c r="AG23" s="62"/>
      <c r="AH23" s="8" t="s">
        <v>33</v>
      </c>
      <c r="AI23" s="62"/>
      <c r="AJ23" s="8" t="s">
        <v>33</v>
      </c>
      <c r="AK23" s="62"/>
      <c r="AL23" s="78"/>
      <c r="AM23" s="79"/>
      <c r="AN23" s="71"/>
      <c r="AO23" s="4"/>
      <c r="AP23" s="4"/>
      <c r="AQ23" s="4"/>
      <c r="AR23" s="4"/>
      <c r="AS23" s="4"/>
      <c r="AT23" s="4"/>
      <c r="AU23" s="4"/>
      <c r="AV23" s="4"/>
      <c r="AW23" s="4"/>
      <c r="AX23" s="4"/>
      <c r="AY23" s="4"/>
    </row>
    <row r="24" spans="1:51" x14ac:dyDescent="0.35">
      <c r="A24" s="4"/>
      <c r="B24" s="92" t="s">
        <v>62</v>
      </c>
      <c r="C24" s="93"/>
      <c r="D24" s="93"/>
      <c r="E24" s="94"/>
      <c r="F24" s="9" t="s">
        <v>33</v>
      </c>
      <c r="G24" s="64"/>
      <c r="H24" s="8" t="s">
        <v>33</v>
      </c>
      <c r="I24" s="62"/>
      <c r="J24" s="8" t="s">
        <v>33</v>
      </c>
      <c r="K24" s="62"/>
      <c r="L24" s="8" t="s">
        <v>33</v>
      </c>
      <c r="M24" s="62"/>
      <c r="N24" s="8" t="s">
        <v>33</v>
      </c>
      <c r="O24" s="62"/>
      <c r="P24" s="8" t="s">
        <v>33</v>
      </c>
      <c r="Q24" s="62"/>
      <c r="R24" s="8" t="s">
        <v>33</v>
      </c>
      <c r="S24" s="62"/>
      <c r="T24" s="8" t="s">
        <v>33</v>
      </c>
      <c r="U24" s="62"/>
      <c r="V24" s="8" t="s">
        <v>33</v>
      </c>
      <c r="W24" s="62"/>
      <c r="X24" s="8" t="s">
        <v>33</v>
      </c>
      <c r="Y24" s="62"/>
      <c r="Z24" s="8" t="s">
        <v>33</v>
      </c>
      <c r="AA24" s="62"/>
      <c r="AB24" s="8" t="s">
        <v>33</v>
      </c>
      <c r="AC24" s="62"/>
      <c r="AD24" s="8" t="s">
        <v>33</v>
      </c>
      <c r="AE24" s="62"/>
      <c r="AF24" s="8" t="s">
        <v>33</v>
      </c>
      <c r="AG24" s="62"/>
      <c r="AH24" s="8" t="s">
        <v>33</v>
      </c>
      <c r="AI24" s="62"/>
      <c r="AJ24" s="8" t="s">
        <v>33</v>
      </c>
      <c r="AK24" s="62"/>
      <c r="AL24" s="78"/>
      <c r="AM24" s="79"/>
      <c r="AN24" s="71"/>
      <c r="AO24" s="4"/>
      <c r="AP24" s="4"/>
      <c r="AQ24" s="4"/>
      <c r="AR24" s="4"/>
      <c r="AS24" s="4"/>
      <c r="AT24" s="4"/>
      <c r="AU24" s="4"/>
      <c r="AV24" s="4"/>
      <c r="AW24" s="4"/>
      <c r="AX24" s="4"/>
      <c r="AY24" s="4"/>
    </row>
    <row r="25" spans="1:51" x14ac:dyDescent="0.35">
      <c r="A25" s="4"/>
      <c r="B25" s="92" t="s">
        <v>35</v>
      </c>
      <c r="C25" s="93"/>
      <c r="D25" s="93"/>
      <c r="E25" s="94"/>
      <c r="F25" s="42"/>
      <c r="G25" s="46"/>
      <c r="H25" s="8" t="s">
        <v>33</v>
      </c>
      <c r="I25" s="66">
        <f>IF(ISNUMBER(I24), (I24)*E43, 0)</f>
        <v>0</v>
      </c>
      <c r="J25" s="8" t="s">
        <v>33</v>
      </c>
      <c r="K25" s="66">
        <f>IF(ISNUMBER(K24), (K24)*E43, 0)</f>
        <v>0</v>
      </c>
      <c r="L25" s="8" t="s">
        <v>33</v>
      </c>
      <c r="M25" s="66">
        <f>IF(ISNUMBER(M24), (M24)*E43, 0)</f>
        <v>0</v>
      </c>
      <c r="N25" s="8" t="s">
        <v>33</v>
      </c>
      <c r="O25" s="66">
        <f>IF(ISNUMBER(O24), (O24)*E43, 0)</f>
        <v>0</v>
      </c>
      <c r="P25" s="8" t="s">
        <v>33</v>
      </c>
      <c r="Q25" s="66">
        <f>IF(ISNUMBER(Q24), (Q24)*E43, 0)</f>
        <v>0</v>
      </c>
      <c r="R25" s="8" t="s">
        <v>33</v>
      </c>
      <c r="S25" s="66">
        <f>IF(ISNUMBER(S24), (S24)*E43, 0)</f>
        <v>0</v>
      </c>
      <c r="T25" s="8" t="s">
        <v>33</v>
      </c>
      <c r="U25" s="66">
        <f>IF(ISNUMBER(U24), (U24)*E43, 0)</f>
        <v>0</v>
      </c>
      <c r="V25" s="8" t="s">
        <v>33</v>
      </c>
      <c r="W25" s="66">
        <f>IF(ISNUMBER(W24), (W24)*E43, 0)</f>
        <v>0</v>
      </c>
      <c r="X25" s="8" t="s">
        <v>33</v>
      </c>
      <c r="Y25" s="66">
        <f>IF(ISNUMBER(Y24), (Y24)*E43, 0)</f>
        <v>0</v>
      </c>
      <c r="Z25" s="8" t="s">
        <v>33</v>
      </c>
      <c r="AA25" s="66">
        <f>IF(ISNUMBER(AA24), (AA24)*E43, 0)</f>
        <v>0</v>
      </c>
      <c r="AB25" s="8" t="s">
        <v>33</v>
      </c>
      <c r="AC25" s="66">
        <f>IF(ISNUMBER(AC24), (AC24)*E43, 0)</f>
        <v>0</v>
      </c>
      <c r="AD25" s="8" t="s">
        <v>33</v>
      </c>
      <c r="AE25" s="66">
        <f>IF(ISNUMBER(AE24), (AE24)*E43, 0)</f>
        <v>0</v>
      </c>
      <c r="AF25" s="8" t="s">
        <v>33</v>
      </c>
      <c r="AG25" s="66">
        <f>IF(ISNUMBER(AG24), (AG24)*E43, 0)</f>
        <v>0</v>
      </c>
      <c r="AH25" s="8" t="s">
        <v>33</v>
      </c>
      <c r="AI25" s="66">
        <f>IF(ISNUMBER(AI24), (AI24)*E43, 0)</f>
        <v>0</v>
      </c>
      <c r="AJ25" s="8" t="s">
        <v>33</v>
      </c>
      <c r="AK25" s="66">
        <f>IF(ISNUMBER(AK24), (AK24)*E43, 0)</f>
        <v>0</v>
      </c>
      <c r="AL25" s="78"/>
      <c r="AM25" s="79"/>
      <c r="AN25" s="71"/>
      <c r="AO25" s="4"/>
      <c r="AP25" s="4"/>
      <c r="AQ25" s="4"/>
      <c r="AR25" s="4"/>
      <c r="AS25" s="4"/>
      <c r="AT25" s="4"/>
      <c r="AU25" s="4"/>
      <c r="AV25" s="4"/>
      <c r="AW25" s="4"/>
      <c r="AX25" s="4"/>
      <c r="AY25" s="4"/>
    </row>
    <row r="26" spans="1:51" x14ac:dyDescent="0.35">
      <c r="A26" s="4"/>
      <c r="B26" s="92" t="s">
        <v>63</v>
      </c>
      <c r="C26" s="93"/>
      <c r="D26" s="93"/>
      <c r="E26" s="94"/>
      <c r="F26" s="9" t="s">
        <v>33</v>
      </c>
      <c r="G26" s="64"/>
      <c r="H26" s="8" t="s">
        <v>33</v>
      </c>
      <c r="I26" s="62"/>
      <c r="J26" s="8" t="s">
        <v>33</v>
      </c>
      <c r="K26" s="62"/>
      <c r="L26" s="8" t="s">
        <v>33</v>
      </c>
      <c r="M26" s="62"/>
      <c r="N26" s="8" t="s">
        <v>33</v>
      </c>
      <c r="O26" s="62"/>
      <c r="P26" s="8" t="s">
        <v>33</v>
      </c>
      <c r="Q26" s="62"/>
      <c r="R26" s="8" t="s">
        <v>33</v>
      </c>
      <c r="S26" s="62"/>
      <c r="T26" s="8" t="s">
        <v>33</v>
      </c>
      <c r="U26" s="62"/>
      <c r="V26" s="8" t="s">
        <v>33</v>
      </c>
      <c r="W26" s="62"/>
      <c r="X26" s="8" t="s">
        <v>33</v>
      </c>
      <c r="Y26" s="62"/>
      <c r="Z26" s="8" t="s">
        <v>33</v>
      </c>
      <c r="AA26" s="62"/>
      <c r="AB26" s="8" t="s">
        <v>33</v>
      </c>
      <c r="AC26" s="62"/>
      <c r="AD26" s="8" t="s">
        <v>33</v>
      </c>
      <c r="AE26" s="62"/>
      <c r="AF26" s="8" t="s">
        <v>33</v>
      </c>
      <c r="AG26" s="62"/>
      <c r="AH26" s="8" t="s">
        <v>33</v>
      </c>
      <c r="AI26" s="62"/>
      <c r="AJ26" s="8" t="s">
        <v>33</v>
      </c>
      <c r="AK26" s="62"/>
      <c r="AL26" s="78"/>
      <c r="AM26" s="79"/>
      <c r="AN26" s="71"/>
      <c r="AO26" s="4"/>
      <c r="AP26" s="4"/>
      <c r="AQ26" s="4"/>
      <c r="AR26" s="4"/>
      <c r="AS26" s="4"/>
      <c r="AT26" s="4"/>
      <c r="AU26" s="4"/>
      <c r="AV26" s="4"/>
      <c r="AW26" s="4"/>
      <c r="AX26" s="4"/>
      <c r="AY26" s="4"/>
    </row>
    <row r="27" spans="1:51" x14ac:dyDescent="0.35">
      <c r="A27" s="4"/>
      <c r="B27" s="92" t="s">
        <v>35</v>
      </c>
      <c r="C27" s="93"/>
      <c r="D27" s="93"/>
      <c r="E27" s="94"/>
      <c r="F27" s="42"/>
      <c r="G27" s="46"/>
      <c r="H27" s="8" t="s">
        <v>33</v>
      </c>
      <c r="I27" s="66">
        <f>IF(ISNUMBER(I26),(I26)*E44, 0)</f>
        <v>0</v>
      </c>
      <c r="J27" s="8" t="s">
        <v>33</v>
      </c>
      <c r="K27" s="66">
        <f>IF(ISNUMBER(K26),(K26)*$E$44, 0)</f>
        <v>0</v>
      </c>
      <c r="L27" s="8" t="s">
        <v>33</v>
      </c>
      <c r="M27" s="66">
        <f>IF(ISNUMBER(M26),(M26)*$E$44, 0)</f>
        <v>0</v>
      </c>
      <c r="N27" s="8" t="s">
        <v>33</v>
      </c>
      <c r="O27" s="66">
        <f>IF(ISNUMBER(O26),(O26)*$E$44, 0)</f>
        <v>0</v>
      </c>
      <c r="P27" s="8" t="s">
        <v>33</v>
      </c>
      <c r="Q27" s="66">
        <f>IF(ISNUMBER(Q26),(Q26)*$E$44, 0)</f>
        <v>0</v>
      </c>
      <c r="R27" s="8" t="s">
        <v>33</v>
      </c>
      <c r="S27" s="66">
        <f>IF(ISNUMBER(S26),(S26)*$E$44, 0)</f>
        <v>0</v>
      </c>
      <c r="T27" s="8" t="s">
        <v>33</v>
      </c>
      <c r="U27" s="66">
        <f>IF(ISNUMBER(U26),(U26)*$E$44, 0)</f>
        <v>0</v>
      </c>
      <c r="V27" s="8" t="s">
        <v>33</v>
      </c>
      <c r="W27" s="66">
        <f>IF(ISNUMBER(W26),(W26)*$E$44, 0)</f>
        <v>0</v>
      </c>
      <c r="X27" s="8" t="s">
        <v>33</v>
      </c>
      <c r="Y27" s="66">
        <f>IF(ISNUMBER(Y26),(Y26)*$E$44, 0)</f>
        <v>0</v>
      </c>
      <c r="Z27" s="8" t="s">
        <v>33</v>
      </c>
      <c r="AA27" s="66">
        <f>IF(ISNUMBER(AA26),(AA26)*$E$44, 0)</f>
        <v>0</v>
      </c>
      <c r="AB27" s="8" t="s">
        <v>33</v>
      </c>
      <c r="AC27" s="66">
        <f>IF(ISNUMBER(AC26),(AC26)*$E$44, 0)</f>
        <v>0</v>
      </c>
      <c r="AD27" s="8" t="s">
        <v>33</v>
      </c>
      <c r="AE27" s="66">
        <f>IF(ISNUMBER(AE26),(AE26)*$E$44, 0)</f>
        <v>0</v>
      </c>
      <c r="AF27" s="8" t="s">
        <v>33</v>
      </c>
      <c r="AG27" s="66">
        <f>IF(ISNUMBER(AG26),(AG26)*$E$44, 0)</f>
        <v>0</v>
      </c>
      <c r="AH27" s="8" t="s">
        <v>33</v>
      </c>
      <c r="AI27" s="66">
        <f>IF(ISNUMBER(AI26),(AI26)*$E$44, 0)</f>
        <v>0</v>
      </c>
      <c r="AJ27" s="8" t="s">
        <v>33</v>
      </c>
      <c r="AK27" s="66">
        <f>IF(ISNUMBER(AK26),(AK26)*$E$44, 0)</f>
        <v>0</v>
      </c>
      <c r="AL27" s="78"/>
      <c r="AM27" s="79"/>
      <c r="AN27" s="71"/>
      <c r="AO27" s="4"/>
      <c r="AP27" s="4"/>
      <c r="AQ27" s="4"/>
      <c r="AR27" s="4"/>
      <c r="AS27" s="4"/>
      <c r="AT27" s="4"/>
      <c r="AU27" s="4"/>
      <c r="AV27" s="4"/>
      <c r="AW27" s="4"/>
      <c r="AX27" s="4"/>
      <c r="AY27" s="4"/>
    </row>
    <row r="28" spans="1:51" x14ac:dyDescent="0.35">
      <c r="A28" s="4"/>
      <c r="B28" s="92" t="s">
        <v>79</v>
      </c>
      <c r="C28" s="93"/>
      <c r="D28" s="93"/>
      <c r="E28" s="94"/>
      <c r="F28" s="9" t="s">
        <v>33</v>
      </c>
      <c r="G28" s="64"/>
      <c r="H28" s="8" t="s">
        <v>33</v>
      </c>
      <c r="I28" s="62"/>
      <c r="J28" s="8" t="s">
        <v>33</v>
      </c>
      <c r="K28" s="62"/>
      <c r="L28" s="8" t="s">
        <v>33</v>
      </c>
      <c r="M28" s="62"/>
      <c r="N28" s="8" t="s">
        <v>33</v>
      </c>
      <c r="O28" s="62"/>
      <c r="P28" s="8" t="s">
        <v>33</v>
      </c>
      <c r="Q28" s="62"/>
      <c r="R28" s="8" t="s">
        <v>33</v>
      </c>
      <c r="S28" s="62"/>
      <c r="T28" s="8" t="s">
        <v>33</v>
      </c>
      <c r="U28" s="62"/>
      <c r="V28" s="8" t="s">
        <v>33</v>
      </c>
      <c r="W28" s="62"/>
      <c r="X28" s="8" t="s">
        <v>33</v>
      </c>
      <c r="Y28" s="62"/>
      <c r="Z28" s="8" t="s">
        <v>33</v>
      </c>
      <c r="AA28" s="62"/>
      <c r="AB28" s="8" t="s">
        <v>33</v>
      </c>
      <c r="AC28" s="62"/>
      <c r="AD28" s="8" t="s">
        <v>33</v>
      </c>
      <c r="AE28" s="62"/>
      <c r="AF28" s="8" t="s">
        <v>33</v>
      </c>
      <c r="AG28" s="62"/>
      <c r="AH28" s="8" t="s">
        <v>33</v>
      </c>
      <c r="AI28" s="62"/>
      <c r="AJ28" s="8" t="s">
        <v>33</v>
      </c>
      <c r="AK28" s="62"/>
      <c r="AL28" s="78"/>
      <c r="AM28" s="79"/>
      <c r="AN28" s="71"/>
      <c r="AO28" s="4"/>
      <c r="AP28" s="4"/>
      <c r="AQ28" s="4"/>
      <c r="AR28" s="4"/>
      <c r="AS28" s="4"/>
      <c r="AT28" s="4"/>
      <c r="AU28" s="4"/>
      <c r="AV28" s="4"/>
      <c r="AW28" s="4"/>
      <c r="AX28" s="4"/>
      <c r="AY28" s="4"/>
    </row>
    <row r="29" spans="1:51" x14ac:dyDescent="0.35">
      <c r="A29" s="4"/>
      <c r="B29" s="92" t="s">
        <v>35</v>
      </c>
      <c r="C29" s="93"/>
      <c r="D29" s="93"/>
      <c r="E29" s="94"/>
      <c r="F29" s="53"/>
      <c r="G29" s="46"/>
      <c r="H29" s="8" t="s">
        <v>33</v>
      </c>
      <c r="I29" s="66">
        <f>IF(ISNUMBER(I28), (I28)*E45, 0)</f>
        <v>0</v>
      </c>
      <c r="J29" s="8" t="s">
        <v>33</v>
      </c>
      <c r="K29" s="66">
        <f>IF(ISNUMBER(K28),(K28)*$E$45, 0)</f>
        <v>0</v>
      </c>
      <c r="L29" s="8" t="s">
        <v>33</v>
      </c>
      <c r="M29" s="66">
        <f>IF(ISNUMBER(M28),(M28)*$E$45, 0)</f>
        <v>0</v>
      </c>
      <c r="N29" s="8" t="s">
        <v>33</v>
      </c>
      <c r="O29" s="66">
        <f>IF(ISNUMBER(O28),(O28)*$E$45, 0)</f>
        <v>0</v>
      </c>
      <c r="P29" s="8" t="s">
        <v>33</v>
      </c>
      <c r="Q29" s="66">
        <f>IF(ISNUMBER(Q28),(Q28)*$E$45, 0)</f>
        <v>0</v>
      </c>
      <c r="R29" s="8" t="s">
        <v>33</v>
      </c>
      <c r="S29" s="66">
        <f>IF(ISNUMBER(S28),(S28)*$E$45, 0)</f>
        <v>0</v>
      </c>
      <c r="T29" s="8" t="s">
        <v>33</v>
      </c>
      <c r="U29" s="66">
        <f>IF(ISNUMBER(U28),(U28)*$E$45, 0)</f>
        <v>0</v>
      </c>
      <c r="V29" s="8" t="s">
        <v>33</v>
      </c>
      <c r="W29" s="66">
        <f>IF(ISNUMBER(W28),(W28)*$E$45, 0)</f>
        <v>0</v>
      </c>
      <c r="X29" s="8" t="s">
        <v>33</v>
      </c>
      <c r="Y29" s="66">
        <f>IF(ISNUMBER(Y28),(Y28)*$E$45, 0)</f>
        <v>0</v>
      </c>
      <c r="Z29" s="8" t="s">
        <v>33</v>
      </c>
      <c r="AA29" s="66">
        <f>IF(ISNUMBER(AA28),(AA28)*$E$45, 0)</f>
        <v>0</v>
      </c>
      <c r="AB29" s="8" t="s">
        <v>33</v>
      </c>
      <c r="AC29" s="66">
        <f>IF(ISNUMBER(AC28),(AC28)*$E$45, 0)</f>
        <v>0</v>
      </c>
      <c r="AD29" s="8" t="s">
        <v>33</v>
      </c>
      <c r="AE29" s="66">
        <f>IF(ISNUMBER(AE28),(AE28)*$E$45, 0)</f>
        <v>0</v>
      </c>
      <c r="AF29" s="8" t="s">
        <v>33</v>
      </c>
      <c r="AG29" s="66">
        <f>IF(ISNUMBER(AG28),(AG28)*$E$45, 0)</f>
        <v>0</v>
      </c>
      <c r="AH29" s="8" t="s">
        <v>33</v>
      </c>
      <c r="AI29" s="66">
        <f>IF(ISNUMBER(AI28),(AI28)*$E$45, 0)</f>
        <v>0</v>
      </c>
      <c r="AJ29" s="8" t="s">
        <v>33</v>
      </c>
      <c r="AK29" s="66">
        <f>IF(ISNUMBER(AK28),(AK28)*$E$45, 0)</f>
        <v>0</v>
      </c>
      <c r="AL29" s="78"/>
      <c r="AM29" s="79"/>
      <c r="AN29" s="71"/>
      <c r="AO29" s="4"/>
      <c r="AP29" s="4"/>
      <c r="AQ29" s="4"/>
      <c r="AR29" s="4"/>
      <c r="AS29" s="4"/>
      <c r="AT29" s="4"/>
      <c r="AU29" s="4"/>
      <c r="AV29" s="4"/>
      <c r="AW29" s="4"/>
      <c r="AX29" s="4"/>
      <c r="AY29" s="4"/>
    </row>
    <row r="30" spans="1:51" x14ac:dyDescent="0.35">
      <c r="A30" s="4"/>
      <c r="B30" s="92" t="s">
        <v>80</v>
      </c>
      <c r="C30" s="93"/>
      <c r="D30" s="93"/>
      <c r="E30" s="94"/>
      <c r="F30" s="9" t="s">
        <v>33</v>
      </c>
      <c r="G30" s="64"/>
      <c r="H30" s="8" t="s">
        <v>33</v>
      </c>
      <c r="I30" s="62"/>
      <c r="J30" s="8" t="s">
        <v>33</v>
      </c>
      <c r="K30" s="62"/>
      <c r="L30" s="8" t="s">
        <v>33</v>
      </c>
      <c r="M30" s="62"/>
      <c r="N30" s="8" t="s">
        <v>33</v>
      </c>
      <c r="O30" s="62"/>
      <c r="P30" s="8" t="s">
        <v>33</v>
      </c>
      <c r="Q30" s="62"/>
      <c r="R30" s="8" t="s">
        <v>33</v>
      </c>
      <c r="S30" s="62"/>
      <c r="T30" s="8" t="s">
        <v>33</v>
      </c>
      <c r="U30" s="62"/>
      <c r="V30" s="8" t="s">
        <v>33</v>
      </c>
      <c r="W30" s="62"/>
      <c r="X30" s="8" t="s">
        <v>33</v>
      </c>
      <c r="Y30" s="62"/>
      <c r="Z30" s="8" t="s">
        <v>33</v>
      </c>
      <c r="AA30" s="62"/>
      <c r="AB30" s="8" t="s">
        <v>33</v>
      </c>
      <c r="AC30" s="62"/>
      <c r="AD30" s="8" t="s">
        <v>33</v>
      </c>
      <c r="AE30" s="62"/>
      <c r="AF30" s="8" t="s">
        <v>33</v>
      </c>
      <c r="AG30" s="62"/>
      <c r="AH30" s="8" t="s">
        <v>33</v>
      </c>
      <c r="AI30" s="62"/>
      <c r="AJ30" s="8" t="s">
        <v>33</v>
      </c>
      <c r="AK30" s="62"/>
      <c r="AL30" s="78"/>
      <c r="AM30" s="79"/>
      <c r="AN30" s="71"/>
      <c r="AO30" s="4"/>
      <c r="AP30" s="4"/>
      <c r="AQ30" s="4"/>
      <c r="AR30" s="4"/>
      <c r="AS30" s="4"/>
      <c r="AT30" s="4"/>
      <c r="AU30" s="4"/>
      <c r="AV30" s="4"/>
      <c r="AW30" s="4"/>
      <c r="AX30" s="4"/>
      <c r="AY30" s="4"/>
    </row>
    <row r="31" spans="1:51" x14ac:dyDescent="0.35">
      <c r="A31" s="4"/>
      <c r="B31" s="92" t="s">
        <v>35</v>
      </c>
      <c r="C31" s="93"/>
      <c r="D31" s="93"/>
      <c r="E31" s="94"/>
      <c r="F31" s="53"/>
      <c r="G31" s="46"/>
      <c r="H31" s="8" t="s">
        <v>33</v>
      </c>
      <c r="I31" s="66">
        <f>IF(ISNUMBER(I30), (I30)*E46, 0)</f>
        <v>0</v>
      </c>
      <c r="J31" s="8" t="s">
        <v>33</v>
      </c>
      <c r="K31" s="66">
        <f>IF(ISNUMBER(K30),(K30)*$E$46, 0)</f>
        <v>0</v>
      </c>
      <c r="L31" s="8" t="s">
        <v>33</v>
      </c>
      <c r="M31" s="66">
        <f>IF(ISNUMBER(M30),(M30)*$E$46, 0)</f>
        <v>0</v>
      </c>
      <c r="N31" s="8" t="s">
        <v>33</v>
      </c>
      <c r="O31" s="66">
        <f>IF(ISNUMBER(O30),(O30)*$E$46, 0)</f>
        <v>0</v>
      </c>
      <c r="P31" s="8" t="s">
        <v>33</v>
      </c>
      <c r="Q31" s="66">
        <f>IF(ISNUMBER(Q30),(Q30)*$E$46, 0)</f>
        <v>0</v>
      </c>
      <c r="R31" s="8" t="s">
        <v>33</v>
      </c>
      <c r="S31" s="66">
        <f>IF(ISNUMBER(S30),(S30)*$E$46, 0)</f>
        <v>0</v>
      </c>
      <c r="T31" s="8" t="s">
        <v>33</v>
      </c>
      <c r="U31" s="66">
        <f>IF(ISNUMBER(U30),(U30)*$E$46, 0)</f>
        <v>0</v>
      </c>
      <c r="V31" s="8" t="s">
        <v>33</v>
      </c>
      <c r="W31" s="66">
        <f>IF(ISNUMBER(W30),(W30)*$E$46, 0)</f>
        <v>0</v>
      </c>
      <c r="X31" s="8" t="s">
        <v>33</v>
      </c>
      <c r="Y31" s="66">
        <f>IF(ISNUMBER(Y30),(Y30)*$E$46, 0)</f>
        <v>0</v>
      </c>
      <c r="Z31" s="8" t="s">
        <v>33</v>
      </c>
      <c r="AA31" s="66">
        <f>IF(ISNUMBER(AA30),(AA30)*$E$46, 0)</f>
        <v>0</v>
      </c>
      <c r="AB31" s="8" t="s">
        <v>33</v>
      </c>
      <c r="AC31" s="66">
        <f>IF(ISNUMBER(AC30),(AC30)*$E$46, 0)</f>
        <v>0</v>
      </c>
      <c r="AD31" s="8" t="s">
        <v>33</v>
      </c>
      <c r="AE31" s="66">
        <f>IF(ISNUMBER(AE30),(AE30)*$E$46, 0)</f>
        <v>0</v>
      </c>
      <c r="AF31" s="8" t="s">
        <v>33</v>
      </c>
      <c r="AG31" s="66">
        <f>IF(ISNUMBER(AG30),(AG30)*$E$46, 0)</f>
        <v>0</v>
      </c>
      <c r="AH31" s="8" t="s">
        <v>33</v>
      </c>
      <c r="AI31" s="66">
        <f>IF(ISNUMBER(AI30),(AI30)*$E$46, 0)</f>
        <v>0</v>
      </c>
      <c r="AJ31" s="8" t="s">
        <v>33</v>
      </c>
      <c r="AK31" s="66">
        <f>IF(ISNUMBER(AK30),(AK30)*$E$46, 0)</f>
        <v>0</v>
      </c>
      <c r="AL31" s="78"/>
      <c r="AM31" s="79"/>
      <c r="AN31" s="71"/>
      <c r="AO31" s="4"/>
      <c r="AP31" s="4"/>
      <c r="AQ31" s="4"/>
      <c r="AR31" s="4"/>
      <c r="AS31" s="4"/>
      <c r="AT31" s="4"/>
      <c r="AU31" s="4"/>
      <c r="AV31" s="4"/>
      <c r="AW31" s="4"/>
      <c r="AX31" s="4"/>
      <c r="AY31" s="4"/>
    </row>
    <row r="32" spans="1:51" x14ac:dyDescent="0.35">
      <c r="A32" s="4"/>
      <c r="B32" s="92" t="s">
        <v>64</v>
      </c>
      <c r="C32" s="93"/>
      <c r="D32" s="93"/>
      <c r="E32" s="94"/>
      <c r="F32" s="8" t="s">
        <v>33</v>
      </c>
      <c r="G32" s="64"/>
      <c r="H32" s="8" t="s">
        <v>33</v>
      </c>
      <c r="I32" s="66">
        <f>G32*E47</f>
        <v>0</v>
      </c>
      <c r="J32" s="8" t="s">
        <v>33</v>
      </c>
      <c r="K32" s="66">
        <f>(G32-I32)*E47</f>
        <v>0</v>
      </c>
      <c r="L32" s="8" t="s">
        <v>33</v>
      </c>
      <c r="M32" s="66">
        <f>(G32-I32-K32)*E47</f>
        <v>0</v>
      </c>
      <c r="N32" s="8" t="s">
        <v>33</v>
      </c>
      <c r="O32" s="66">
        <f>(G32-I32-K32-M32)*E47</f>
        <v>0</v>
      </c>
      <c r="P32" s="8" t="s">
        <v>33</v>
      </c>
      <c r="Q32" s="66">
        <f>(G32-I32-K32-M32-O32)*F47</f>
        <v>0</v>
      </c>
      <c r="R32" s="8" t="s">
        <v>33</v>
      </c>
      <c r="S32" s="66">
        <f>(G32-I32-K32-M32-O32-Q32)*F47</f>
        <v>0</v>
      </c>
      <c r="T32" s="8" t="s">
        <v>33</v>
      </c>
      <c r="U32" s="66">
        <f>(G32-I32-K32-M32-O32-Q32-S32)*F47</f>
        <v>0</v>
      </c>
      <c r="V32" s="8" t="s">
        <v>33</v>
      </c>
      <c r="W32" s="66">
        <f>(G32-I32-K32-M32-O32-Q32-S32-U32)*F47</f>
        <v>0</v>
      </c>
      <c r="X32" s="8" t="s">
        <v>33</v>
      </c>
      <c r="Y32" s="66">
        <f>(G32-I32-K32-M32-O32-Q32-S32-U32-W32)*F47</f>
        <v>0</v>
      </c>
      <c r="Z32" s="8" t="s">
        <v>33</v>
      </c>
      <c r="AA32" s="66">
        <f>(G32-I32-K32-M32-O32-Q32-S32-U32-W32-Y32)*F47</f>
        <v>0</v>
      </c>
      <c r="AB32" s="8" t="s">
        <v>33</v>
      </c>
      <c r="AC32" s="66">
        <f>(G32-I32-K32-M32-O32-Q32-S32-U32-W32-Y32-AA32)*F47</f>
        <v>0</v>
      </c>
      <c r="AD32" s="8" t="s">
        <v>33</v>
      </c>
      <c r="AE32" s="66">
        <f>(G32-I32-K32-M32-O32-Q32-S32-U32-W32-Y32-AA32-AC32)*F47</f>
        <v>0</v>
      </c>
      <c r="AF32" s="8" t="s">
        <v>33</v>
      </c>
      <c r="AG32" s="66">
        <f>(G32-I32-K32-M32-O32-Q32-S32-U32-W32-Y32-AA32-AC32-AE32)*F47</f>
        <v>0</v>
      </c>
      <c r="AH32" s="8" t="s">
        <v>33</v>
      </c>
      <c r="AI32" s="66">
        <f>(G32-I32-K32-M32-O32-Q32-S32-U32-W32-Y32-AA32-AC32-AE32-AG32)*F47</f>
        <v>0</v>
      </c>
      <c r="AJ32" s="8" t="s">
        <v>33</v>
      </c>
      <c r="AK32" s="66">
        <f>(G32-I32-K32-M32-O32-Q32-S32-U32-W32-Y32-AA32-AC32-AE32-AG32-AI32)*F47</f>
        <v>0</v>
      </c>
      <c r="AL32" s="78"/>
      <c r="AM32" s="79"/>
      <c r="AN32" s="71"/>
      <c r="AO32" s="4"/>
      <c r="AP32" s="4"/>
      <c r="AQ32" s="4"/>
      <c r="AR32" s="4"/>
      <c r="AS32" s="4"/>
      <c r="AT32" s="4"/>
      <c r="AU32" s="4"/>
      <c r="AV32" s="4"/>
      <c r="AW32" s="4"/>
      <c r="AX32" s="4"/>
      <c r="AY32" s="4"/>
    </row>
    <row r="33" spans="1:51" x14ac:dyDescent="0.35">
      <c r="A33" s="4"/>
      <c r="B33" s="92" t="s">
        <v>65</v>
      </c>
      <c r="C33" s="93"/>
      <c r="D33" s="93"/>
      <c r="E33" s="94"/>
      <c r="F33" s="8" t="s">
        <v>33</v>
      </c>
      <c r="G33" s="64"/>
      <c r="H33" s="8" t="s">
        <v>33</v>
      </c>
      <c r="I33" s="66">
        <f>G33*E48</f>
        <v>0</v>
      </c>
      <c r="J33" s="8" t="s">
        <v>33</v>
      </c>
      <c r="K33" s="66">
        <f>(G33-I33)*E48</f>
        <v>0</v>
      </c>
      <c r="L33" s="8" t="s">
        <v>33</v>
      </c>
      <c r="M33" s="66">
        <f>(G33-I33-K33)*E48</f>
        <v>0</v>
      </c>
      <c r="N33" s="8" t="s">
        <v>33</v>
      </c>
      <c r="O33" s="66">
        <f>(G33-I33-K33-M33)*E48</f>
        <v>0</v>
      </c>
      <c r="P33" s="8" t="s">
        <v>33</v>
      </c>
      <c r="Q33" s="66">
        <f>(G33-I33-K33-M33-O33)*F48</f>
        <v>0</v>
      </c>
      <c r="R33" s="8" t="s">
        <v>33</v>
      </c>
      <c r="S33" s="66">
        <f>(G33-I33-K33-M33-O33-Q33)*F48</f>
        <v>0</v>
      </c>
      <c r="T33" s="8" t="s">
        <v>33</v>
      </c>
      <c r="U33" s="66">
        <f>(G33-I33-K33-M33-O33-Q33-S33)*F48</f>
        <v>0</v>
      </c>
      <c r="V33" s="8" t="s">
        <v>33</v>
      </c>
      <c r="W33" s="66">
        <f>(G33-I33-K33-M33-O33-Q33-S33-U33)*F48</f>
        <v>0</v>
      </c>
      <c r="X33" s="8" t="s">
        <v>33</v>
      </c>
      <c r="Y33" s="66">
        <f>(G33-I33-K33-M33-O33-Q33-S33-U33-W33)*F48</f>
        <v>0</v>
      </c>
      <c r="Z33" s="8" t="s">
        <v>33</v>
      </c>
      <c r="AA33" s="66">
        <f>(G33-I33-K33-M33-O33-Q33-S33-U33-W33-Y33)*F48</f>
        <v>0</v>
      </c>
      <c r="AB33" s="8" t="s">
        <v>33</v>
      </c>
      <c r="AC33" s="66">
        <f>(G33-I33-K33-M33-O33-Q33-S33-U33-W33-Y33-AA33)*F48</f>
        <v>0</v>
      </c>
      <c r="AD33" s="8" t="s">
        <v>33</v>
      </c>
      <c r="AE33" s="66">
        <f>(G33-I33-K33-M33-O33-Q33-S33-U33-W33-Y33-AA33-AC33)*F48</f>
        <v>0</v>
      </c>
      <c r="AF33" s="8" t="s">
        <v>33</v>
      </c>
      <c r="AG33" s="66">
        <f>(G33-I33-K33-M33-O33-Q33-S33-U33-W33-Y33-AA33-AC33-AE33)*F48</f>
        <v>0</v>
      </c>
      <c r="AH33" s="8" t="s">
        <v>33</v>
      </c>
      <c r="AI33" s="66">
        <f>(G33-I33-K33-M33-O33-Q33-S33-U33-W33-Y33-AA33-AC33-AE33-AG33)*F48</f>
        <v>0</v>
      </c>
      <c r="AJ33" s="8" t="s">
        <v>33</v>
      </c>
      <c r="AK33" s="66">
        <f>(G33-I33-K33-M33-O33-Q33-S33-U33-W33-Y33-AA33-AC33-AE33-AG33-AI33)*F48</f>
        <v>0</v>
      </c>
      <c r="AL33" s="78"/>
      <c r="AM33" s="79"/>
      <c r="AN33" s="71"/>
      <c r="AO33" s="4"/>
      <c r="AP33" s="4"/>
      <c r="AQ33" s="4"/>
      <c r="AR33" s="4"/>
      <c r="AS33" s="4"/>
      <c r="AT33" s="4"/>
      <c r="AU33" s="4"/>
      <c r="AV33" s="4"/>
      <c r="AW33" s="4"/>
      <c r="AX33" s="4"/>
      <c r="AY33" s="4"/>
    </row>
    <row r="34" spans="1:51" x14ac:dyDescent="0.35">
      <c r="A34" s="4"/>
      <c r="B34" s="92" t="s">
        <v>58</v>
      </c>
      <c r="C34" s="93"/>
      <c r="D34" s="93"/>
      <c r="E34" s="94"/>
      <c r="F34" s="8" t="s">
        <v>33</v>
      </c>
      <c r="G34" s="65"/>
      <c r="H34" s="8" t="s">
        <v>33</v>
      </c>
      <c r="I34" s="66">
        <f>G34*E49</f>
        <v>0</v>
      </c>
      <c r="J34" s="8" t="s">
        <v>33</v>
      </c>
      <c r="K34" s="66">
        <f>(G34-I34)*E49</f>
        <v>0</v>
      </c>
      <c r="L34" s="8" t="s">
        <v>33</v>
      </c>
      <c r="M34" s="66">
        <f>(G34-I34-K34)*E49</f>
        <v>0</v>
      </c>
      <c r="N34" s="8" t="s">
        <v>33</v>
      </c>
      <c r="O34" s="66">
        <f>(G34-I34-K34-M34)*E49</f>
        <v>0</v>
      </c>
      <c r="P34" s="8" t="s">
        <v>33</v>
      </c>
      <c r="Q34" s="66">
        <f>(G34-I34-K34-M34-O34)*F49</f>
        <v>0</v>
      </c>
      <c r="R34" s="8" t="s">
        <v>33</v>
      </c>
      <c r="S34" s="66">
        <f>(G34-I34-K34-M34-O34-Q34)*F49</f>
        <v>0</v>
      </c>
      <c r="T34" s="8" t="s">
        <v>33</v>
      </c>
      <c r="U34" s="66">
        <f>(G34-I34-K34-M34-O34-Q34-S34)*F49</f>
        <v>0</v>
      </c>
      <c r="V34" s="8" t="s">
        <v>33</v>
      </c>
      <c r="W34" s="66">
        <f>(G34-I34-K34-M34-O34-Q34-S34-U34)*F49</f>
        <v>0</v>
      </c>
      <c r="X34" s="8" t="s">
        <v>33</v>
      </c>
      <c r="Y34" s="66">
        <f>(G34-I34-K34-M34-O34-Q34-S34-U34-W34)*F49</f>
        <v>0</v>
      </c>
      <c r="Z34" s="8" t="s">
        <v>33</v>
      </c>
      <c r="AA34" s="66">
        <f>(G34-I34-K34-M34-O34-Q34-S34-U34-W34-Y34)*F49</f>
        <v>0</v>
      </c>
      <c r="AB34" s="8" t="s">
        <v>33</v>
      </c>
      <c r="AC34" s="66">
        <f>(G34-I34-K34-M34-O34-Q34-S34-U34-W34-Y34-AA34)*F49</f>
        <v>0</v>
      </c>
      <c r="AD34" s="8" t="s">
        <v>33</v>
      </c>
      <c r="AE34" s="66">
        <f>(G34-I34-K34-M34-O34-Q34-S34-U34-W34-Y34-AA34-AC34)*F49</f>
        <v>0</v>
      </c>
      <c r="AF34" s="8" t="s">
        <v>33</v>
      </c>
      <c r="AG34" s="66">
        <f>(G34-I34-K34-M34-O34-Q34-S34-U34-W34-Y34-AA34-AC34-AE34)*F49</f>
        <v>0</v>
      </c>
      <c r="AH34" s="8" t="s">
        <v>33</v>
      </c>
      <c r="AI34" s="66">
        <f>(G34-I34-K34-M34-O34-Q34-S34-U34-W34-Y34-AA34-AC34-AE34-AG34)*F49</f>
        <v>0</v>
      </c>
      <c r="AJ34" s="8" t="s">
        <v>33</v>
      </c>
      <c r="AK34" s="66">
        <f>(G34-I34-K34-M34-O34-Q34-S34-U34-W34-Y34-AA34-AC34-AE34-AG34-AI34)*F49</f>
        <v>0</v>
      </c>
      <c r="AL34" s="78"/>
      <c r="AM34" s="79"/>
      <c r="AN34" s="71"/>
      <c r="AO34" s="4"/>
      <c r="AP34" s="4"/>
      <c r="AQ34" s="4"/>
      <c r="AR34" s="4"/>
      <c r="AS34" s="4"/>
      <c r="AT34" s="4"/>
      <c r="AU34" s="4"/>
      <c r="AV34" s="4"/>
      <c r="AW34" s="4"/>
      <c r="AX34" s="4"/>
      <c r="AY34" s="4"/>
    </row>
    <row r="35" spans="1:51" x14ac:dyDescent="0.35">
      <c r="A35" s="4"/>
      <c r="B35" s="92" t="s">
        <v>59</v>
      </c>
      <c r="C35" s="93"/>
      <c r="D35" s="93"/>
      <c r="E35" s="94"/>
      <c r="F35" s="8" t="s">
        <v>33</v>
      </c>
      <c r="G35" s="65"/>
      <c r="H35" s="8" t="s">
        <v>33</v>
      </c>
      <c r="I35" s="66">
        <f>G35*E50</f>
        <v>0</v>
      </c>
      <c r="J35" s="8" t="s">
        <v>33</v>
      </c>
      <c r="K35" s="66">
        <f>(G35-I35)*E50</f>
        <v>0</v>
      </c>
      <c r="L35" s="8" t="s">
        <v>33</v>
      </c>
      <c r="M35" s="66">
        <f>(G35-I35-K35)*E50</f>
        <v>0</v>
      </c>
      <c r="N35" s="8" t="s">
        <v>33</v>
      </c>
      <c r="O35" s="66">
        <f>(G35-I35-K35-M35)*E50</f>
        <v>0</v>
      </c>
      <c r="P35" s="8" t="s">
        <v>33</v>
      </c>
      <c r="Q35" s="66">
        <f>(G35-I35-K35-M35-O35)*F50</f>
        <v>0</v>
      </c>
      <c r="R35" s="8" t="s">
        <v>33</v>
      </c>
      <c r="S35" s="66">
        <f>(G35-I35-K35-M35-O35-Q35)*F50</f>
        <v>0</v>
      </c>
      <c r="T35" s="8" t="s">
        <v>33</v>
      </c>
      <c r="U35" s="66">
        <f>(G35-I35-K35-M35-O35-Q35-S35)*F50</f>
        <v>0</v>
      </c>
      <c r="V35" s="8" t="s">
        <v>33</v>
      </c>
      <c r="W35" s="66">
        <f>(G35-I35-K35-M35-O35-Q35-S35-U35)*F50</f>
        <v>0</v>
      </c>
      <c r="X35" s="8" t="s">
        <v>33</v>
      </c>
      <c r="Y35" s="66">
        <f>(G35-I35-K35-M35-O35-Q35-S35-U35-W35)*F50</f>
        <v>0</v>
      </c>
      <c r="Z35" s="8" t="s">
        <v>33</v>
      </c>
      <c r="AA35" s="66">
        <f>(G35-I35-K35-M35-O35-Q35-S35-U35-W35-Y35)*F50</f>
        <v>0</v>
      </c>
      <c r="AB35" s="8" t="s">
        <v>33</v>
      </c>
      <c r="AC35" s="66">
        <f>(G35-I35-K35-M35-O35-Q35-S35-U35-W35-Y35-AA35)*F50</f>
        <v>0</v>
      </c>
      <c r="AD35" s="8" t="s">
        <v>33</v>
      </c>
      <c r="AE35" s="66">
        <f>(G35-I35-K35-M35-O35-Q35-S35-U35-W35-Y35-AA35-AC35)*F50</f>
        <v>0</v>
      </c>
      <c r="AF35" s="8" t="s">
        <v>33</v>
      </c>
      <c r="AG35" s="66">
        <f>(G35-I35-K35-M35-O35-Q35-S35-U35-W35-Y35-AA35-AC35-AE35)*F50</f>
        <v>0</v>
      </c>
      <c r="AH35" s="8" t="s">
        <v>33</v>
      </c>
      <c r="AI35" s="66">
        <f>(G35-I35-K35-M35-O35-Q35-S35-U35-W35-Y35-AA35-AC35-AE35-AG35)*F50</f>
        <v>0</v>
      </c>
      <c r="AJ35" s="8" t="s">
        <v>33</v>
      </c>
      <c r="AK35" s="66">
        <f>(G35-I35-K35-M35-O35-Q35-S35-U35-W35-Y35-AA35-AC35-AE35-AG35-AI35)*F50</f>
        <v>0</v>
      </c>
      <c r="AL35" s="78"/>
      <c r="AM35" s="79"/>
      <c r="AN35" s="71"/>
      <c r="AO35" s="4"/>
      <c r="AP35" s="4"/>
      <c r="AQ35" s="4"/>
      <c r="AR35" s="4"/>
      <c r="AS35" s="4"/>
      <c r="AT35" s="4"/>
      <c r="AU35" s="4"/>
      <c r="AV35" s="4"/>
      <c r="AW35" s="4"/>
      <c r="AX35" s="4"/>
      <c r="AY35" s="4"/>
    </row>
    <row r="36" spans="1:51" x14ac:dyDescent="0.35">
      <c r="A36" s="4"/>
      <c r="B36" s="82" t="s">
        <v>10</v>
      </c>
      <c r="C36" s="83"/>
      <c r="D36" s="83"/>
      <c r="E36" s="84"/>
      <c r="F36" s="42"/>
      <c r="G36" s="47"/>
      <c r="H36" s="8" t="s">
        <v>33</v>
      </c>
      <c r="I36" s="62"/>
      <c r="J36" s="8" t="s">
        <v>33</v>
      </c>
      <c r="K36" s="62"/>
      <c r="L36" s="8" t="s">
        <v>33</v>
      </c>
      <c r="M36" s="62"/>
      <c r="N36" s="8" t="s">
        <v>33</v>
      </c>
      <c r="O36" s="62"/>
      <c r="P36" s="8" t="s">
        <v>33</v>
      </c>
      <c r="Q36" s="62"/>
      <c r="R36" s="8" t="s">
        <v>33</v>
      </c>
      <c r="S36" s="62"/>
      <c r="T36" s="8" t="s">
        <v>33</v>
      </c>
      <c r="U36" s="62"/>
      <c r="V36" s="8" t="s">
        <v>33</v>
      </c>
      <c r="W36" s="62"/>
      <c r="X36" s="8" t="s">
        <v>33</v>
      </c>
      <c r="Y36" s="62"/>
      <c r="Z36" s="8" t="s">
        <v>33</v>
      </c>
      <c r="AA36" s="62"/>
      <c r="AB36" s="8" t="s">
        <v>33</v>
      </c>
      <c r="AC36" s="62"/>
      <c r="AD36" s="8" t="s">
        <v>33</v>
      </c>
      <c r="AE36" s="62"/>
      <c r="AF36" s="8" t="s">
        <v>33</v>
      </c>
      <c r="AG36" s="62"/>
      <c r="AH36" s="8" t="s">
        <v>33</v>
      </c>
      <c r="AI36" s="62"/>
      <c r="AJ36" s="8" t="s">
        <v>33</v>
      </c>
      <c r="AK36" s="62"/>
      <c r="AL36" s="78"/>
      <c r="AM36" s="79"/>
      <c r="AN36" s="71"/>
      <c r="AO36" s="4"/>
      <c r="AP36" s="4"/>
      <c r="AQ36" s="4"/>
      <c r="AR36" s="4"/>
      <c r="AS36" s="4"/>
      <c r="AT36" s="4"/>
      <c r="AU36" s="4"/>
      <c r="AV36" s="4"/>
      <c r="AW36" s="4"/>
      <c r="AX36" s="4"/>
      <c r="AY36" s="4"/>
    </row>
    <row r="37" spans="1:51" x14ac:dyDescent="0.35">
      <c r="A37" s="4"/>
      <c r="B37" s="82" t="s">
        <v>19</v>
      </c>
      <c r="C37" s="83"/>
      <c r="D37" s="83"/>
      <c r="E37" s="84"/>
      <c r="F37" s="42"/>
      <c r="G37" s="48"/>
      <c r="H37" s="8" t="s">
        <v>33</v>
      </c>
      <c r="I37" s="62"/>
      <c r="J37" s="8" t="s">
        <v>33</v>
      </c>
      <c r="K37" s="62"/>
      <c r="L37" s="8" t="s">
        <v>33</v>
      </c>
      <c r="M37" s="62"/>
      <c r="N37" s="8" t="s">
        <v>33</v>
      </c>
      <c r="O37" s="62"/>
      <c r="P37" s="8" t="s">
        <v>33</v>
      </c>
      <c r="Q37" s="62"/>
      <c r="R37" s="8" t="s">
        <v>33</v>
      </c>
      <c r="S37" s="62"/>
      <c r="T37" s="8" t="s">
        <v>33</v>
      </c>
      <c r="U37" s="62"/>
      <c r="V37" s="8" t="s">
        <v>33</v>
      </c>
      <c r="W37" s="62"/>
      <c r="X37" s="8" t="s">
        <v>33</v>
      </c>
      <c r="Y37" s="62"/>
      <c r="Z37" s="8" t="s">
        <v>33</v>
      </c>
      <c r="AA37" s="62"/>
      <c r="AB37" s="8" t="s">
        <v>33</v>
      </c>
      <c r="AC37" s="62"/>
      <c r="AD37" s="8" t="s">
        <v>33</v>
      </c>
      <c r="AE37" s="62"/>
      <c r="AF37" s="8" t="s">
        <v>33</v>
      </c>
      <c r="AG37" s="62"/>
      <c r="AH37" s="8" t="s">
        <v>33</v>
      </c>
      <c r="AI37" s="62"/>
      <c r="AJ37" s="8" t="s">
        <v>33</v>
      </c>
      <c r="AK37" s="62"/>
      <c r="AL37" s="80"/>
      <c r="AM37" s="81"/>
      <c r="AN37" s="71"/>
      <c r="AO37" s="4"/>
      <c r="AP37" s="4"/>
      <c r="AQ37" s="4"/>
      <c r="AR37" s="4"/>
      <c r="AS37" s="4"/>
      <c r="AT37" s="4"/>
      <c r="AU37" s="4"/>
      <c r="AV37" s="4"/>
      <c r="AW37" s="4"/>
      <c r="AX37" s="4"/>
      <c r="AY37" s="4"/>
    </row>
    <row r="38" spans="1:51" x14ac:dyDescent="0.35">
      <c r="A38" s="4"/>
      <c r="B38" s="102" t="s">
        <v>20</v>
      </c>
      <c r="C38" s="103"/>
      <c r="D38" s="103"/>
      <c r="E38" s="104"/>
      <c r="F38" s="104"/>
      <c r="G38" s="104"/>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5"/>
      <c r="AO38" s="4"/>
      <c r="AP38" s="4"/>
      <c r="AQ38" s="4"/>
      <c r="AR38" s="4"/>
      <c r="AS38" s="4"/>
      <c r="AT38" s="4"/>
      <c r="AU38" s="4"/>
      <c r="AV38" s="4"/>
      <c r="AW38" s="4"/>
      <c r="AX38" s="4"/>
      <c r="AY38" s="4"/>
    </row>
    <row r="39" spans="1:51" x14ac:dyDescent="0.35">
      <c r="A39" s="4"/>
      <c r="B39" s="99" t="s">
        <v>12</v>
      </c>
      <c r="C39" s="100"/>
      <c r="D39" s="100"/>
      <c r="E39" s="101"/>
      <c r="F39" s="49"/>
      <c r="G39" s="47"/>
      <c r="H39" s="8" t="s">
        <v>33</v>
      </c>
      <c r="I39" s="68">
        <f>SUM(I16:I20)-(I22+I23+I25+I27+I29+I31+I32+I33+I34+I35+I36+I37)</f>
        <v>0</v>
      </c>
      <c r="J39" s="8" t="s">
        <v>33</v>
      </c>
      <c r="K39" s="68">
        <f>SUM(K16:K20)-(K22+K23+K25+K27+K29+K31+K32+K33+K34+K35+K36+K37)</f>
        <v>0</v>
      </c>
      <c r="L39" s="8" t="s">
        <v>33</v>
      </c>
      <c r="M39" s="68">
        <f>SUM(M16:M20)-(M22+M23+M25+M27+M29+M31+M32+M33+M34+M35+M36+M37)</f>
        <v>0</v>
      </c>
      <c r="N39" s="8" t="s">
        <v>33</v>
      </c>
      <c r="O39" s="68">
        <f>SUM(O16:O20)-(O22+O23+O25+O27+O29+O31+O32+O33+O34+O35+O36+O37)</f>
        <v>0</v>
      </c>
      <c r="P39" s="8" t="s">
        <v>33</v>
      </c>
      <c r="Q39" s="68">
        <f>SUM(Q16:Q20)-(Q22+Q23+Q25+Q27+Q29+Q31+Q32+Q33+Q34+Q35+Q36+Q37)</f>
        <v>0</v>
      </c>
      <c r="R39" s="8" t="s">
        <v>33</v>
      </c>
      <c r="S39" s="68">
        <f>SUM(S16:S20)-(S22+S23+S25+S27+S29+S31+S32+S33+S34+S35+S36+S37)</f>
        <v>0</v>
      </c>
      <c r="T39" s="8" t="s">
        <v>33</v>
      </c>
      <c r="U39" s="68">
        <f>SUM(U16:U20)-(U22+U23+U25+U27+U29+U31+U32+U33+U34+U35+U36+U37)</f>
        <v>0</v>
      </c>
      <c r="V39" s="8" t="s">
        <v>33</v>
      </c>
      <c r="W39" s="68">
        <f>SUM(W16:W20)-(W22+W23+W25+W27+W29+W31+W32+W33+W34+W35+W36+W37)</f>
        <v>0</v>
      </c>
      <c r="X39" s="8" t="s">
        <v>33</v>
      </c>
      <c r="Y39" s="68">
        <f>SUM(Y16:Y20)-(Y22+Y23+Y25+Y27+Y29+Y31+Y32+Y33+Y34+Y35+Y36+Y37)</f>
        <v>0</v>
      </c>
      <c r="Z39" s="8" t="s">
        <v>33</v>
      </c>
      <c r="AA39" s="68">
        <f>SUM(AA16:AA20)-(AA22+AA23+AA25+AA27+AA29+AA31+AA32+AA33+AA34+AA35+AA36+AA37)</f>
        <v>0</v>
      </c>
      <c r="AB39" s="8" t="s">
        <v>33</v>
      </c>
      <c r="AC39" s="68">
        <f>SUM(AC16:AC20)-(AC22+AC23+AC25+AC27+AC29+AC31+AC32+AC33+AC34+AC35+AC36+AC37)</f>
        <v>0</v>
      </c>
      <c r="AD39" s="8" t="s">
        <v>33</v>
      </c>
      <c r="AE39" s="68">
        <f>SUM(AE16:AE20)-(AE22+AE23+AE25+AE27+AE29+AE31+AE32+AE33+AE34+AE35+AE36+AE37)</f>
        <v>0</v>
      </c>
      <c r="AF39" s="8" t="s">
        <v>33</v>
      </c>
      <c r="AG39" s="68">
        <f>SUM(AG16:AG20)-(AG22+AG23+AG25+AG27+AG29+AG31+AG32+AG33+AG34+AG35+AG36+AG37)</f>
        <v>0</v>
      </c>
      <c r="AH39" s="8" t="s">
        <v>33</v>
      </c>
      <c r="AI39" s="68">
        <f>SUM(AI16:AI20)-(AI22+AI23+AI25+AI27+AI29+AI31+AI32+AI33+AI34+AI35+AI36+AI37)</f>
        <v>0</v>
      </c>
      <c r="AJ39" s="8" t="s">
        <v>33</v>
      </c>
      <c r="AK39" s="68">
        <f>SUM(AK16:AK20)-(AK22+AK23+AK25+AK27+AK29+AK31+AK32+AK33+AK34+AK35+AK36+AK37)</f>
        <v>0</v>
      </c>
      <c r="AL39" s="76"/>
      <c r="AM39" s="77"/>
      <c r="AN39" s="71"/>
      <c r="AO39" s="4"/>
      <c r="AP39" s="4"/>
      <c r="AQ39" s="4"/>
      <c r="AR39" s="4"/>
      <c r="AS39" s="4"/>
      <c r="AT39" s="4"/>
      <c r="AU39" s="4"/>
      <c r="AV39" s="4"/>
      <c r="AW39" s="4"/>
      <c r="AX39" s="4"/>
      <c r="AY39" s="4"/>
    </row>
    <row r="40" spans="1:51" x14ac:dyDescent="0.35">
      <c r="A40" s="4"/>
      <c r="B40" s="99" t="s">
        <v>13</v>
      </c>
      <c r="C40" s="100"/>
      <c r="D40" s="100"/>
      <c r="E40" s="101"/>
      <c r="F40" s="9" t="s">
        <v>33</v>
      </c>
      <c r="G40" s="67">
        <f>G11+G12+G13</f>
        <v>0</v>
      </c>
      <c r="H40" s="9" t="s">
        <v>33</v>
      </c>
      <c r="I40" s="68">
        <f>I10+I39</f>
        <v>0</v>
      </c>
      <c r="J40" s="9" t="s">
        <v>33</v>
      </c>
      <c r="K40" s="68">
        <f>K10+K39</f>
        <v>0</v>
      </c>
      <c r="L40" s="9" t="s">
        <v>33</v>
      </c>
      <c r="M40" s="68">
        <f>M10+M39</f>
        <v>0</v>
      </c>
      <c r="N40" s="9" t="s">
        <v>33</v>
      </c>
      <c r="O40" s="68">
        <f>O10+O39</f>
        <v>0</v>
      </c>
      <c r="P40" s="9" t="s">
        <v>33</v>
      </c>
      <c r="Q40" s="68">
        <f>Q10+Q39</f>
        <v>0</v>
      </c>
      <c r="R40" s="9" t="s">
        <v>33</v>
      </c>
      <c r="S40" s="68">
        <f>S10+S39</f>
        <v>0</v>
      </c>
      <c r="T40" s="9" t="s">
        <v>33</v>
      </c>
      <c r="U40" s="68">
        <f>U10+U39</f>
        <v>0</v>
      </c>
      <c r="V40" s="9" t="s">
        <v>33</v>
      </c>
      <c r="W40" s="68">
        <f>W10+W39</f>
        <v>0</v>
      </c>
      <c r="X40" s="9" t="s">
        <v>33</v>
      </c>
      <c r="Y40" s="68">
        <f>Y10+Y39</f>
        <v>0</v>
      </c>
      <c r="Z40" s="9" t="s">
        <v>33</v>
      </c>
      <c r="AA40" s="68">
        <f>AA10+AA39</f>
        <v>0</v>
      </c>
      <c r="AB40" s="9" t="s">
        <v>33</v>
      </c>
      <c r="AC40" s="68">
        <f>AC10+AC39</f>
        <v>0</v>
      </c>
      <c r="AD40" s="9" t="s">
        <v>33</v>
      </c>
      <c r="AE40" s="68">
        <f>AE10+AE39</f>
        <v>0</v>
      </c>
      <c r="AF40" s="9" t="s">
        <v>33</v>
      </c>
      <c r="AG40" s="68">
        <f>AG10+AG39</f>
        <v>0</v>
      </c>
      <c r="AH40" s="9" t="s">
        <v>33</v>
      </c>
      <c r="AI40" s="68">
        <f>AI10+AI39</f>
        <v>0</v>
      </c>
      <c r="AJ40" s="9" t="s">
        <v>33</v>
      </c>
      <c r="AK40" s="68">
        <f>AK10+AK39</f>
        <v>0</v>
      </c>
      <c r="AL40" s="80"/>
      <c r="AM40" s="81"/>
      <c r="AN40" s="71"/>
      <c r="AO40" s="4"/>
      <c r="AP40" s="4"/>
      <c r="AQ40" s="4"/>
      <c r="AR40" s="4"/>
      <c r="AS40" s="4"/>
      <c r="AT40" s="4"/>
      <c r="AU40" s="4"/>
      <c r="AV40" s="4"/>
      <c r="AW40" s="4"/>
      <c r="AX40" s="4"/>
      <c r="AY40" s="4"/>
    </row>
    <row r="41" spans="1:51" x14ac:dyDescent="0.35">
      <c r="A41" s="4"/>
      <c r="C41" s="4"/>
      <c r="D41" s="4"/>
      <c r="E41" s="4"/>
      <c r="F41" s="4"/>
      <c r="G41" s="4"/>
      <c r="H41" s="4"/>
      <c r="I41" s="15"/>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row>
    <row r="42" spans="1:51" ht="15" customHeight="1" x14ac:dyDescent="0.35">
      <c r="A42" s="4"/>
      <c r="B42" s="22" t="s">
        <v>36</v>
      </c>
      <c r="C42" s="23"/>
      <c r="D42" s="24"/>
      <c r="E42" s="25" t="s">
        <v>37</v>
      </c>
      <c r="F42" s="25" t="s">
        <v>38</v>
      </c>
      <c r="G42" s="4"/>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4"/>
      <c r="AP42" s="4"/>
      <c r="AQ42" s="4"/>
      <c r="AR42" s="4"/>
      <c r="AS42" s="4"/>
      <c r="AT42" s="4"/>
      <c r="AU42" s="4"/>
      <c r="AV42" s="4"/>
      <c r="AW42" s="4"/>
      <c r="AX42" s="4"/>
      <c r="AY42" s="4"/>
    </row>
    <row r="43" spans="1:51" ht="15" customHeight="1" x14ac:dyDescent="0.35">
      <c r="A43" s="4"/>
      <c r="B43" s="16" t="s">
        <v>62</v>
      </c>
      <c r="C43" s="17"/>
      <c r="D43" s="18"/>
      <c r="E43" s="106">
        <v>0.05</v>
      </c>
      <c r="F43" s="107"/>
      <c r="G43" s="4"/>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row>
    <row r="44" spans="1:51" ht="15" customHeight="1" x14ac:dyDescent="0.35">
      <c r="A44" s="4"/>
      <c r="B44" s="16" t="s">
        <v>63</v>
      </c>
      <c r="C44" s="17"/>
      <c r="D44" s="18"/>
      <c r="E44" s="106">
        <v>7.4999999999999997E-2</v>
      </c>
      <c r="F44" s="107"/>
      <c r="G44" s="4"/>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row>
    <row r="45" spans="1:51" ht="15" customHeight="1" x14ac:dyDescent="0.35">
      <c r="A45" s="4"/>
      <c r="B45" s="19" t="s">
        <v>60</v>
      </c>
      <c r="C45" s="20"/>
      <c r="D45" s="21"/>
      <c r="E45" s="106">
        <v>0.1</v>
      </c>
      <c r="F45" s="107"/>
      <c r="G45" s="4"/>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row>
    <row r="46" spans="1:51" ht="15" customHeight="1" x14ac:dyDescent="0.35">
      <c r="A46" s="4"/>
      <c r="B46" s="19" t="s">
        <v>61</v>
      </c>
      <c r="C46" s="20"/>
      <c r="D46" s="21"/>
      <c r="E46" s="106">
        <v>0.1</v>
      </c>
      <c r="F46" s="107"/>
      <c r="G46" s="4"/>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row>
    <row r="47" spans="1:51" ht="15" customHeight="1" x14ac:dyDescent="0.35">
      <c r="A47" s="4"/>
      <c r="B47" s="19" t="s">
        <v>64</v>
      </c>
      <c r="C47" s="20"/>
      <c r="D47" s="21"/>
      <c r="E47" s="26">
        <v>1.2500000000000001E-2</v>
      </c>
      <c r="F47" s="26">
        <v>0.01</v>
      </c>
      <c r="G47" s="4"/>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row>
    <row r="48" spans="1:51" ht="15" customHeight="1" x14ac:dyDescent="0.35">
      <c r="A48" s="4"/>
      <c r="B48" s="16" t="s">
        <v>65</v>
      </c>
      <c r="C48" s="17"/>
      <c r="D48" s="18"/>
      <c r="E48" s="26">
        <v>2.5000000000000001E-2</v>
      </c>
      <c r="F48" s="26">
        <v>0.05</v>
      </c>
      <c r="G48" s="4"/>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row>
    <row r="49" spans="1:40" ht="15" customHeight="1" x14ac:dyDescent="0.35">
      <c r="A49" s="4"/>
      <c r="B49" s="82" t="s">
        <v>39</v>
      </c>
      <c r="C49" s="83"/>
      <c r="D49" s="84"/>
      <c r="E49" s="26">
        <v>0.1</v>
      </c>
      <c r="F49" s="26">
        <v>0.1</v>
      </c>
      <c r="G49" s="4"/>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row>
    <row r="50" spans="1:40" ht="15.75" customHeight="1" x14ac:dyDescent="0.35">
      <c r="A50" s="4"/>
      <c r="B50" s="96" t="s">
        <v>32</v>
      </c>
      <c r="C50" s="97"/>
      <c r="D50" s="98"/>
      <c r="E50" s="26">
        <v>0.03</v>
      </c>
      <c r="F50" s="26">
        <v>0.1</v>
      </c>
      <c r="G50" s="4"/>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row>
    <row r="51" spans="1:40" x14ac:dyDescent="0.3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row>
    <row r="52" spans="1:40" x14ac:dyDescent="0.35">
      <c r="A52" s="4"/>
      <c r="B52" s="54"/>
      <c r="C52" s="4" t="s">
        <v>81</v>
      </c>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row>
    <row r="53" spans="1:40" x14ac:dyDescent="0.35">
      <c r="A53" s="4"/>
      <c r="B53" s="55"/>
      <c r="C53" s="4" t="s">
        <v>57</v>
      </c>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row>
    <row r="54" spans="1:40" x14ac:dyDescent="0.35">
      <c r="A54" s="4"/>
      <c r="B54" s="51"/>
      <c r="C54" s="4" t="s">
        <v>41</v>
      </c>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row>
    <row r="55" spans="1:40" x14ac:dyDescent="0.3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row>
    <row r="57" spans="1:40" x14ac:dyDescent="0.35">
      <c r="F57" s="15"/>
    </row>
  </sheetData>
  <mergeCells count="47">
    <mergeCell ref="E45:F45"/>
    <mergeCell ref="E46:F46"/>
    <mergeCell ref="E44:F44"/>
    <mergeCell ref="E43:F43"/>
    <mergeCell ref="B29:E29"/>
    <mergeCell ref="B30:E30"/>
    <mergeCell ref="B31:E31"/>
    <mergeCell ref="B25:E25"/>
    <mergeCell ref="B27:E27"/>
    <mergeCell ref="B26:E26"/>
    <mergeCell ref="B13:E13"/>
    <mergeCell ref="B12:E12"/>
    <mergeCell ref="B22:E22"/>
    <mergeCell ref="B21:AN21"/>
    <mergeCell ref="B24:E24"/>
    <mergeCell ref="B28:E28"/>
    <mergeCell ref="B36:E36"/>
    <mergeCell ref="B23:E23"/>
    <mergeCell ref="B49:D49"/>
    <mergeCell ref="H42:AN50"/>
    <mergeCell ref="AL22:AM37"/>
    <mergeCell ref="AL39:AM40"/>
    <mergeCell ref="B32:E32"/>
    <mergeCell ref="B50:D50"/>
    <mergeCell ref="B35:E35"/>
    <mergeCell ref="B33:E33"/>
    <mergeCell ref="B37:E37"/>
    <mergeCell ref="B39:E39"/>
    <mergeCell ref="B40:E40"/>
    <mergeCell ref="B34:E34"/>
    <mergeCell ref="B38:AN38"/>
    <mergeCell ref="B2:AN6"/>
    <mergeCell ref="B15:AN15"/>
    <mergeCell ref="C7:D7"/>
    <mergeCell ref="B9:AN9"/>
    <mergeCell ref="AL16:AM20"/>
    <mergeCell ref="B19:E19"/>
    <mergeCell ref="B18:E18"/>
    <mergeCell ref="B17:E17"/>
    <mergeCell ref="B16:E16"/>
    <mergeCell ref="B10:E10"/>
    <mergeCell ref="B20:E20"/>
    <mergeCell ref="I12:J13"/>
    <mergeCell ref="E7:F8"/>
    <mergeCell ref="C8:D8"/>
    <mergeCell ref="B11:E11"/>
    <mergeCell ref="B14:E14"/>
  </mergeCells>
  <pageMargins left="0.70866141732283472" right="0.70866141732283472" top="0.74803149606299213" bottom="0.74803149606299213" header="0.31496062992125984" footer="0.31496062992125984"/>
  <pageSetup paperSize="5"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0"/>
  <sheetViews>
    <sheetView workbookViewId="0"/>
  </sheetViews>
  <sheetFormatPr defaultRowHeight="14.5" x14ac:dyDescent="0.35"/>
  <cols>
    <col min="1" max="1" width="4.7265625" customWidth="1"/>
    <col min="2" max="2" width="44.7265625" customWidth="1"/>
    <col min="26" max="26" width="21" customWidth="1"/>
  </cols>
  <sheetData>
    <row r="1" spans="1:30" x14ac:dyDescent="0.35">
      <c r="A1" s="4"/>
      <c r="B1" s="111" t="s">
        <v>42</v>
      </c>
      <c r="C1" s="111"/>
      <c r="D1" s="111"/>
      <c r="E1" s="111"/>
      <c r="F1" s="111"/>
      <c r="G1" s="111"/>
      <c r="H1" s="111"/>
      <c r="I1" s="111"/>
      <c r="J1" s="111"/>
      <c r="K1" s="111"/>
      <c r="L1" s="111"/>
      <c r="M1" s="111"/>
      <c r="N1" s="111"/>
      <c r="O1" s="111"/>
      <c r="P1" s="111"/>
      <c r="Q1" s="111"/>
      <c r="R1" s="111"/>
      <c r="S1" s="111"/>
      <c r="T1" s="111"/>
      <c r="U1" s="111"/>
      <c r="V1" s="111"/>
      <c r="W1" s="111"/>
      <c r="X1" s="111"/>
      <c r="Y1" s="111"/>
      <c r="Z1" s="111"/>
      <c r="AA1" s="4"/>
      <c r="AB1" s="4"/>
      <c r="AC1" s="4"/>
      <c r="AD1" s="4"/>
    </row>
    <row r="2" spans="1:30" ht="15" customHeight="1" x14ac:dyDescent="0.35">
      <c r="A2" s="4"/>
      <c r="B2" s="110" t="s">
        <v>70</v>
      </c>
      <c r="C2" s="110"/>
      <c r="D2" s="110"/>
      <c r="E2" s="110"/>
      <c r="F2" s="110"/>
      <c r="G2" s="110"/>
      <c r="H2" s="110"/>
      <c r="I2" s="110"/>
      <c r="J2" s="110"/>
      <c r="K2" s="110"/>
      <c r="L2" s="110"/>
      <c r="M2" s="110"/>
      <c r="N2" s="110"/>
      <c r="O2" s="110"/>
      <c r="P2" s="110"/>
      <c r="Q2" s="110"/>
      <c r="R2" s="110"/>
      <c r="S2" s="110"/>
      <c r="T2" s="110"/>
      <c r="U2" s="110"/>
      <c r="V2" s="110"/>
      <c r="W2" s="110"/>
      <c r="X2" s="110"/>
      <c r="Y2" s="110"/>
      <c r="Z2" s="110"/>
      <c r="AA2" s="4"/>
      <c r="AB2" s="4"/>
      <c r="AC2" s="4"/>
      <c r="AD2" s="4"/>
    </row>
    <row r="3" spans="1:30" ht="18.75" customHeight="1" x14ac:dyDescent="0.35">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4"/>
      <c r="AB3" s="4"/>
      <c r="AC3" s="4"/>
      <c r="AD3" s="4"/>
    </row>
    <row r="4" spans="1:30" x14ac:dyDescent="0.35">
      <c r="A4" s="4"/>
      <c r="B4" s="4"/>
      <c r="C4" s="4"/>
      <c r="D4" s="4"/>
      <c r="E4" s="4"/>
      <c r="F4" s="4"/>
      <c r="G4" s="4"/>
      <c r="H4" s="4"/>
      <c r="I4" s="4"/>
      <c r="J4" s="4"/>
      <c r="K4" s="4"/>
      <c r="L4" s="4"/>
      <c r="M4" s="4"/>
      <c r="N4" s="4"/>
      <c r="O4" s="4"/>
      <c r="P4" s="4"/>
      <c r="Q4" s="4"/>
      <c r="R4" s="4"/>
      <c r="S4" s="4"/>
      <c r="T4" s="4"/>
      <c r="U4" s="4"/>
      <c r="V4" s="4"/>
      <c r="W4" s="4"/>
      <c r="X4" s="4"/>
      <c r="Y4" s="4"/>
      <c r="Z4" s="4"/>
      <c r="AA4" s="4"/>
      <c r="AB4" s="4"/>
      <c r="AC4" s="4"/>
      <c r="AD4" s="4"/>
    </row>
    <row r="5" spans="1:30" x14ac:dyDescent="0.35">
      <c r="A5" s="4"/>
      <c r="B5" s="111" t="s">
        <v>43</v>
      </c>
      <c r="C5" s="111"/>
      <c r="D5" s="111"/>
      <c r="E5" s="111"/>
      <c r="F5" s="111"/>
      <c r="G5" s="111"/>
      <c r="H5" s="111"/>
      <c r="I5" s="111"/>
      <c r="J5" s="111"/>
      <c r="K5" s="111"/>
      <c r="L5" s="111"/>
      <c r="M5" s="111"/>
      <c r="N5" s="111"/>
      <c r="O5" s="111"/>
      <c r="P5" s="111"/>
      <c r="Q5" s="111"/>
      <c r="R5" s="111"/>
      <c r="S5" s="111"/>
      <c r="T5" s="111"/>
      <c r="U5" s="111"/>
      <c r="V5" s="111"/>
      <c r="W5" s="111"/>
      <c r="X5" s="111"/>
      <c r="Y5" s="111"/>
      <c r="Z5" s="111"/>
      <c r="AA5" s="4"/>
      <c r="AB5" s="4"/>
      <c r="AC5" s="4"/>
      <c r="AD5" s="4"/>
    </row>
    <row r="6" spans="1:30" x14ac:dyDescent="0.35">
      <c r="A6" s="4"/>
      <c r="B6" s="52"/>
      <c r="C6" s="52"/>
      <c r="D6" s="52"/>
      <c r="E6" s="52"/>
      <c r="F6" s="52"/>
      <c r="G6" s="52"/>
      <c r="H6" s="52"/>
      <c r="I6" s="52"/>
      <c r="J6" s="52"/>
      <c r="K6" s="52"/>
      <c r="L6" s="52"/>
      <c r="M6" s="52"/>
      <c r="N6" s="52"/>
      <c r="O6" s="52"/>
      <c r="P6" s="52"/>
      <c r="Q6" s="52"/>
      <c r="R6" s="52"/>
      <c r="S6" s="52"/>
      <c r="T6" s="52"/>
      <c r="U6" s="52"/>
      <c r="V6" s="52"/>
      <c r="W6" s="52"/>
      <c r="X6" s="52"/>
      <c r="Y6" s="52"/>
      <c r="Z6" s="52"/>
      <c r="AA6" s="4"/>
      <c r="AB6" s="4"/>
      <c r="AC6" s="4"/>
      <c r="AD6" s="4"/>
    </row>
    <row r="7" spans="1:30" x14ac:dyDescent="0.35">
      <c r="A7" s="4"/>
      <c r="B7" s="74" t="s">
        <v>14</v>
      </c>
      <c r="C7" s="74"/>
      <c r="D7" s="74"/>
      <c r="E7" s="74"/>
      <c r="F7" s="74"/>
      <c r="G7" s="74"/>
      <c r="H7" s="74"/>
      <c r="I7" s="74"/>
      <c r="J7" s="74"/>
      <c r="K7" s="74"/>
      <c r="L7" s="74"/>
      <c r="M7" s="74"/>
      <c r="N7" s="74"/>
      <c r="O7" s="74"/>
      <c r="P7" s="74"/>
      <c r="Q7" s="74"/>
      <c r="R7" s="74"/>
      <c r="S7" s="74"/>
      <c r="T7" s="74"/>
      <c r="U7" s="74"/>
      <c r="V7" s="74"/>
      <c r="W7" s="74"/>
      <c r="X7" s="74"/>
      <c r="Y7" s="74"/>
      <c r="Z7" s="74"/>
      <c r="AA7" s="4"/>
      <c r="AB7" s="4"/>
      <c r="AC7" s="4"/>
      <c r="AD7" s="4"/>
    </row>
    <row r="8" spans="1:30" x14ac:dyDescent="0.35">
      <c r="A8" s="4"/>
      <c r="B8" s="7" t="s">
        <v>31</v>
      </c>
      <c r="C8" s="108" t="s">
        <v>44</v>
      </c>
      <c r="D8" s="108"/>
      <c r="E8" s="108"/>
      <c r="F8" s="108"/>
      <c r="G8" s="108"/>
      <c r="H8" s="108"/>
      <c r="I8" s="108"/>
      <c r="J8" s="108"/>
      <c r="K8" s="108"/>
      <c r="L8" s="108"/>
      <c r="M8" s="108"/>
      <c r="N8" s="108"/>
      <c r="O8" s="108"/>
      <c r="P8" s="108"/>
      <c r="Q8" s="108"/>
      <c r="R8" s="108"/>
      <c r="S8" s="108"/>
      <c r="T8" s="108"/>
      <c r="U8" s="108"/>
      <c r="V8" s="108"/>
      <c r="W8" s="108"/>
      <c r="X8" s="108"/>
      <c r="Y8" s="108"/>
      <c r="Z8" s="108"/>
      <c r="AA8" s="4"/>
      <c r="AB8" s="4"/>
      <c r="AC8" s="4"/>
      <c r="AD8" s="4"/>
    </row>
    <row r="9" spans="1:30" x14ac:dyDescent="0.35">
      <c r="A9" s="4"/>
      <c r="B9" s="59" t="s">
        <v>49</v>
      </c>
      <c r="C9" s="110" t="s">
        <v>47</v>
      </c>
      <c r="D9" s="110"/>
      <c r="E9" s="110"/>
      <c r="F9" s="110"/>
      <c r="G9" s="110"/>
      <c r="H9" s="110"/>
      <c r="I9" s="110"/>
      <c r="J9" s="110"/>
      <c r="K9" s="110"/>
      <c r="L9" s="110"/>
      <c r="M9" s="110"/>
      <c r="N9" s="110"/>
      <c r="O9" s="110"/>
      <c r="P9" s="110"/>
      <c r="Q9" s="110"/>
      <c r="R9" s="110"/>
      <c r="S9" s="110"/>
      <c r="T9" s="110"/>
      <c r="U9" s="110"/>
      <c r="V9" s="110"/>
      <c r="W9" s="110"/>
      <c r="X9" s="110"/>
      <c r="Y9" s="110"/>
      <c r="Z9" s="110"/>
      <c r="AA9" s="4"/>
      <c r="AB9" s="4"/>
      <c r="AC9" s="4"/>
      <c r="AD9" s="4"/>
    </row>
    <row r="10" spans="1:30" ht="45" customHeight="1" x14ac:dyDescent="0.35">
      <c r="A10" s="4"/>
      <c r="B10" s="57" t="s">
        <v>48</v>
      </c>
      <c r="C10" s="112" t="s">
        <v>82</v>
      </c>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4"/>
      <c r="AB10" s="4"/>
      <c r="AC10" s="4"/>
      <c r="AD10" s="4"/>
    </row>
    <row r="11" spans="1:30" x14ac:dyDescent="0.35">
      <c r="A11" s="4"/>
      <c r="B11" s="7" t="s">
        <v>40</v>
      </c>
      <c r="C11" s="108" t="s">
        <v>83</v>
      </c>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4"/>
      <c r="AB11" s="4"/>
      <c r="AC11" s="4"/>
      <c r="AD11" s="4"/>
    </row>
    <row r="12" spans="1:30" x14ac:dyDescent="0.3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1:30" x14ac:dyDescent="0.35">
      <c r="A13" s="4"/>
      <c r="B13" s="74" t="s">
        <v>51</v>
      </c>
      <c r="C13" s="74"/>
      <c r="D13" s="74"/>
      <c r="E13" s="74"/>
      <c r="F13" s="74"/>
      <c r="G13" s="74"/>
      <c r="H13" s="74"/>
      <c r="I13" s="74"/>
      <c r="J13" s="74"/>
      <c r="K13" s="74"/>
      <c r="L13" s="74"/>
      <c r="M13" s="74"/>
      <c r="N13" s="74"/>
      <c r="O13" s="74"/>
      <c r="P13" s="74"/>
      <c r="Q13" s="74"/>
      <c r="R13" s="74"/>
      <c r="S13" s="74"/>
      <c r="T13" s="74"/>
      <c r="U13" s="74"/>
      <c r="V13" s="74"/>
      <c r="W13" s="74"/>
      <c r="X13" s="74"/>
      <c r="Y13" s="74"/>
      <c r="Z13" s="74"/>
      <c r="AA13" s="4"/>
      <c r="AB13" s="4"/>
      <c r="AC13" s="4"/>
      <c r="AD13" s="4"/>
    </row>
    <row r="14" spans="1:30" ht="30" customHeight="1" x14ac:dyDescent="0.35">
      <c r="A14" s="4"/>
      <c r="B14" s="57" t="s">
        <v>50</v>
      </c>
      <c r="C14" s="109" t="s">
        <v>84</v>
      </c>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4"/>
      <c r="AB14" s="4"/>
      <c r="AC14" s="4"/>
      <c r="AD14" s="4"/>
    </row>
    <row r="15" spans="1:30" x14ac:dyDescent="0.35">
      <c r="A15" s="4"/>
      <c r="B15" s="7" t="s">
        <v>15</v>
      </c>
      <c r="C15" s="108" t="s">
        <v>45</v>
      </c>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4"/>
      <c r="AB15" s="4"/>
      <c r="AC15" s="4"/>
      <c r="AD15" s="4"/>
    </row>
    <row r="16" spans="1:30" x14ac:dyDescent="0.35">
      <c r="A16" s="4"/>
      <c r="B16" s="7" t="s">
        <v>16</v>
      </c>
      <c r="C16" s="114" t="s">
        <v>71</v>
      </c>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4"/>
      <c r="AB16" s="4"/>
      <c r="AC16" s="4"/>
      <c r="AD16" s="4"/>
    </row>
    <row r="17" spans="1:30" ht="29.25" customHeight="1" x14ac:dyDescent="0.35">
      <c r="A17" s="4"/>
      <c r="B17" s="57" t="s">
        <v>17</v>
      </c>
      <c r="C17" s="109" t="s">
        <v>85</v>
      </c>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4"/>
      <c r="AB17" s="4"/>
      <c r="AC17" s="4"/>
      <c r="AD17" s="4"/>
    </row>
    <row r="18" spans="1:30" ht="30" customHeight="1" x14ac:dyDescent="0.35">
      <c r="A18" s="4"/>
      <c r="B18" s="57" t="s">
        <v>18</v>
      </c>
      <c r="C18" s="109" t="s">
        <v>52</v>
      </c>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4"/>
      <c r="AB18" s="4"/>
      <c r="AC18" s="4"/>
      <c r="AD18" s="4"/>
    </row>
    <row r="19" spans="1:30" x14ac:dyDescent="0.3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row>
    <row r="20" spans="1:30" x14ac:dyDescent="0.35">
      <c r="A20" s="4"/>
      <c r="B20" s="74" t="s">
        <v>7</v>
      </c>
      <c r="C20" s="74"/>
      <c r="D20" s="74"/>
      <c r="E20" s="74"/>
      <c r="F20" s="74"/>
      <c r="G20" s="74"/>
      <c r="H20" s="74"/>
      <c r="I20" s="74"/>
      <c r="J20" s="74"/>
      <c r="K20" s="74"/>
      <c r="L20" s="74"/>
      <c r="M20" s="74"/>
      <c r="N20" s="74"/>
      <c r="O20" s="74"/>
      <c r="P20" s="74"/>
      <c r="Q20" s="74"/>
      <c r="R20" s="74"/>
      <c r="S20" s="74"/>
      <c r="T20" s="74"/>
      <c r="U20" s="74"/>
      <c r="V20" s="74"/>
      <c r="W20" s="74"/>
      <c r="X20" s="74"/>
      <c r="Y20" s="74"/>
      <c r="Z20" s="74"/>
      <c r="AA20" s="4"/>
      <c r="AB20" s="4"/>
      <c r="AC20" s="4"/>
      <c r="AD20" s="4"/>
    </row>
    <row r="21" spans="1:30" x14ac:dyDescent="0.35">
      <c r="A21" s="4"/>
      <c r="B21" s="7" t="s">
        <v>8</v>
      </c>
      <c r="C21" s="108" t="s">
        <v>53</v>
      </c>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4"/>
      <c r="AB21" s="4"/>
      <c r="AC21" s="4"/>
      <c r="AD21" s="4"/>
    </row>
    <row r="22" spans="1:30" x14ac:dyDescent="0.35">
      <c r="A22" s="4"/>
      <c r="B22" s="7" t="s">
        <v>9</v>
      </c>
      <c r="C22" s="108" t="s">
        <v>54</v>
      </c>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4"/>
      <c r="AB22" s="4"/>
      <c r="AC22" s="4"/>
      <c r="AD22" s="4"/>
    </row>
    <row r="23" spans="1:30" ht="109.5" customHeight="1" x14ac:dyDescent="0.35">
      <c r="A23" s="4"/>
      <c r="B23" s="58" t="s">
        <v>62</v>
      </c>
      <c r="C23" s="110" t="s">
        <v>86</v>
      </c>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4"/>
      <c r="AB23" s="4"/>
      <c r="AC23" s="4"/>
      <c r="AD23" s="4"/>
    </row>
    <row r="24" spans="1:30" ht="60" customHeight="1" x14ac:dyDescent="0.35">
      <c r="A24" s="4"/>
      <c r="B24" s="58" t="s">
        <v>63</v>
      </c>
      <c r="C24" s="110" t="s">
        <v>72</v>
      </c>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4"/>
      <c r="AB24" s="4"/>
      <c r="AC24" s="4"/>
      <c r="AD24" s="4"/>
    </row>
    <row r="25" spans="1:30" ht="45" customHeight="1" x14ac:dyDescent="0.35">
      <c r="A25" s="4"/>
      <c r="B25" s="58" t="s">
        <v>60</v>
      </c>
      <c r="C25" s="110" t="s">
        <v>73</v>
      </c>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4"/>
      <c r="AB25" s="4"/>
      <c r="AC25" s="4"/>
      <c r="AD25" s="4"/>
    </row>
    <row r="26" spans="1:30" ht="30" customHeight="1" x14ac:dyDescent="0.35">
      <c r="A26" s="4"/>
      <c r="B26" s="58" t="s">
        <v>61</v>
      </c>
      <c r="C26" s="110" t="s">
        <v>74</v>
      </c>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4"/>
      <c r="AB26" s="4"/>
      <c r="AC26" s="4"/>
      <c r="AD26" s="4"/>
    </row>
    <row r="27" spans="1:30" ht="45" customHeight="1" x14ac:dyDescent="0.35">
      <c r="A27" s="4"/>
      <c r="B27" s="57" t="s">
        <v>64</v>
      </c>
      <c r="C27" s="110" t="s">
        <v>66</v>
      </c>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4"/>
      <c r="AB27" s="4"/>
      <c r="AC27" s="4"/>
      <c r="AD27" s="4"/>
    </row>
    <row r="28" spans="1:30" ht="45" customHeight="1" x14ac:dyDescent="0.35">
      <c r="A28" s="4"/>
      <c r="B28" s="58" t="s">
        <v>65</v>
      </c>
      <c r="C28" s="109" t="s">
        <v>67</v>
      </c>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4"/>
      <c r="AB28" s="4"/>
      <c r="AC28" s="4"/>
      <c r="AD28" s="4"/>
    </row>
    <row r="29" spans="1:30" ht="30" customHeight="1" x14ac:dyDescent="0.35">
      <c r="A29" s="4"/>
      <c r="B29" s="57" t="s">
        <v>58</v>
      </c>
      <c r="C29" s="109" t="s">
        <v>68</v>
      </c>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4"/>
      <c r="AB29" s="4"/>
      <c r="AC29" s="4"/>
      <c r="AD29" s="4"/>
    </row>
    <row r="30" spans="1:30" x14ac:dyDescent="0.35">
      <c r="A30" s="4"/>
      <c r="B30" s="7" t="s">
        <v>59</v>
      </c>
      <c r="C30" s="109" t="s">
        <v>69</v>
      </c>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4"/>
      <c r="AB30" s="4"/>
      <c r="AC30" s="4"/>
      <c r="AD30" s="4"/>
    </row>
    <row r="31" spans="1:30" x14ac:dyDescent="0.35">
      <c r="A31" s="4"/>
      <c r="B31" s="7" t="s">
        <v>10</v>
      </c>
      <c r="C31" s="108" t="s">
        <v>55</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4"/>
      <c r="AB31" s="4"/>
      <c r="AC31" s="4"/>
      <c r="AD31" s="4"/>
    </row>
    <row r="32" spans="1:30" ht="15" customHeight="1" x14ac:dyDescent="0.35">
      <c r="A32" s="4"/>
      <c r="B32" s="7" t="s">
        <v>19</v>
      </c>
      <c r="C32" s="109" t="s">
        <v>56</v>
      </c>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4"/>
      <c r="AB32" s="4"/>
      <c r="AC32" s="4"/>
      <c r="AD32" s="4"/>
    </row>
    <row r="33" spans="1:30" x14ac:dyDescent="0.3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row>
    <row r="34" spans="1:30" x14ac:dyDescent="0.35">
      <c r="A34" s="4"/>
      <c r="B34" s="74" t="s">
        <v>20</v>
      </c>
      <c r="C34" s="74"/>
      <c r="D34" s="74"/>
      <c r="E34" s="74"/>
      <c r="F34" s="74"/>
      <c r="G34" s="74"/>
      <c r="H34" s="74"/>
      <c r="I34" s="74"/>
      <c r="J34" s="74"/>
      <c r="K34" s="74"/>
      <c r="L34" s="74"/>
      <c r="M34" s="74"/>
      <c r="N34" s="74"/>
      <c r="O34" s="74"/>
      <c r="P34" s="74"/>
      <c r="Q34" s="74"/>
      <c r="R34" s="74"/>
      <c r="S34" s="74"/>
      <c r="T34" s="74"/>
      <c r="U34" s="74"/>
      <c r="V34" s="74"/>
      <c r="W34" s="74"/>
      <c r="X34" s="74"/>
      <c r="Y34" s="74"/>
      <c r="Z34" s="74"/>
      <c r="AA34" s="4"/>
      <c r="AB34" s="4"/>
      <c r="AC34" s="4"/>
      <c r="AD34" s="4"/>
    </row>
    <row r="35" spans="1:30" x14ac:dyDescent="0.35">
      <c r="A35" s="4"/>
      <c r="B35" s="7" t="s">
        <v>12</v>
      </c>
      <c r="C35" s="108" t="s">
        <v>87</v>
      </c>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4"/>
      <c r="AB35" s="4"/>
      <c r="AC35" s="4"/>
      <c r="AD35" s="4"/>
    </row>
    <row r="36" spans="1:30" x14ac:dyDescent="0.35">
      <c r="A36" s="4"/>
      <c r="B36" s="7" t="s">
        <v>13</v>
      </c>
      <c r="C36" s="108" t="s">
        <v>88</v>
      </c>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4"/>
      <c r="AB36" s="4"/>
      <c r="AC36" s="4"/>
      <c r="AD36" s="4"/>
    </row>
    <row r="37" spans="1:30" x14ac:dyDescent="0.3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row>
    <row r="38" spans="1:30" x14ac:dyDescent="0.3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30" x14ac:dyDescent="0.3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row>
    <row r="40" spans="1:30" x14ac:dyDescent="0.3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0" x14ac:dyDescent="0.3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1:30" x14ac:dyDescent="0.3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row>
    <row r="43" spans="1:30" x14ac:dyDescent="0.3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row r="44" spans="1:30" x14ac:dyDescent="0.3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row>
    <row r="45" spans="1:30" x14ac:dyDescent="0.3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row>
    <row r="46" spans="1:30" x14ac:dyDescent="0.3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row>
    <row r="47" spans="1:30" x14ac:dyDescent="0.3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row>
    <row r="48" spans="1:30" x14ac:dyDescent="0.3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row>
    <row r="49" spans="1:30" x14ac:dyDescent="0.3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row>
    <row r="50" spans="1:30" x14ac:dyDescent="0.35">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row>
  </sheetData>
  <mergeCells count="30">
    <mergeCell ref="B1:Z1"/>
    <mergeCell ref="B5:Z5"/>
    <mergeCell ref="B2:Z3"/>
    <mergeCell ref="B20:Z20"/>
    <mergeCell ref="B7:Z7"/>
    <mergeCell ref="B13:Z13"/>
    <mergeCell ref="C8:Z8"/>
    <mergeCell ref="C9:Z9"/>
    <mergeCell ref="C11:Z11"/>
    <mergeCell ref="C10:Z10"/>
    <mergeCell ref="C14:Z14"/>
    <mergeCell ref="C15:Z15"/>
    <mergeCell ref="C16:Z16"/>
    <mergeCell ref="C17:Z17"/>
    <mergeCell ref="C36:Z36"/>
    <mergeCell ref="B34:Z34"/>
    <mergeCell ref="C30:Z30"/>
    <mergeCell ref="C18:Z18"/>
    <mergeCell ref="C31:Z31"/>
    <mergeCell ref="C26:Z26"/>
    <mergeCell ref="C32:Z32"/>
    <mergeCell ref="C35:Z35"/>
    <mergeCell ref="C23:Z23"/>
    <mergeCell ref="C24:Z24"/>
    <mergeCell ref="C27:Z27"/>
    <mergeCell ref="C28:Z28"/>
    <mergeCell ref="C29:Z29"/>
    <mergeCell ref="C25:Z25"/>
    <mergeCell ref="C21:Z21"/>
    <mergeCell ref="C22:Z22"/>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eturn Template" ma:contentTypeID="0x0101004C081EED9C90B54F98FF06E55CA4DAAA008CACAF6A43F5184C829F36A35E1E0D1A002D4094F2B62A1F42893CE0251B0E96050074902467E6AC8243AB5184A72B8EE4B4" ma:contentTypeVersion="23" ma:contentTypeDescription="Create a new document." ma:contentTypeScope="" ma:versionID="367ee929988f78c21dbfd3724262441f">
  <xsd:schema xmlns:xsd="http://www.w3.org/2001/XMLSchema" xmlns:xs="http://www.w3.org/2001/XMLSchema" xmlns:p="http://schemas.microsoft.com/office/2006/metadata/properties" xmlns:ns1="http://schemas.microsoft.com/sharepoint/v3" xmlns:ns2="f5a7e35f-036f-43ba-9bd6-dfccb735f6f0" xmlns:ns3="b73fe759-8729-4fda-8521-02819c14bfcb" targetNamespace="http://schemas.microsoft.com/office/2006/metadata/properties" ma:root="true" ma:fieldsID="c692389b927d1ab891a14ef68c0376dd" ns1:_="" ns2:_="" ns3:_="">
    <xsd:import namespace="http://schemas.microsoft.com/sharepoint/v3"/>
    <xsd:import namespace="f5a7e35f-036f-43ba-9bd6-dfccb735f6f0"/>
    <xsd:import namespace="b73fe759-8729-4fda-8521-02819c14bfcb"/>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g6aadb9293ad4d8fba37a358bcaa27eb" minOccurs="0"/>
                <xsd:element ref="ns2:d8662c420ae441af9b77c21287174095"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b68f0f40a9244f46b7ca0f5019c2a784" minOccurs="0"/>
                <xsd:element ref="ns2:a36c359446dc4635be72f7f662985508" minOccurs="0"/>
                <xsd:element ref="ns2:o57c2d1722274f07a03b231252c868e4" minOccurs="0"/>
                <xsd:element ref="ns3:OsfiPeerGroup" minOccurs="0"/>
                <xsd:element ref="ns2:m96463efc3cf41bb880201d3ec29442d" minOccurs="0"/>
                <xsd:element ref="ns2:n03e0cbd2dfe4bc3a11ca39711420a8d" minOccurs="0"/>
                <xsd:element ref="ns2:fc15642b51504e789ffe56207564b371" minOccurs="0"/>
                <xsd:element ref="ns2:e56a94d62dd24742b18ef96cd90907e1" minOccurs="0"/>
                <xsd:element ref="ns2:l2f6599427db4c648ff6aeffe33695af" minOccurs="0"/>
                <xsd:element ref="ns3:b683300b16564d45bc927e24a258e9f0" minOccurs="0"/>
                <xsd:element ref="ns2:k5f8aeaceeb7434cbd9becc33a65ad3e" minOccurs="0"/>
                <xsd:element ref="ns3:eed7ab1da29f40cbb57f35bd3770379c" minOccurs="0"/>
                <xsd:element ref="ns2:OsfiProvision" minOccurs="0"/>
                <xsd:element ref="ns2:i4a82951b3ab490b851755ba3e25ca9e" minOccurs="0"/>
                <xsd:element ref="ns2:OsfiSupersededDate" minOccurs="0"/>
                <xsd:element ref="ns3:ja696665130841b683d84761908559f5" minOccurs="0"/>
                <xsd:element ref="ns3:OsfiGuidancePhase"/>
                <xsd:element ref="ns2:pd5e1fd5a7e64ff28ea28d0be5cac3eb" minOccurs="0"/>
                <xsd:element ref="ns3:OsfiMostCurrent" minOccurs="0"/>
                <xsd:element ref="ns3:OsfiGuideSection" minOccurs="0"/>
                <xsd:element ref="ns2: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6"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eef624e-4536-42c4-90bd-2d9a0c233d8e}" ma:internalName="TaxCatchAll" ma:showField="CatchAllData"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eef624e-4536-42c4-90bd-2d9a0c233d8e}" ma:internalName="TaxCatchAllLabel" ma:readOnly="true" ma:showField="CatchAllDataLabel"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g6aadb9293ad4d8fba37a358bcaa27eb" ma:index="15" nillable="true" ma:taxonomy="true" ma:internalName="g6aadb9293ad4d8fba37a358bcaa27eb" ma:taxonomyFieldName="OsfiFunction" ma:displayName="Function" ma:readOnly="true" ma:fieldId="{06aadb92-93ad-4d8f-ba37-a358bcaa27eb}" ma:sspId="f7cfa73b-c952-4f84-be9f-6ced85f31ca3" ma:termSetId="bb2da93b-cdef-4276-9a5e-c97ef14b2e41" ma:anchorId="00000000-0000-0000-0000-000000000000" ma:open="false" ma:isKeyword="false">
      <xsd:complexType>
        <xsd:sequence>
          <xsd:element ref="pc:Terms" minOccurs="0" maxOccurs="1"/>
        </xsd:sequence>
      </xsd:complexType>
    </xsd:element>
    <xsd:element name="d8662c420ae441af9b77c21287174095" ma:index="17" nillable="true" ma:taxonomy="true" ma:internalName="d8662c420ae441af9b77c21287174095" ma:taxonomyFieldName="OsfiSubFunction" ma:displayName="Sub Function" ma:readOnly="true" ma:fieldId="{d8662c42-0ae4-41af-9b77-c21287174095}"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ec0866d5501a4e288cc256e554a42ca0" ma:index="19" nillable="true" ma:taxonomy="true" ma:internalName="ec0866d5501a4e288cc256e554a42ca0" ma:taxonomyFieldName="OsfiBusinessProcess" ma:displayName="Business Process" ma:readOnly="true" ma:fieldId="{ec0866d5-501a-4e28-8cc2-56e554a42ca0}"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OsfiDescription" ma:index="21" nillable="true" ma:displayName="Description" ma:internalName="OsfiDescription" ma:readOnly="false">
      <xsd:simpleType>
        <xsd:restriction base="dms:Note">
          <xsd:maxLength value="255"/>
        </xsd:restriction>
      </xsd:simpleType>
    </xsd:element>
    <xsd:element name="OsfiAuthor" ma:index="22"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23" nillable="true" ma:displayName="External Author" ma:internalName="OsfiExternalAuthor" ma:readOnly="false">
      <xsd:simpleType>
        <xsd:restriction base="dms:Text"/>
      </xsd:simpleType>
    </xsd:element>
    <xsd:element name="fac5efe5e83a4438a828c68fc664b01b" ma:index="24" nillable="true" ma:taxonomy="true" ma:internalName="fac5efe5e83a4438a828c68fc664b01b" ma:taxonomyFieldName="OsfiCostCentre" ma:displayName="Cost Centre" ma:readOnly="true" ma:fieldId="{fac5efe5-e83a-4438-a828-c68fc664b01b}" ma:sspId="f7cfa73b-c952-4f84-be9f-6ced85f31ca3" ma:termSetId="bdc284b5-ea41-4d95-b7dd-4762f5f4b008" ma:anchorId="00000000-0000-0000-0000-000000000000" ma:open="false" ma:isKeyword="false">
      <xsd:complexType>
        <xsd:sequence>
          <xsd:element ref="pc:Terms" minOccurs="0" maxOccurs="1"/>
        </xsd:sequence>
      </xsd:complexType>
    </xsd:element>
    <xsd:element name="OsfiLanguage" ma:index="26"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7"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8" nillable="true" ma:displayName="Calendar Year" ma:hidden="true" ma:internalName="OsfiCalendarYear" ma:readOnly="false">
      <xsd:simpleType>
        <xsd:restriction base="dms:Text">
          <xsd:maxLength value="4"/>
        </xsd:restriction>
      </xsd:simpleType>
    </xsd:element>
    <xsd:element name="OsfiApprovedBy" ma:index="29" nillable="true" ma:displayName="Approved By" ma:hidden="true" ma:internalName="OsfiApprovedBy" ma:readOnly="false">
      <xsd:simpleType>
        <xsd:restriction base="dms:Note"/>
      </xsd:simpleType>
    </xsd:element>
    <xsd:element name="OsfiAttachment" ma:index="30" nillable="true" ma:displayName="Attachment" ma:default="0" ma:hidden="true" ma:internalName="OsfiAttachment" ma:readOnly="false">
      <xsd:simpleType>
        <xsd:restriction base="dms:Boolean"/>
      </xsd:simpleType>
    </xsd:element>
    <xsd:element name="OsfiCc" ma:index="31" nillable="true" ma:displayName="Cc" ma:internalName="OsfiCc" ma:readOnly="false">
      <xsd:simpleType>
        <xsd:restriction base="dms:Note"/>
      </xsd:simpleType>
    </xsd:element>
    <xsd:element name="OsfiEmailFrom" ma:index="32" nillable="true" ma:displayName="From" ma:hidden="true" ma:internalName="OsfiEmailFrom" ma:readOnly="false">
      <xsd:simpleType>
        <xsd:restriction base="dms:Text"/>
      </xsd:simpleType>
    </xsd:element>
    <xsd:element name="OsfiReceived" ma:index="33" nillable="true" ma:displayName="Received" ma:format="DateTime" ma:hidden="true" ma:internalName="OsfiReceived" ma:readOnly="false">
      <xsd:simpleType>
        <xsd:restriction base="dms:DateTime"/>
      </xsd:simpleType>
    </xsd:element>
    <xsd:element name="OsfiSent" ma:index="34" nillable="true" ma:displayName="Sent" ma:format="DateTime" ma:hidden="true" ma:internalName="OsfiSent" ma:readOnly="false">
      <xsd:simpleType>
        <xsd:restriction base="dms:DateTime"/>
      </xsd:simpleType>
    </xsd:element>
    <xsd:element name="OsfiTo" ma:index="35" nillable="true" ma:displayName="To" ma:hidden="true" ma:internalName="OsfiTo" ma:readOnly="false">
      <xsd:simpleType>
        <xsd:restriction base="dms:Note"/>
      </xsd:simpleType>
    </xsd:element>
    <xsd:element name="OsfiLivelinkID" ma:index="37" nillable="true" ma:displayName="Livelink ID" ma:hidden="true" ma:internalName="OsfiLivelinkID" ma:readOnly="false">
      <xsd:simpleType>
        <xsd:restriction base="dms:Text"/>
      </xsd:simpleType>
    </xsd:element>
    <xsd:element name="OsfiCheckedOutDate" ma:index="38" nillable="true" ma:displayName="Checked Out Date" ma:format="DateOnly" ma:hidden="true" ma:internalName="OsfiCheckedOutDate" ma:readOnly="false">
      <xsd:simpleType>
        <xsd:restriction base="dms:DateTime"/>
      </xsd:simpleType>
    </xsd:element>
    <xsd:element name="b68f0f40a9244f46b7ca0f5019c2a784" ma:index="39" nillable="true" ma:taxonomy="true" ma:internalName="b68f0f40a9244f46b7ca0f5019c2a784" ma:taxonomyFieldName="OsfiSubProgram" ma:displayName="Sub Program" ma:readOnly="true" ma:fieldId="{b68f0f40-a924-4f46-b7ca-0f5019c2a784}"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a36c359446dc4635be72f7f662985508" ma:index="41" nillable="true" ma:taxonomy="true" ma:internalName="a36c359446dc4635be72f7f662985508" ma:taxonomyFieldName="OsfiFITopics" ma:displayName="FI Topics" ma:readOnly="true" ma:fieldId="{a36c3594-46dc-4635-be72-f7f662985508}" ma:taxonomyMulti="true" ma:sspId="f7cfa73b-c952-4f84-be9f-6ced85f31c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3" nillable="true" ma:taxonomy="true" ma:internalName="o57c2d1722274f07a03b231252c868e4" ma:taxonomyFieldName="OsfiOSFIGuidance" ma:displayName="Primary OSFI Guidance" ma:indexed="true" ma:readOnly="true" ma:default="" ma:fieldId="{857c2d17-2227-4f07-a03b-231252c868e4}"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m96463efc3cf41bb880201d3ec29442d" ma:index="46" nillable="true" ma:taxonomy="true" ma:internalName="m96463efc3cf41bb880201d3ec29442d" ma:taxonomyFieldName="OsfiFIStandards" ma:displayName="Standards" ma:readOnly="true" ma:fieldId="{696463ef-c3cf-41bb-8802-01d3ec29442d}" ma:sspId="f7cfa73b-c952-4f84-be9f-6ced85f31c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8" nillable="true" ma:taxonomy="true" ma:internalName="n03e0cbd2dfe4bc3a11ca39711420a8d" ma:taxonomyFieldName="OsfiPrimaryActandSection" ma:displayName="Primary Act and Section" ma:indexed="true" ma:readOnly="true" ma:fieldId="{703e0cbd-2dfe-4bc3-a11c-a39711420a8d}"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50" nillable="true" ma:taxonomy="true" ma:internalName="fc15642b51504e789ffe56207564b371" ma:taxonomyFieldName="OsfiSecondaryActsandSections" ma:displayName="Secondary Acts and Sections" ma:readOnly="true" ma:fieldId="{fc15642b-5150-4e78-9ffe-56207564b371}" ma:taxonomyMulti="true"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2" nillable="true" ma:taxonomy="true" ma:internalName="e56a94d62dd24742b18ef96cd90907e1" ma:taxonomyFieldName="OsfiSecondaryRegulations" ma:displayName="Secondary Regulations" ma:readOnly="true" ma:fieldId="{e56a94d6-2dd2-4742-b18e-f96cd90907e1}" ma:taxonomyMulti="tru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4" nillable="true" ma:taxonomy="true" ma:internalName="l2f6599427db4c648ff6aeffe33695af" ma:taxonomyFieldName="OsfiSecondaryOSFIGuidance" ma:displayName="Secondary OSFI Guidance" ma:readOnly="true" ma:fieldId="{52f65994-27db-4c64-8ff6-aeffe33695af}" ma:taxonomyMulti="true"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k5f8aeaceeb7434cbd9becc33a65ad3e" ma:index="58" nillable="true" ma:taxonomy="true" ma:internalName="k5f8aeaceeb7434cbd9becc33a65ad3e" ma:taxonomyFieldName="OsfiIndustryType" ma:displayName="FI Industry" ma:readOnly="true" ma:fieldId="{45f8aeac-eeb7-434c-bd9b-ecc33a65ad3e}" ma:taxonomyMulti="true" ma:sspId="f7cfa73b-c952-4f84-be9f-6ced85f31ca3" ma:termSetId="a8bd1923-216f-45d4-badc-2ce42a898c25" ma:anchorId="00000000-0000-0000-0000-000000000000" ma:open="false" ma:isKeyword="false">
      <xsd:complexType>
        <xsd:sequence>
          <xsd:element ref="pc:Terms" minOccurs="0" maxOccurs="1"/>
        </xsd:sequence>
      </xsd:complexType>
    </xsd:element>
    <xsd:element name="OsfiProvision" ma:index="62" nillable="true" ma:displayName="Sub Provision" ma:hidden="true" ma:internalName="OsfiProvision" ma:readOnly="true">
      <xsd:simpleType>
        <xsd:restriction base="dms:Note">
          <xsd:maxLength value="255"/>
        </xsd:restriction>
      </xsd:simpleType>
    </xsd:element>
    <xsd:element name="i4a82951b3ab490b851755ba3e25ca9e" ma:index="63" nillable="true" ma:taxonomy="true" ma:internalName="i4a82951b3ab490b851755ba3e25ca9e" ma:taxonomyFieldName="OsfiRegulations" ma:displayName="Primary Regulation" ma:indexed="true" ma:readOnly="true" ma:fieldId="{24a82951-b3ab-490b-8517-55ba3e25ca9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OsfiSupersededDate" ma:index="65" nillable="true" ma:displayName="Superseded Date" ma:format="DateOnly" ma:hidden="true" ma:internalName="OsfiSupersededDate" ma:readOnly="true">
      <xsd:simpleType>
        <xsd:restriction base="dms:DateTime"/>
      </xsd:simpleType>
    </xsd:element>
    <xsd:element name="pd5e1fd5a7e64ff28ea28d0be5cac3eb" ma:index="69" nillable="true" ma:taxonomy="true" ma:internalName="pd5e1fd5a7e64ff28ea28d0be5cac3eb" ma:taxonomyFieldName="OsfiFIExternalOrganization" ma:displayName="External Organization" ma:readOnly="false" ma:fieldId="{9d5e1fd5-a7e6-4ff2-8ea2-8d0be5cac3eb}" ma:taxonomyMulti="true" ma:sspId="f7cfa73b-c952-4f84-be9f-6ced85f31ca3" ma:termSetId="7f77c62a-559a-4682-acfc-3ada937d6638" ma:anchorId="00000000-0000-0000-0000-000000000000" ma:open="false" ma:isKeyword="false">
      <xsd:complexType>
        <xsd:sequence>
          <xsd:element ref="pc:Terms" minOccurs="0" maxOccurs="1"/>
        </xsd:sequence>
      </xsd:complexType>
    </xsd:element>
    <xsd:element name="OsfiEffectiveYear" ma:index="74"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xsd="http://www.w3.org/2001/XMLSchema" xmlns:xs="http://www.w3.org/2001/XMLSchema" xmlns:dms="http://schemas.microsoft.com/office/2006/documentManagement/types" xmlns:pc="http://schemas.microsoft.com/office/infopath/2007/PartnerControls" targetNamespace="b73fe759-8729-4fda-8521-02819c14bfcb" elementFormDefault="qualified">
    <xsd:import namespace="http://schemas.microsoft.com/office/2006/documentManagement/types"/>
    <xsd:import namespace="http://schemas.microsoft.com/office/infopath/2007/PartnerControls"/>
    <xsd:element name="OsfiPeerGroup" ma:index="45"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b683300b16564d45bc927e24a258e9f0" ma:index="56" nillable="true" ma:taxonomy="true" ma:internalName="b683300b16564d45bc927e24a258e9f0" ma:taxonomyFieldName="OsfiReturnType" ma:displayName="Return Type" ma:readOnly="true" ma:fieldId="{b683300b-1656-4d45-bc92-7e24a258e9f0}" ma:sspId="f7cfa73b-c952-4f84-be9f-6ced85f31ca3" ma:termSetId="a568a50d-8932-4c0a-a4b8-4cfac741b28b" ma:anchorId="00000000-0000-0000-0000-000000000000" ma:open="false" ma:isKeyword="false">
      <xsd:complexType>
        <xsd:sequence>
          <xsd:element ref="pc:Terms" minOccurs="0" maxOccurs="1"/>
        </xsd:sequence>
      </xsd:complexType>
    </xsd:element>
    <xsd:element name="eed7ab1da29f40cbb57f35bd3770379c" ma:index="60" nillable="true" ma:taxonomy="true" ma:internalName="eed7ab1da29f40cbb57f35bd3770379c" ma:taxonomyFieldName="OsfiInstrumentType" ma:displayName="Instrument Type" ma:indexed="true" ma:readOnly="true" ma:fieldId="{eed7ab1d-a29f-40cb-b57f-35bd3770379c}" ma:sspId="f7cfa73b-c952-4f84-be9f-6ced85f31ca3" ma:termSetId="de317838-3de1-4b67-8401-dbb533591b85" ma:anchorId="00000000-0000-0000-0000-000000000000" ma:open="false" ma:isKeyword="false">
      <xsd:complexType>
        <xsd:sequence>
          <xsd:element ref="pc:Terms" minOccurs="0" maxOccurs="1"/>
        </xsd:sequence>
      </xsd:complexType>
    </xsd:element>
    <xsd:element name="ja696665130841b683d84761908559f5" ma:index="66" nillable="true" ma:taxonomy="true" ma:internalName="ja696665130841b683d84761908559f5" ma:taxonomyFieldName="OsfiGuidanceCategory" ma:displayName="Guidance Category" ma:indexed="true" ma:readOnly="true" ma:fieldId="{3a696665-1308-41b6-83d8-4761908559f5}" ma:sspId="f7cfa73b-c952-4f84-be9f-6ced85f31ca3" ma:termSetId="c6951c27-6d0a-40de-85ce-35bf0943b92a" ma:anchorId="00000000-0000-0000-0000-000000000000" ma:open="false" ma:isKeyword="false">
      <xsd:complexType>
        <xsd:sequence>
          <xsd:element ref="pc:Terms" minOccurs="0" maxOccurs="1"/>
        </xsd:sequence>
      </xsd:complexType>
    </xsd:element>
    <xsd:element name="OsfiGuidancePhase" ma:index="68"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1" nillable="true" ma:displayName="Most Current" ma:default="0" ma:internalName="OsfiMostCurrent" ma:readOnly="false">
      <xsd:simpleType>
        <xsd:restriction base="dms:Boolean"/>
      </xsd:simpleType>
    </xsd:element>
    <xsd:element name="OsfiGuideSection" ma:index="72"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50EA609D67F63B4482B56AF0CFCDA8CF" ma:contentTypeVersion="2" ma:contentTypeDescription="Create a new document." ma:contentTypeScope="" ma:versionID="b84fc56b2206989058461e282e327472">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933ce87bfcf8c8c05ab3531d2740004c"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f7cfa73b-c952-4f84-be9f-6ced85f31ca3" ContentTypeId="0x0101004C081EED9C90B54F98FF06E55CA4DAAA008CACAF6A43F5184C829F36A35E1E0D1A" PreviousValue="false"/>
</file>

<file path=customXml/itemProps1.xml><?xml version="1.0" encoding="utf-8"?>
<ds:datastoreItem xmlns:ds="http://schemas.openxmlformats.org/officeDocument/2006/customXml" ds:itemID="{0D9AAC5E-91E7-426F-9117-221B63F02F18}">
  <ds:schemaRefs>
    <ds:schemaRef ds:uri="http://purl.org/dc/elements/1.1/"/>
    <ds:schemaRef ds:uri="http://schemas.microsoft.com/sharepoint/v3"/>
    <ds:schemaRef ds:uri="http://www.w3.org/XML/1998/namespace"/>
    <ds:schemaRef ds:uri="http://purl.org/dc/terms/"/>
    <ds:schemaRef ds:uri="http://schemas.microsoft.com/office/2006/metadata/properties"/>
    <ds:schemaRef ds:uri="b73fe759-8729-4fda-8521-02819c14bfcb"/>
    <ds:schemaRef ds:uri="http://schemas.microsoft.com/office/infopath/2007/PartnerControls"/>
    <ds:schemaRef ds:uri="http://schemas.microsoft.com/office/2006/documentManagement/types"/>
    <ds:schemaRef ds:uri="http://schemas.openxmlformats.org/package/2006/metadata/core-properties"/>
    <ds:schemaRef ds:uri="f5a7e35f-036f-43ba-9bd6-dfccb735f6f0"/>
    <ds:schemaRef ds:uri="http://purl.org/dc/dcmitype/"/>
  </ds:schemaRefs>
</ds:datastoreItem>
</file>

<file path=customXml/itemProps2.xml><?xml version="1.0" encoding="utf-8"?>
<ds:datastoreItem xmlns:ds="http://schemas.openxmlformats.org/officeDocument/2006/customXml" ds:itemID="{05598E85-3FAA-4F4B-ACA6-A320FC1244A8}">
  <ds:schemaRefs>
    <ds:schemaRef ds:uri="http://schemas.microsoft.com/sharepoint/v3/contenttype/forms"/>
  </ds:schemaRefs>
</ds:datastoreItem>
</file>

<file path=customXml/itemProps3.xml><?xml version="1.0" encoding="utf-8"?>
<ds:datastoreItem xmlns:ds="http://schemas.openxmlformats.org/officeDocument/2006/customXml" ds:itemID="{A086683A-9F89-455D-84FF-969326BF31B8}"/>
</file>

<file path=customXml/itemProps4.xml><?xml version="1.0" encoding="utf-8"?>
<ds:datastoreItem xmlns:ds="http://schemas.openxmlformats.org/officeDocument/2006/customXml" ds:itemID="{402ADF5E-B0D5-4CEA-84C3-484C72570742}"/>
</file>

<file path=customXml/itemProps5.xml><?xml version="1.0" encoding="utf-8"?>
<ds:datastoreItem xmlns:ds="http://schemas.openxmlformats.org/officeDocument/2006/customXml" ds:itemID="{67CAADDD-2B1D-4283-A461-2081A4C9458A}">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Attestation</vt:lpstr>
      <vt:lpstr>Cash flows</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2024_DTI_NCCF Operating Cash Flow_Return Template_FINAL_Q1 2024_e</dc:title>
  <dc:creator/>
  <cp:lastModifiedBy/>
  <dcterms:created xsi:type="dcterms:W3CDTF">2015-06-05T18:19:34Z</dcterms:created>
  <dcterms:modified xsi:type="dcterms:W3CDTF">2023-10-20T15:26:15Z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0x01010050EA609D67F63B4482B56AF0CFCDA8CF</vt:lpwstr>
  </property>
  <property fmtid="{D5CDD505-2E9C-101B-9397-08002B2CF9AE}" pid="3" name="OsfiBusinessProcess">
    <vt:lpwstr>75;#Prepare and Maintain External Guidance|c142cf92-0b67-4774-9e0b-22b36811eb5d</vt:lpwstr>
  </property>
  <property fmtid="{D5CDD505-2E9C-101B-9397-08002B2CF9AE}" pid="4" name="OsfiSecondaryActsandSections">
    <vt:lpwstr/>
  </property>
  <property fmtid="{D5CDD505-2E9C-101B-9397-08002B2CF9AE}" pid="5" name="OsfiIndustryType">
    <vt:lpwstr/>
  </property>
  <property fmtid="{D5CDD505-2E9C-101B-9397-08002B2CF9AE}" pid="6" name="OsfiPrimaryActandSection">
    <vt:lpwstr/>
  </property>
  <property fmtid="{D5CDD505-2E9C-101B-9397-08002B2CF9AE}" pid="7" name="OsfiFITopics">
    <vt:lpwstr/>
  </property>
  <property fmtid="{D5CDD505-2E9C-101B-9397-08002B2CF9AE}" pid="8" name="OsfiSecondaryRegulations">
    <vt:lpwstr/>
  </property>
  <property fmtid="{D5CDD505-2E9C-101B-9397-08002B2CF9AE}" pid="9" name="OsfiPAA">
    <vt:lpwstr>2;#1.1 Regulation and supervision of federally regulated financial institutions|57fcbea7-d103-4c44-b289-6adbace6db09</vt:lpwstr>
  </property>
  <property fmtid="{D5CDD505-2E9C-101B-9397-08002B2CF9AE}" pid="10" name="OsfiSecondaryOSFIGuidance">
    <vt:lpwstr/>
  </property>
  <property fmtid="{D5CDD505-2E9C-101B-9397-08002B2CF9AE}" pid="11" name="OsfiFunction">
    <vt:lpwstr>3;#Financial Institutions|35066429-d513-4a4b-82a6-81eaff2320a3</vt:lpwstr>
  </property>
  <property fmtid="{D5CDD505-2E9C-101B-9397-08002B2CF9AE}" pid="12" name="OsfiSubFunction">
    <vt:lpwstr>20;#External Guidance|ea8cba3e-57fe-4199-9d26-ba6248f86a47</vt:lpwstr>
  </property>
  <property fmtid="{D5CDD505-2E9C-101B-9397-08002B2CF9AE}" pid="13" name="OsfiGuidanceCategory">
    <vt:lpwstr>952;#Regulatory Data|b6306321-0cb0-4829-9516-24ab4617dc5f</vt:lpwstr>
  </property>
  <property fmtid="{D5CDD505-2E9C-101B-9397-08002B2CF9AE}" pid="14" name="OsfiFIStandards">
    <vt:lpwstr/>
  </property>
  <property fmtid="{D5CDD505-2E9C-101B-9397-08002B2CF9AE}" pid="15" name="OsfiInstrumentType">
    <vt:lpwstr>687;#Return Templates|842a5b75-8bd7-48c9-9005-b561a3d21c61</vt:lpwstr>
  </property>
  <property fmtid="{D5CDD505-2E9C-101B-9397-08002B2CF9AE}" pid="16" name="OsfiRegulations">
    <vt:lpwstr/>
  </property>
  <property fmtid="{D5CDD505-2E9C-101B-9397-08002B2CF9AE}" pid="17" name="OsfiOSFIGuidance">
    <vt:lpwstr>1138;#Manual of Reporting Forms and Instructions - DTI|fee43c65-76dd-4ccb-9d5b-765a9dd03e9c</vt:lpwstr>
  </property>
  <property fmtid="{D5CDD505-2E9C-101B-9397-08002B2CF9AE}" pid="18" name="OsfiReturnType">
    <vt:lpwstr>3280;#DT2 - Net Cumulative Cash Flow Return|657508b6-6542-4a8d-a5aa-8476b8e344b8</vt:lpwstr>
  </property>
  <property fmtid="{D5CDD505-2E9C-101B-9397-08002B2CF9AE}" pid="19" name="_dlc_DocIdItemGuid">
    <vt:lpwstr>115ce18e-29f7-476a-8832-f00134229eab</vt:lpwstr>
  </property>
  <property fmtid="{D5CDD505-2E9C-101B-9397-08002B2CF9AE}" pid="20" name="OsfiCostCentre">
    <vt:lpwstr>677;#|a52a9d2f-d6e9-4546-8db4-9040db33bb03</vt:lpwstr>
  </property>
  <property fmtid="{D5CDD505-2E9C-101B-9397-08002B2CF9AE}" pid="21" name="OsfiFIExternalOrganization">
    <vt:lpwstr/>
  </property>
  <property fmtid="{D5CDD505-2E9C-101B-9397-08002B2CF9AE}" pid="22" name="OsfiSubProgram">
    <vt:lpwstr>19;#|8aba70de-c32e-44b3-b2d7-271b49c214a9</vt:lpwstr>
  </property>
  <property fmtid="{D5CDD505-2E9C-101B-9397-08002B2CF9AE}" pid="23" name="Order">
    <vt:r8>1944000</vt:r8>
  </property>
  <property fmtid="{D5CDD505-2E9C-101B-9397-08002B2CF9AE}" pid="24" name="xd_Signature">
    <vt:bool>false</vt:bool>
  </property>
  <property fmtid="{D5CDD505-2E9C-101B-9397-08002B2CF9AE}" pid="25" name="VariationsItemGroupID">
    <vt:lpwstr>45f1cc5f-7d1f-434a-afac-8f600145e425</vt:lpwstr>
  </property>
  <property fmtid="{D5CDD505-2E9C-101B-9397-08002B2CF9AE}" pid="26" name="xd_ProgID">
    <vt:lpwstr/>
  </property>
  <property fmtid="{D5CDD505-2E9C-101B-9397-08002B2CF9AE}" pid="27" name="TemplateUrl">
    <vt:lpwstr/>
  </property>
  <property fmtid="{D5CDD505-2E9C-101B-9397-08002B2CF9AE}" pid="28" name="b68f0f40a9244f46b7ca0f5019c2a784">
    <vt:lpwstr>|8aba70de-c32e-44b3-b2d7-271b49c214a9</vt:lpwstr>
  </property>
  <property fmtid="{D5CDD505-2E9C-101B-9397-08002B2CF9AE}" pid="29" name="_SourceUrl">
    <vt:lpwstr/>
  </property>
  <property fmtid="{D5CDD505-2E9C-101B-9397-08002B2CF9AE}" pid="30" name="_SharedFileIndex">
    <vt:lpwstr/>
  </property>
</Properties>
</file>