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xr:revisionPtr revIDLastSave="0" documentId="8_{6634BCB6-1CD7-49B9-8669-D8956ADB0ACC}" xr6:coauthVersionLast="47" xr6:coauthVersionMax="47" xr10:uidLastSave="{00000000-0000-0000-0000-000000000000}"/>
  <bookViews>
    <workbookView xWindow="-110" yWindow="-110" windowWidth="19420" windowHeight="10420" xr2:uid="{00000000-000D-0000-FFFF-FFFF00000000}"/>
  </bookViews>
  <sheets>
    <sheet name="Attestation" sheetId="4" r:id="rId1"/>
    <sheet name="Flux de trésorerie" sheetId="1" r:id="rId2"/>
    <sheet name="Instructions" sheetId="3"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a">#N/A</definedName>
    <definedName name="\b">#N/A</definedName>
    <definedName name="\c">#N/A</definedName>
    <definedName name="\d">#N/A</definedName>
    <definedName name="\e">#N/A</definedName>
    <definedName name="\f">#N/A</definedName>
    <definedName name="\g">#N/A</definedName>
    <definedName name="\h">#N/A</definedName>
    <definedName name="\i">#N/A</definedName>
    <definedName name="\j">#N/A</definedName>
    <definedName name="\k">#N/A</definedName>
    <definedName name="\l">#N/A</definedName>
    <definedName name="\p">#N/A</definedName>
    <definedName name="\Q" localSheetId="0">[1]table!#REF!</definedName>
    <definedName name="\Q">[1]table!#REF!</definedName>
    <definedName name="\R" localSheetId="0">[1]table!#REF!</definedName>
    <definedName name="\R">[1]table!#REF!</definedName>
    <definedName name="\Z" localSheetId="0">[1]table!#REF!</definedName>
    <definedName name="\Z">[1]table!#REF!</definedName>
    <definedName name="_____________CAR1">#N/A</definedName>
    <definedName name="_____________CAR2">#N/A</definedName>
    <definedName name="_____________CAR3">#N/A</definedName>
    <definedName name="_____________CAR4">#N/A</definedName>
    <definedName name="_____________CAR5">#N/A</definedName>
    <definedName name="____________CAR1">#N/A</definedName>
    <definedName name="____________CAR2">#N/A</definedName>
    <definedName name="____________CAR3">#N/A</definedName>
    <definedName name="____________CAR4">#N/A</definedName>
    <definedName name="____________CAR5">#N/A</definedName>
    <definedName name="___________CAR1">#N/A</definedName>
    <definedName name="___________CAR2">#N/A</definedName>
    <definedName name="___________CAR3">#N/A</definedName>
    <definedName name="___________CAR4">#N/A</definedName>
    <definedName name="___________CAR5">#N/A</definedName>
    <definedName name="__________CAR1">#N/A</definedName>
    <definedName name="__________CAR2">#N/A</definedName>
    <definedName name="__________CAR3">#N/A</definedName>
    <definedName name="__________CAR4">#N/A</definedName>
    <definedName name="__________CAR5">#N/A</definedName>
    <definedName name="_________CAR1">#N/A</definedName>
    <definedName name="_________CAR2">#N/A</definedName>
    <definedName name="_________CAR3">#N/A</definedName>
    <definedName name="_________CAR4">#N/A</definedName>
    <definedName name="_________CAR5">#N/A</definedName>
    <definedName name="________CAR1">#N/A</definedName>
    <definedName name="________CAR2">#N/A</definedName>
    <definedName name="________CAR3">#N/A</definedName>
    <definedName name="________CAR4">#N/A</definedName>
    <definedName name="________CAR5">#N/A</definedName>
    <definedName name="_______CAR1">#N/A</definedName>
    <definedName name="_______CAR2">#N/A</definedName>
    <definedName name="_______CAR3">#N/A</definedName>
    <definedName name="_______CAR4">#N/A</definedName>
    <definedName name="_______CAR5">#N/A</definedName>
    <definedName name="______CAR1">#N/A</definedName>
    <definedName name="______CAR2">#N/A</definedName>
    <definedName name="______CAR3">#N/A</definedName>
    <definedName name="______CAR4">#N/A</definedName>
    <definedName name="______CAR5">#N/A</definedName>
    <definedName name="_____CAR1">#N/A</definedName>
    <definedName name="_____CAR2">#N/A</definedName>
    <definedName name="_____CAR3">#N/A</definedName>
    <definedName name="_____CAR4">#N/A</definedName>
    <definedName name="_____CAR5">#N/A</definedName>
    <definedName name="____CAR1">#N/A</definedName>
    <definedName name="____CAR2">#N/A</definedName>
    <definedName name="____CAR3">#N/A</definedName>
    <definedName name="____CAR4">#N/A</definedName>
    <definedName name="____CAR5">#N/A</definedName>
    <definedName name="___CAR1">#N/A</definedName>
    <definedName name="___CAR2">#N/A</definedName>
    <definedName name="___CAR3">#N/A</definedName>
    <definedName name="___CAR4">#N/A</definedName>
    <definedName name="___CAR5">#N/A</definedName>
    <definedName name="___PG94040" localSheetId="0">#REF!</definedName>
    <definedName name="___PG94040">#REF!</definedName>
    <definedName name="___PG940400">#REF!</definedName>
    <definedName name="__CAR1">#N/A</definedName>
    <definedName name="__CAR2">#N/A</definedName>
    <definedName name="__CAR3">#N/A</definedName>
    <definedName name="__CAR4">#N/A</definedName>
    <definedName name="__CAR5">#N/A</definedName>
    <definedName name="_1" hidden="1">#REF!</definedName>
    <definedName name="_CAR1">#N/A</definedName>
    <definedName name="_CAR2">#N/A</definedName>
    <definedName name="_CAR3">#N/A</definedName>
    <definedName name="_CAR4">#N/A</definedName>
    <definedName name="_CAR5">#N/A</definedName>
    <definedName name="_DATE">#N/A</definedName>
    <definedName name="_Fil" hidden="1">#REF!</definedName>
    <definedName name="_Fill" localSheetId="0" hidden="1">#REF!</definedName>
    <definedName name="_Fill" hidden="1">#REF!</definedName>
    <definedName name="_Filll" hidden="1">#REF!</definedName>
    <definedName name="_FOOTER">#N/A</definedName>
    <definedName name="_Key1" hidden="1">#REF!</definedName>
    <definedName name="_key2" hidden="1">#REF!</definedName>
    <definedName name="_keys" hidden="1">#REF!</definedName>
    <definedName name="_NAME">#N/A</definedName>
    <definedName name="_Order1" hidden="1">255</definedName>
    <definedName name="_Order2" hidden="1">255</definedName>
    <definedName name="_Parse_In" hidden="1">#REF!</definedName>
    <definedName name="_Parse_In2" hidden="1">#REF!</definedName>
    <definedName name="_Regression_Int" localSheetId="0" hidden="1">1</definedName>
    <definedName name="_Sort" hidden="1">#REF!</definedName>
    <definedName name="_Sort2" hidden="1">#REF!</definedName>
    <definedName name="a">#REF!</definedName>
    <definedName name="abd">'[3]Matrix (all or red_int) Test #1'!#REF!</definedName>
    <definedName name="ads">'[3]Matrix (all or red_int) Test #1'!#REF!</definedName>
    <definedName name="ALL_PAGES">'[4]GWL CANADA:CIINP'!$A$1:$I$24</definedName>
    <definedName name="angie" localSheetId="0">#N/A</definedName>
    <definedName name="angie">#N/A</definedName>
    <definedName name="anscount" hidden="1">1</definedName>
    <definedName name="asd">#REF!</definedName>
    <definedName name="asdf">#REF!</definedName>
    <definedName name="Asset">#REF!</definedName>
    <definedName name="Asset2">'[3]Matrix (all or red_int) Test #1'!#REF!</definedName>
    <definedName name="AssetNP">#REF!</definedName>
    <definedName name="C_1_Ci" localSheetId="0">'[5]50010'!#REF!</definedName>
    <definedName name="C_1_Ci">'[5]50010'!#REF!</definedName>
    <definedName name="C_1_Cii" localSheetId="0">'[5]50010'!#REF!</definedName>
    <definedName name="C_1_Cii">'[5]50010'!#REF!</definedName>
    <definedName name="Capital_Subs">#REF!</definedName>
    <definedName name="CAR3_1_3">#N/A</definedName>
    <definedName name="CAR3_2_3">#N/A</definedName>
    <definedName name="CAR3_3_3">#N/A</definedName>
    <definedName name="CAR4APPI">#N/A</definedName>
    <definedName name="CAR4APPII">#N/A</definedName>
    <definedName name="CAR4APPIII">#N/A</definedName>
    <definedName name="CAR4APPIV">#N/A</definedName>
    <definedName name="Claim">#REF!</definedName>
    <definedName name="ClaimNP">#REF!</definedName>
    <definedName name="Company_Name" localSheetId="0">#REF!</definedName>
    <definedName name="Company_Name">#REF!</definedName>
    <definedName name="COVER">#N/A</definedName>
    <definedName name="D2040010121">#REF!</definedName>
    <definedName name="data">[6]data!$A$2:$D$466</definedName>
    <definedName name="dataAMF">[6]dataAMF!$A$2:$D$93</definedName>
    <definedName name="DataMR">#REF!</definedName>
    <definedName name="DataRange">#REF!</definedName>
    <definedName name="DataRange2">#REF!</definedName>
    <definedName name="Date" localSheetId="0">#REF!</definedName>
    <definedName name="Date">#REF!</definedName>
    <definedName name="Derivatives" localSheetId="0">#REF!</definedName>
    <definedName name="Derivatives">#REF!</definedName>
    <definedName name="DPA_22222222">#REF!</definedName>
    <definedName name="ExpenseNP">#REF!</definedName>
    <definedName name="f" hidden="1">#REF!</definedName>
    <definedName name="f_2" hidden="1">#REF!</definedName>
    <definedName name="fffff" hidden="1">#REF!</definedName>
    <definedName name="fffff2" hidden="1">#REF!</definedName>
    <definedName name="FICode">#REF!</definedName>
    <definedName name="FileLinks">#REF!</definedName>
    <definedName name="FT15.Areas">'[7]FT15.Tables'!$C$21:$C$26</definedName>
    <definedName name="FT15.ICS.NLSegm">'[7]FT15.Tables'!$C$104:$C$110</definedName>
    <definedName name="FT15.IndexSheet">'[7]FT15.Index'!$A$1</definedName>
    <definedName name="FT15.LSegm">'[7]FT15.Tables'!$C$66:$C$81</definedName>
    <definedName name="FT15.ReportingPhases">'[7]FT15.Tables'!$C$10:$C$12</definedName>
    <definedName name="FT15.ReportingUnits">'[7]FT15.Tables'!$C$4:$C$7</definedName>
    <definedName name="FT15.SpecificCurrencies">'[7]FT15.Tables'!$C$29:$C$63</definedName>
    <definedName name="helen" localSheetId="0">#N/A</definedName>
    <definedName name="helen">#N/A</definedName>
    <definedName name="hj">'[3]Matrix (all or red_int) Test #1'!#REF!</definedName>
    <definedName name="ICS.Market.Corr">'[7]ICS.Market risk'!$P$12:$V$18</definedName>
    <definedName name="Insurer">#REF!</definedName>
    <definedName name="karen" localSheetId="0">#N/A</definedName>
    <definedName name="karen">#N/A</definedName>
    <definedName name="Lapse_Risk_A" localSheetId="0">#REF!</definedName>
    <definedName name="Lapse_Risk_A">#REF!</definedName>
    <definedName name="Lapse_Risk_B" localSheetId="0">#REF!</definedName>
    <definedName name="Lapse_Risk_B">#REF!</definedName>
    <definedName name="Lapse_Risk_C" localSheetId="0">#REF!</definedName>
    <definedName name="Lapse_Risk_C">#REF!</definedName>
    <definedName name="Lapse_Risk_D" localSheetId="0">#REF!</definedName>
    <definedName name="Lapse_Risk_D">#REF!</definedName>
    <definedName name="LapseSupport">#REF!</definedName>
    <definedName name="LapseSupportNP">#REF!</definedName>
    <definedName name="line_A_2B" localSheetId="0">'[5]25010'!#REF!</definedName>
    <definedName name="line_A_2B">'[5]25010'!#REF!</definedName>
    <definedName name="line_B_2B" localSheetId="0">'[5]25010'!#REF!</definedName>
    <definedName name="line_B_2B">'[5]25010'!#REF!</definedName>
    <definedName name="line_C_2B" localSheetId="0">'[5]25010'!#REF!</definedName>
    <definedName name="line_C_2B">'[5]25010'!#REF!</definedName>
    <definedName name="line_D_2B" localSheetId="0">'[5]25010'!#REF!</definedName>
    <definedName name="line_D_2B">'[5]25010'!#REF!</definedName>
    <definedName name="line_E_2B" localSheetId="0">'[5]25010'!#REF!</definedName>
    <definedName name="line_E_2B">'[5]25010'!#REF!</definedName>
    <definedName name="line_F_2B" localSheetId="0">'[5]25010'!#REF!</definedName>
    <definedName name="line_F_2B">'[5]25010'!#REF!</definedName>
    <definedName name="line_G_2B" localSheetId="0">'[5]25010'!#REF!</definedName>
    <definedName name="line_G_2B">'[5]25010'!#REF!</definedName>
    <definedName name="line_L" localSheetId="0">'[5]25010'!#REF!</definedName>
    <definedName name="line_L">'[5]25010'!#REF!</definedName>
    <definedName name="line_M" localSheetId="0">'[8]20.020'!#REF!</definedName>
    <definedName name="line_M">'[8]20.020'!#REF!</definedName>
    <definedName name="line_p" localSheetId="0">'[5]25010'!#REF!</definedName>
    <definedName name="line_p">'[5]25010'!#REF!</definedName>
    <definedName name="line_U" localSheetId="0">'[8]20.020'!#REF!</definedName>
    <definedName name="line_U">'[8]20.020'!#REF!</definedName>
    <definedName name="line_V" localSheetId="0">'[8]20.020'!#REF!</definedName>
    <definedName name="line_V">'[8]20.020'!#REF!</definedName>
    <definedName name="LongevityNP">#REF!</definedName>
    <definedName name="LYTB">'[9]Carry Forward'!#REF!</definedName>
    <definedName name="MODEL">'[9]Cover page:95000A'!$A$1:$V$242</definedName>
    <definedName name="morb_index" localSheetId="0">MATCH(Attestation!morb_req_comp,#REF!,1)</definedName>
    <definedName name="morb_index">MATCH([10]!morb_req_comp,#REF!,1)</definedName>
    <definedName name="morb_req_comp" localSheetId="0">#REF!</definedName>
    <definedName name="morb_req_comp">#REF!</definedName>
    <definedName name="mort_index" localSheetId="0">MATCH(Attestation!mort_req_comp,#REF!,1)</definedName>
    <definedName name="mort_index">MATCH([10]!mort_req_comp,#REF!,1)</definedName>
    <definedName name="mort_req_comp" localSheetId="0">#REF!+#REF!</definedName>
    <definedName name="mort_req_comp">#REF!+#REF!</definedName>
    <definedName name="MortalityNP">#REF!</definedName>
    <definedName name="nancy" localSheetId="0">MATCH(Attestation!mort_req_comp,#REF!,1)</definedName>
    <definedName name="nancy">MATCH([10]!mort_req_comp,#REF!,1)</definedName>
    <definedName name="NewLinks">#REF!</definedName>
    <definedName name="NonLapseSupport">#REF!</definedName>
    <definedName name="NonLapseSupportNP">#REF!</definedName>
    <definedName name="PAGE1000">#REF!</definedName>
    <definedName name="PAGE1001">'[11]10001'!#REF!</definedName>
    <definedName name="PAGE1002">'[12]1002'!#REF!</definedName>
    <definedName name="PAGE1010">'[13]10010'!#REF!</definedName>
    <definedName name="PAGE1020">#REF!</definedName>
    <definedName name="PAGE1030">#REF!</definedName>
    <definedName name="PAGE1040">#REF!</definedName>
    <definedName name="PAGE1070">#REF!</definedName>
    <definedName name="PAGE1081">#REF!</definedName>
    <definedName name="PAGE2045">'[14]20046'!#REF!</definedName>
    <definedName name="PAGE2050">#REF!</definedName>
    <definedName name="PAGE2056">#REF!</definedName>
    <definedName name="PAGE2071">#REF!</definedName>
    <definedName name="PAGE3050">#REF!</definedName>
    <definedName name="PAGE4011">#REF!</definedName>
    <definedName name="PAGE4030">#REF!</definedName>
    <definedName name="PAGE4040">#REF!</definedName>
    <definedName name="PAGE4041">#REF!</definedName>
    <definedName name="PAGE4042">#REF!</definedName>
    <definedName name="PAGE4043">#REF!</definedName>
    <definedName name="PAGE4044">#REF!</definedName>
    <definedName name="PAGE5041">#REF!</definedName>
    <definedName name="PAGE5051">#REF!</definedName>
    <definedName name="PAGE5053">#REF!</definedName>
    <definedName name="PAGE5060">#REF!</definedName>
    <definedName name="PAGE5061">#REF!</definedName>
    <definedName name="PAGE5062">#REF!</definedName>
    <definedName name="PAGE5063">#REF!</definedName>
    <definedName name="PAGE5064">#REF!</definedName>
    <definedName name="PAGE5065">#REF!</definedName>
    <definedName name="PAGE5066">#REF!</definedName>
    <definedName name="PAGE5067">#REF!</definedName>
    <definedName name="PAGE5071">#REF!</definedName>
    <definedName name="PAGE6010">#REF!</definedName>
    <definedName name="PAGE6020">#REF!</definedName>
    <definedName name="PAGE6021">#REF!</definedName>
    <definedName name="PAGE6030">#REF!</definedName>
    <definedName name="PAGE7001">#REF!</definedName>
    <definedName name="PAGE7002">#REF!</definedName>
    <definedName name="PAGE7003">#REF!</definedName>
    <definedName name="PAGE7004">#REF!</definedName>
    <definedName name="PAGE7005">#REF!</definedName>
    <definedName name="PAGE7006">#REF!</definedName>
    <definedName name="PAGE7007">#REF!</definedName>
    <definedName name="PAGE7010">#REF!</definedName>
    <definedName name="PAGE7011">#REF!</definedName>
    <definedName name="PAGE7012">#REF!</definedName>
    <definedName name="PAGE7013">#REF!</definedName>
    <definedName name="PAGE7020">#REF!</definedName>
    <definedName name="PAGE7021">#REF!</definedName>
    <definedName name="PAGE7022">#REF!</definedName>
    <definedName name="PAGE7023">#REF!</definedName>
    <definedName name="PAGE7024">#REF!</definedName>
    <definedName name="PAGE7030">#REF!</definedName>
    <definedName name="PAGE7031">#REF!</definedName>
    <definedName name="PAGE7032">#REF!</definedName>
    <definedName name="PAGE7035">#REF!</definedName>
    <definedName name="PAGE7036">#REF!</definedName>
    <definedName name="PAGE7037">#REF!</definedName>
    <definedName name="PAGE7038">#REF!</definedName>
    <definedName name="PAGE7039">#REF!</definedName>
    <definedName name="PAGE7050">#REF!</definedName>
    <definedName name="PAGE7060">#REF!</definedName>
    <definedName name="PAGES">'[9]Cover page:87080'!$A$1</definedName>
    <definedName name="PrincipalLossAbsorbency">#REF!</definedName>
    <definedName name="PriorLinks" localSheetId="0">#REF!</definedName>
    <definedName name="PriorLinks">#REF!</definedName>
    <definedName name="Quarter">[15]Input!$B$2</definedName>
    <definedName name="Ratio_and_ACM_Calculation">'[16]1 Ratio and ACM Cal''n'!$A$1</definedName>
    <definedName name="renee" localSheetId="0">#N/A</definedName>
    <definedName name="renee">#N/A</definedName>
    <definedName name="RetrieveDate">#REF!</definedName>
    <definedName name="RF20200101">[17]LIABILITIES!#REF!</definedName>
    <definedName name="RF20200103">[17]LIABILITIES!#REF!</definedName>
    <definedName name="RF20200201">[17]LIABILITIES!#REF!</definedName>
    <definedName name="RF20200203">[17]LIABILITIES!#REF!</definedName>
    <definedName name="RF20200301">[17]LIABILITIES!#REF!</definedName>
    <definedName name="RF20200303">[17]LIABILITIES!#REF!</definedName>
    <definedName name="RF20200401">[17]LIABILITIES!#REF!</definedName>
    <definedName name="RF20200403">[17]LIABILITIES!#REF!</definedName>
    <definedName name="RF20200501">[17]LIABILITIES!#REF!</definedName>
    <definedName name="RF20200503">[17]LIABILITIES!#REF!</definedName>
    <definedName name="RF20200601">[17]LIABILITIES!#REF!</definedName>
    <definedName name="RF20200603">[17]LIABILITIES!#REF!</definedName>
    <definedName name="RF20200701">[17]LIABILITIES!#REF!</definedName>
    <definedName name="RF20200703">[17]LIABILITIES!#REF!</definedName>
    <definedName name="RF20200801">[17]LIABILITIES!#REF!</definedName>
    <definedName name="RF20200803">[17]LIABILITIES!#REF!</definedName>
    <definedName name="RF20200901">[17]LIABILITIES!#REF!</definedName>
    <definedName name="RF20200903">[17]LIABILITIES!#REF!</definedName>
    <definedName name="RF20201001">[17]LIABILITIES!#REF!</definedName>
    <definedName name="RF20201003">[17]LIABILITIES!#REF!</definedName>
    <definedName name="RF20201101">[17]LIABILITIES!#REF!</definedName>
    <definedName name="RF20201103">[17]LIABILITIES!#REF!</definedName>
    <definedName name="RF20201201">[17]LIABILITIES!#REF!</definedName>
    <definedName name="RF20201203">[17]LIABILITIES!#REF!</definedName>
    <definedName name="RF20201301">[17]LIABILITIES!#REF!</definedName>
    <definedName name="RF20201303">[17]LIABILITIES!#REF!</definedName>
    <definedName name="RF20201401">[17]LIABILITIES!#REF!</definedName>
    <definedName name="RF20201403">[17]LIABILITIES!#REF!</definedName>
    <definedName name="RF20201501">[17]LIABILITIES!#REF!</definedName>
    <definedName name="RF20201503">[17]LIABILITIES!#REF!</definedName>
    <definedName name="RF20201601">[17]LIABILITIES!#REF!</definedName>
    <definedName name="RF20201603">[17]LIABILITIES!#REF!</definedName>
    <definedName name="RF20202101">[17]LIABILITIES!#REF!</definedName>
    <definedName name="RF20202103">[17]LIABILITIES!#REF!</definedName>
    <definedName name="RF20202801">[17]LIABILITIES!#REF!</definedName>
    <definedName name="RF20202803">[17]LIABILITIES!#REF!</definedName>
    <definedName name="RF20202901">[17]LIABILITIES!#REF!</definedName>
    <definedName name="RF20202903">[17]LIABILITIES!#REF!</definedName>
    <definedName name="RF20203001">[17]LIABILITIES!#REF!</definedName>
    <definedName name="RF20203003">[17]LIABILITIES!#REF!</definedName>
    <definedName name="RF20203101">[17]LIABILITIES!#REF!</definedName>
    <definedName name="RF20203103">[17]LIABILITIES!#REF!</definedName>
    <definedName name="RF20204001">[17]LIABILITIES!#REF!</definedName>
    <definedName name="RF20204003">[17]LIABILITIES!#REF!</definedName>
    <definedName name="RF20204101">[17]LIABILITIES!#REF!</definedName>
    <definedName name="RF20204103">[17]LIABILITIES!#REF!</definedName>
    <definedName name="RF20204201">[17]LIABILITIES!#REF!</definedName>
    <definedName name="RF20204203">[17]LIABILITIES!#REF!</definedName>
    <definedName name="RF20204301">[17]LIABILITIES!#REF!</definedName>
    <definedName name="RF20204303">[17]LIABILITIES!#REF!</definedName>
    <definedName name="RF20204401">[17]LIABILITIES!#REF!</definedName>
    <definedName name="RF20204403">[17]LIABILITIES!#REF!</definedName>
    <definedName name="RF20204501">[17]LIABILITIES!#REF!</definedName>
    <definedName name="RF20204503">[17]LIABILITIES!#REF!</definedName>
    <definedName name="RF20204901">[17]LIABILITIES!#REF!</definedName>
    <definedName name="RF20204903">[17]LIABILITIES!#REF!</definedName>
    <definedName name="RF20208901">[17]LIABILITIES!#REF!</definedName>
    <definedName name="RF20208903">[17]LIABILITIES!#REF!</definedName>
    <definedName name="sdas">#REF!</definedName>
    <definedName name="sds">#REF!</definedName>
    <definedName name="SFF" localSheetId="0">#REF!</definedName>
    <definedName name="SFF">#REF!</definedName>
    <definedName name="SourceRange">#REF!</definedName>
    <definedName name="SourceSheet">#REF!</definedName>
    <definedName name="Termination">#REF!</definedName>
    <definedName name="TerminationNP">#REF!</definedName>
    <definedName name="test">#REF!</definedName>
    <definedName name="TimePeriod">#REF!</definedName>
    <definedName name="US_FX">[18]Summary!$C$35</definedName>
    <definedName name="Validation" localSheetId="0">#REF!</definedName>
    <definedName name="Validation">#REF!</definedName>
    <definedName name="Version">'[7]Read-Me'!$A$1</definedName>
    <definedName name="ww">'[3]Matrix (all or red_int) Test #1'!#REF!</definedName>
    <definedName name="Year">[15]Input!$B$3</definedName>
    <definedName name="Zone_impres_MI">#REF!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31" i="1" l="1"/>
  <c r="AI31" i="1"/>
  <c r="AG31" i="1"/>
  <c r="AE31" i="1"/>
  <c r="AC31" i="1"/>
  <c r="AA31" i="1"/>
  <c r="Y31" i="1"/>
  <c r="W31" i="1"/>
  <c r="U31" i="1"/>
  <c r="S31" i="1"/>
  <c r="Q31" i="1"/>
  <c r="AK29" i="1"/>
  <c r="AI29" i="1"/>
  <c r="AG29" i="1"/>
  <c r="AE29" i="1"/>
  <c r="AC29" i="1"/>
  <c r="AA29" i="1"/>
  <c r="Y29" i="1"/>
  <c r="W29" i="1"/>
  <c r="U29" i="1"/>
  <c r="S29" i="1"/>
  <c r="Q29" i="1"/>
  <c r="AK27" i="1"/>
  <c r="AI27" i="1"/>
  <c r="AG27" i="1"/>
  <c r="AE27" i="1"/>
  <c r="AC27" i="1"/>
  <c r="AA27" i="1"/>
  <c r="Y27" i="1"/>
  <c r="W27" i="1"/>
  <c r="U27" i="1"/>
  <c r="S27" i="1"/>
  <c r="Q27" i="1"/>
  <c r="AK25" i="1"/>
  <c r="AI25" i="1"/>
  <c r="AG25" i="1"/>
  <c r="AE25" i="1"/>
  <c r="AC25" i="1"/>
  <c r="AA25" i="1"/>
  <c r="Y25" i="1"/>
  <c r="W25" i="1"/>
  <c r="U25" i="1"/>
  <c r="S25" i="1"/>
  <c r="Q25" i="1"/>
  <c r="O31" i="1" l="1"/>
  <c r="M31" i="1"/>
  <c r="K31" i="1"/>
  <c r="I31" i="1"/>
  <c r="O29" i="1"/>
  <c r="M29" i="1"/>
  <c r="K29" i="1"/>
  <c r="I29" i="1"/>
  <c r="G40" i="1" l="1"/>
  <c r="I34" i="1" l="1"/>
  <c r="K34" i="1" s="1"/>
  <c r="M34" i="1" l="1"/>
  <c r="I35" i="1"/>
  <c r="I33" i="1"/>
  <c r="K33" i="1" s="1"/>
  <c r="M33" i="1" s="1"/>
  <c r="I32" i="1"/>
  <c r="O27" i="1"/>
  <c r="M27" i="1"/>
  <c r="K27" i="1"/>
  <c r="I27" i="1"/>
  <c r="O25" i="1"/>
  <c r="M25" i="1"/>
  <c r="K25" i="1"/>
  <c r="I25" i="1"/>
  <c r="I39" i="1" l="1"/>
  <c r="K35" i="1"/>
  <c r="K32" i="1"/>
  <c r="O33" i="1"/>
  <c r="Q33" i="1" s="1"/>
  <c r="O34" i="1"/>
  <c r="Q34" i="1" s="1"/>
  <c r="K39" i="1" l="1"/>
  <c r="M32" i="1"/>
  <c r="S33" i="1"/>
  <c r="M35" i="1"/>
  <c r="S34" i="1"/>
  <c r="I10" i="1"/>
  <c r="M39" i="1" l="1"/>
  <c r="O32" i="1"/>
  <c r="W33" i="1"/>
  <c r="O35" i="1"/>
  <c r="U33" i="1"/>
  <c r="U34" i="1"/>
  <c r="I40" i="1"/>
  <c r="K10" i="1" s="1"/>
  <c r="K40" i="1" s="1"/>
  <c r="M10" i="1" s="1"/>
  <c r="Q35" i="1" l="1"/>
  <c r="O39" i="1"/>
  <c r="Y33" i="1"/>
  <c r="AA33" i="1" s="1"/>
  <c r="AC33" i="1" s="1"/>
  <c r="Q32" i="1"/>
  <c r="W34" i="1"/>
  <c r="Y34" i="1"/>
  <c r="AA34" i="1" s="1"/>
  <c r="M40" i="1"/>
  <c r="O10" i="1" s="1"/>
  <c r="Q39" i="1" l="1"/>
  <c r="S35" i="1"/>
  <c r="AE33" i="1"/>
  <c r="AG33" i="1"/>
  <c r="S32" i="1"/>
  <c r="AC34" i="1"/>
  <c r="AE34" i="1" s="1"/>
  <c r="O40" i="1"/>
  <c r="Q10" i="1" s="1"/>
  <c r="Q40" i="1" l="1"/>
  <c r="S10" i="1" s="1"/>
  <c r="U35" i="1"/>
  <c r="S39" i="1"/>
  <c r="AI33" i="1"/>
  <c r="AK33" i="1" s="1"/>
  <c r="U32" i="1"/>
  <c r="AG34" i="1"/>
  <c r="AI34" i="1" s="1"/>
  <c r="S40" i="1" l="1"/>
  <c r="U10" i="1" s="1"/>
  <c r="U39" i="1"/>
  <c r="W35" i="1"/>
  <c r="W32" i="1"/>
  <c r="AK34" i="1"/>
  <c r="U40" i="1" l="1"/>
  <c r="W10" i="1" s="1"/>
  <c r="W39" i="1"/>
  <c r="Y35" i="1"/>
  <c r="Y32" i="1"/>
  <c r="AA32" i="1" s="1"/>
  <c r="AC32" i="1" s="1"/>
  <c r="W40" i="1" l="1"/>
  <c r="Y10" i="1" s="1"/>
  <c r="Y39" i="1"/>
  <c r="AA35" i="1"/>
  <c r="AE32" i="1"/>
  <c r="AG32" i="1" s="1"/>
  <c r="Y40" i="1" l="1"/>
  <c r="AA10" i="1" s="1"/>
  <c r="AA39" i="1"/>
  <c r="AA40" i="1" s="1"/>
  <c r="AC10" i="1" s="1"/>
  <c r="AC35" i="1"/>
  <c r="AI32" i="1"/>
  <c r="AK32" i="1" s="1"/>
  <c r="AE35" i="1" l="1"/>
  <c r="AE39" i="1" s="1"/>
  <c r="AC39" i="1"/>
  <c r="AC40" i="1" s="1"/>
  <c r="AE10" i="1" s="1"/>
  <c r="AG35" i="1" l="1"/>
  <c r="AE40" i="1"/>
  <c r="AG10" i="1" s="1"/>
  <c r="AI35" i="1" l="1"/>
  <c r="AI39" i="1" s="1"/>
  <c r="AG39" i="1"/>
  <c r="AG40" i="1" s="1"/>
  <c r="AI10" i="1" s="1"/>
  <c r="AK35" i="1" l="1"/>
  <c r="AK39" i="1" s="1"/>
  <c r="AI40" i="1"/>
  <c r="AK10" i="1" s="1"/>
  <c r="AK40" i="1" l="1"/>
  <c r="AM10" i="1" s="1"/>
</calcChain>
</file>

<file path=xl/sharedStrings.xml><?xml version="1.0" encoding="utf-8"?>
<sst xmlns="http://schemas.openxmlformats.org/spreadsheetml/2006/main" count="525" uniqueCount="136">
  <si>
    <t>Semaine 1</t>
  </si>
  <si>
    <t>Semaine 2</t>
  </si>
  <si>
    <t>Semaine 3</t>
  </si>
  <si>
    <t>Semaine 4</t>
  </si>
  <si>
    <t>Mois 2</t>
  </si>
  <si>
    <t>Mois 3</t>
  </si>
  <si>
    <t>Mois 12</t>
  </si>
  <si>
    <r>
      <rPr>
        <b/>
        <sz val="11"/>
        <color theme="1"/>
        <rFont val="Calibri"/>
        <family val="2"/>
        <scheme val="minor"/>
      </rPr>
      <t>Sorties de trésorerie</t>
    </r>
  </si>
  <si>
    <t>Paie</t>
  </si>
  <si>
    <t>Intérêts à payer</t>
  </si>
  <si>
    <t>Solde à t = 0</t>
  </si>
  <si>
    <r>
      <rPr>
        <sz val="11"/>
        <color theme="1"/>
        <rFont val="Calibri"/>
        <family val="2"/>
        <scheme val="minor"/>
      </rPr>
      <t>Flux de trésorerie nets</t>
    </r>
  </si>
  <si>
    <r>
      <rPr>
        <sz val="11"/>
        <color theme="1"/>
        <rFont val="Calibri"/>
        <family val="2"/>
        <scheme val="minor"/>
      </rPr>
      <t>Actifs liquides et flux de trésorerie nets</t>
    </r>
  </si>
  <si>
    <r>
      <rPr>
        <b/>
        <sz val="11"/>
        <color theme="1"/>
        <rFont val="Calibri"/>
        <family val="2"/>
        <scheme val="minor"/>
      </rPr>
      <t>Actifs liquides non grevés</t>
    </r>
  </si>
  <si>
    <t xml:space="preserve">Intérêts sur placements </t>
  </si>
  <si>
    <t xml:space="preserve">Intérêts sur prêts </t>
  </si>
  <si>
    <t xml:space="preserve">Prêts venant à échéance </t>
  </si>
  <si>
    <t>Divers</t>
  </si>
  <si>
    <t xml:space="preserve">Divers </t>
  </si>
  <si>
    <r>
      <rPr>
        <b/>
        <sz val="11"/>
        <color theme="1"/>
        <rFont val="Calibri"/>
        <family val="2"/>
        <scheme val="minor"/>
      </rPr>
      <t>Flux de trésorerie nets et flux de trésorerie cumulatifs</t>
    </r>
  </si>
  <si>
    <t>Mois 4</t>
  </si>
  <si>
    <t>Mois 5</t>
  </si>
  <si>
    <t>Mois 6</t>
  </si>
  <si>
    <t>Mois 7</t>
  </si>
  <si>
    <t>Mois 8</t>
  </si>
  <si>
    <t>Mois 9</t>
  </si>
  <si>
    <t>Mois 10</t>
  </si>
  <si>
    <t>Mois 11</t>
  </si>
  <si>
    <r>
      <rPr>
        <sz val="11"/>
        <color theme="1"/>
        <rFont val="Calibri"/>
        <family val="2"/>
      </rPr>
      <t>&gt; 1 an</t>
    </r>
  </si>
  <si>
    <r>
      <rPr>
        <sz val="11"/>
        <color theme="1"/>
        <rFont val="Calibri"/>
        <family val="2"/>
      </rPr>
      <t>Commentaires</t>
    </r>
  </si>
  <si>
    <t>Pièces et billets de banque</t>
  </si>
  <si>
    <t>Actifs liquides cumulatifs</t>
  </si>
  <si>
    <r>
      <rPr>
        <sz val="11"/>
        <rFont val="Calibri"/>
        <family val="2"/>
        <scheme val="minor"/>
      </rPr>
      <t xml:space="preserve">     Sorties de trésorerie au cours de la période</t>
    </r>
  </si>
  <si>
    <r>
      <rPr>
        <b/>
        <sz val="11"/>
        <color theme="1"/>
        <rFont val="Calibri"/>
        <family val="2"/>
        <scheme val="minor"/>
      </rPr>
      <t>Taux de retrait</t>
    </r>
  </si>
  <si>
    <r>
      <rPr>
        <b/>
        <sz val="11"/>
        <color theme="1"/>
        <rFont val="Calibri"/>
        <family val="2"/>
        <scheme val="minor"/>
      </rPr>
      <t>Semaine</t>
    </r>
  </si>
  <si>
    <r>
      <rPr>
        <b/>
        <sz val="11"/>
        <color theme="1"/>
        <rFont val="Calibri"/>
        <family val="2"/>
        <scheme val="minor"/>
      </rPr>
      <t>Mois</t>
    </r>
  </si>
  <si>
    <t>Dépôts à vue avec intermédiaire</t>
  </si>
  <si>
    <t>Autres titres – à des fins d’information seulement</t>
  </si>
  <si>
    <r>
      <rPr>
        <b/>
        <sz val="11"/>
        <color theme="1"/>
        <rFont val="Calibri"/>
        <family val="2"/>
        <scheme val="minor"/>
      </rPr>
      <t>Instructions générales</t>
    </r>
  </si>
  <si>
    <r>
      <rPr>
        <b/>
        <sz val="11"/>
        <color theme="1"/>
        <rFont val="Calibri"/>
        <family val="2"/>
        <scheme val="minor"/>
      </rPr>
      <t xml:space="preserve">Description des cellules de saisie </t>
    </r>
  </si>
  <si>
    <t xml:space="preserve">Pièces et billets de banque actuellement détenus par l’institution et immédiatement disponibles pour honorer les obligations. </t>
  </si>
  <si>
    <t>Date
(aaaa-mm-jj)</t>
  </si>
  <si>
    <t>Titres admissibles</t>
  </si>
  <si>
    <t>Commissions et honoraires</t>
  </si>
  <si>
    <r>
      <rPr>
        <b/>
        <sz val="11"/>
        <color theme="1"/>
        <rFont val="Calibri"/>
        <family val="2"/>
        <scheme val="minor"/>
      </rPr>
      <t>Entrées de trésorerie</t>
    </r>
  </si>
  <si>
    <t>Déclarer, pour chaque période, les paiements d’intérêts sur dépôts, emprunts et autres sources de financement.</t>
  </si>
  <si>
    <t xml:space="preserve">Les autres titres détenus aux fins de gestion interne des liquidités doivent être déclarés dans la cellule G14. Ce montant est fourni à des fins d’information seulement et ne sera pas inclus dans le calcul des flux de trésorerie. </t>
  </si>
  <si>
    <t>Dépôts à terme venant à échéance – avec intermédiaire</t>
  </si>
  <si>
    <t>Dépôts à terme venant à échéance – tous les autres</t>
  </si>
  <si>
    <t>Nom de l’institution financière</t>
  </si>
  <si>
    <r>
      <rPr>
        <sz val="11"/>
        <rFont val="Calibri"/>
        <family val="2"/>
        <scheme val="minor"/>
      </rPr>
      <t>Titres admissibles</t>
    </r>
  </si>
  <si>
    <t>Autres titres – à des fins d’information seulement</t>
  </si>
  <si>
    <r>
      <rPr>
        <sz val="11"/>
        <rFont val="Calibri"/>
        <family val="2"/>
        <scheme val="minor"/>
      </rPr>
      <t>Dépôts à terme venant à échéance – avec intermédiaire</t>
    </r>
  </si>
  <si>
    <r>
      <rPr>
        <sz val="11"/>
        <rFont val="Calibri"/>
        <family val="2"/>
        <scheme val="minor"/>
      </rPr>
      <t>Dépôts à terme venant à échéance – tous les autres</t>
    </r>
  </si>
  <si>
    <r>
      <rPr>
        <sz val="11"/>
        <rFont val="Calibri"/>
        <family val="2"/>
        <scheme val="minor"/>
      </rPr>
      <t xml:space="preserve">     Sorties de trésorerie au cours de la période</t>
    </r>
  </si>
  <si>
    <r>
      <rPr>
        <sz val="11"/>
        <rFont val="Calibri"/>
        <family val="2"/>
        <scheme val="minor"/>
      </rPr>
      <t xml:space="preserve">     Sorties de trésorerie au cours de la période</t>
    </r>
  </si>
  <si>
    <r>
      <rPr>
        <sz val="11"/>
        <rFont val="Calibri"/>
        <family val="2"/>
        <scheme val="minor"/>
      </rPr>
      <t xml:space="preserve">     Sorties de trésorerie au cours de la période</t>
    </r>
  </si>
  <si>
    <r>
      <rPr>
        <b/>
        <sz val="11"/>
        <color theme="1"/>
        <rFont val="Calibri"/>
        <family val="2"/>
        <scheme val="minor"/>
      </rPr>
      <t>Actifs liquides non grevés</t>
    </r>
  </si>
  <si>
    <t>Pièces et billets de banque</t>
  </si>
  <si>
    <t>Commissions et honoraires</t>
  </si>
  <si>
    <t xml:space="preserve">Intérêts sur placements </t>
  </si>
  <si>
    <t xml:space="preserve">Intérêts sur prêts </t>
  </si>
  <si>
    <t xml:space="preserve">Prêts venant à échéance </t>
  </si>
  <si>
    <t>Divers</t>
  </si>
  <si>
    <r>
      <rPr>
        <b/>
        <sz val="11"/>
        <color theme="1"/>
        <rFont val="Calibri"/>
        <family val="2"/>
        <scheme val="minor"/>
      </rPr>
      <t>Sorties de trésorerie</t>
    </r>
  </si>
  <si>
    <t>Paie</t>
  </si>
  <si>
    <t>Dépôts à terme venant à échéance – avec intermédiaire</t>
  </si>
  <si>
    <t>Dépôts à terme venant à échéance – tous les autres</t>
  </si>
  <si>
    <t>Intérêts à payer</t>
  </si>
  <si>
    <t xml:space="preserve">Divers </t>
  </si>
  <si>
    <t>Flux de trésorerie nets</t>
  </si>
  <si>
    <t>Actifs liquides et flux de trésorerie nets</t>
  </si>
  <si>
    <r>
      <t>État de flux de trésorerie d’exploitation</t>
    </r>
    <r>
      <rPr>
        <sz val="11"/>
        <color theme="1"/>
        <rFont val="Calibri"/>
        <family val="2"/>
        <scheme val="minor"/>
      </rPr>
      <t xml:space="preserve">
</t>
    </r>
    <r>
      <rPr>
        <b/>
        <sz val="11"/>
        <color theme="1"/>
        <rFont val="Calibri"/>
        <family val="2"/>
        <scheme val="minor"/>
      </rPr>
      <t>(en milliers de dollars)</t>
    </r>
  </si>
  <si>
    <t>APD</t>
  </si>
  <si>
    <t>Dépôts à vue auprès d’autres institutions financières</t>
  </si>
  <si>
    <t>Dépôts à terme venant à échéance – clientèle de détail et petites entreprises, assurés</t>
  </si>
  <si>
    <t>Dépôts à terme venant à échéance – clientèle de détail et petites entreprises, non assurés</t>
  </si>
  <si>
    <t>Dépôts à vue – avec intermédiaire</t>
  </si>
  <si>
    <t>Dépôts à vue – tous les autres</t>
  </si>
  <si>
    <t>Dépôts à vue – clientèle de détail et petites entreprises, assurés</t>
  </si>
  <si>
    <t>Dépôts à vue – clientèle de détail et petites entreprises, non assurés</t>
  </si>
  <si>
    <t>Dépôts auprès d’autres institutions financières réglementées qui sont disponibles sur demande et qui ne sont pas grevés ou soumis à des restrictions de retrait (p. ex., délai de préavis ou dépôt détenu pour des raisons opérationnelles comme la compensation, l’accès aux systèmes de paiement).</t>
  </si>
  <si>
    <t>Les « dépôts de détail » sont les dépôts placés auprès des institutions par des personnes physiques. La clientèle de petites entreprises est constituée de comptes qui sont gérés comme des expositions sur la clientèle de détail et généralement considérés comme ayant, sur le plan du risque de liquidité, des caractéristiques similaires aux comptes de détail, et pour lesquels l’exposition agrégée totale est inférieure à 1,5 million de dollars canadiens par client. Cette catégorie se limite aux dépôts assurés par un régime d’assurance-dépôts (p. ex., celui de la SADC). Seul le solde impayé au moment de la déclaration doit être inscrit; les sorties de trésorerie périodiques sont calculées automatiquement en fonction des taux de retrait prescrits.</t>
  </si>
  <si>
    <t>Les « dépôts de détail » sont les dépôts placés auprès des institutions par des personnes physiques. La clientèle de petites entreprises est constituée de comptes qui sont gérés comme des expositions sur la clientèle de détail et généralement considérés comme ayant, sur le plan du risque de liquidité, des caractéristiques similaires aux comptes de détail, et pour lesquels l’exposition agrégée totale est inférieure à 1,5 million de dollars canadiens par client. Seul le solde impayé au moment de la déclaration doit être inscrit; les sorties de trésorerie périodiques sont calculées automatiquement en fonction des taux de retrait prescrits. Cette catégorie comprend les dépôts qui ne sont pas assurés par un régime d’assurance-dépôts (p. ex., montant supérieur à la limite de couverture, type de produit non couvert).</t>
  </si>
  <si>
    <t>Les dépôts avec intermédiaire proviennent d’un tiers, c’est-à-dire que le client en question ne dépose pas directement la somme auprès de l’institution. Les dépôts assurés et les dépôts non assurés en font tous deux partie. Seul le solde impayé au moment de la déclaration doit être inscrit; les sorties de trésorerie périodiques sont calculées automatiquement en fonction des taux de retrait prescrits.</t>
  </si>
  <si>
    <t>Déclarer le total de tous les prêts à terme venant à échéance au cours des 12 prochains mois dans « Solde à t = 0 ». Déclarer les prêts venant à échéance qui devraient être recouvrés à chaque période, c.-à-d. les prêts qui ne seront pas reconduits. Inscrire les hypothèses et autres informations pertinentes dans la colonne « Commentaires ». Les prêts ouverts ou sans échéance ne doivent pas être déclarés et les entrées de trésorerie ne doivent pas être enregistrées, mis à part les paiements minimums exigibles contractuellement.</t>
  </si>
  <si>
    <t xml:space="preserve">Inscrire le montant notionnel de chaque dépôt à terme venant à échéance, dans la période qui lui correspond, et le montant notionnel total impayé dans la colonne « Solde à t = 0 ». On suppose l’existence d’une sortie de trésorerie périodique pour chaque dépôt à terme venant à échéance. Le solde restant, soit le dépôt à terme venant à échéance moins la sortie de trésorerie périodique, sera présumé être renouvelé pour la même durée que le dépôt initial. Par exemple, dans le cas d’un dépôt à terme de 100 $, assuré, effectué par la clientèle de détail et dont l’échéance initiale et l’échéance à la date du calcul sont de deux mois, inscrire 100 $ à la ligne « Dépôts à terme venant à échéance – clientèle de détail et petites entreprises, assurés » (cellule Q24) au mois 2. La sortie de trésorerie périodique se trouve dans une cellule calculée en fonction du taux de sortie prescrit. Ensuite, au mois 4, inscrire 95 $ (100 $ moins la sortie de trésorerie périodique) à la ligne « Dépôts à terme venant à échéance – clientèle de détail et petites entreprises, assurés » (cellule U24) et ainsi de suite pour les mois 6, 8, 10 et 12. 
Les « dépôts de détail » sont les dépôts placés auprès des institutions par des personnes physiques. La clientèle de petites entreprises est constituée de comptes qui sont gérés comme des expositions sur la clientèle de détail et généralement considérés comme ayant, sur le plan du risque de liquidité, des caractéristiques similaires aux comptes de détail, et pour lesquels l’exposition agrégée totale est inférieure à 1,5 million de dollars canadiens par client. Cette catégorie se limite aux dépôts couverts par un régime d’assurance-dépôts (p. ex., celui de la SADC). </t>
  </si>
  <si>
    <t>Ne remplir que les cellules jaunes de la grille en se fondant sur ses flux de trésorerie projetés et sur les valeurs en compte à une date précise. Saisir toutes les données sous forme de chiffres positifs ou de zéros. 
Les actifs venant à échéance doivent refléter le comportement attendu de l’institution au cours de la période où ils arrivent à échéance. Par exemple, lorsqu’un prêt est censé être reconduit à l’échéance, il ne doit pas être comptabilisé comme une entrée de trésorerie. Toutes les hypothèses importantes doivent être consignées dans la colonne « Commentaires ».</t>
  </si>
  <si>
    <t>Remplir uniquement les cellules jaunes.</t>
  </si>
  <si>
    <t xml:space="preserve">Déclarer ici les autres titres détenus à des fins de gestion interne des liquidités et qui ne sont pas mentionnés précédemment. Ces titres sont déclarés à des fins de suivi et ne sont pas comptabilisés dans l'encours d’actifs liquides non grevés. </t>
  </si>
  <si>
    <t>Entrées de trésorerie</t>
  </si>
  <si>
    <t>Déclarer les commissions et les honoraires à percevoir, au cours de chaque période, provenant des activités de l’institution (les actifs sous gestion/administration, les services de garde, les services-conseil en placement, etc.). Les commissions et honoraires doivent être le fruit d’activités existantes ou qui représentent un engagement, et ne doivent donc pas provenir de nouvelles activités éventuelles.</t>
  </si>
  <si>
    <t>Déclarer les intérêts et dividendes provenant des placements productifs au cours de chaque période, y compris les placements qui ne sont pas considérés comme des actifs liquides non grevés.</t>
  </si>
  <si>
    <t>Déclarer les intérêts (et le remboursement périodique du principal dans le cas des prêts avec amortissement) provenant des prêts productifs au cours de chaque période.</t>
  </si>
  <si>
    <t>Inscrire les autres entrées de trésorerie d'exploitation exigibles contractuellement au cours de chaque période. Fournir une explication dans la colonne « Commentaires ». Avant de les inscrire dans la grille, les éléments extraordinaires et les éléments non récurrents doivent faire l’objet d’une discussion avec le chargé de surveillance de l’institution.</t>
  </si>
  <si>
    <t>Charges d’exploitation</t>
  </si>
  <si>
    <t xml:space="preserve">Inscrire les charges d'exploitation autres que celles liées à la paie, par exemple, les loyers et les dépenses de marketing. Ventiler sommairement les éléments inclus dans la colonne « Commentaires ». </t>
  </si>
  <si>
    <t>Déclarer les dépenses salariales prévues pour chaque période. Les primes et les mesures incitatives liées au rendement doivent être comptabilisées dans la période où elles sont versées.</t>
  </si>
  <si>
    <t xml:space="preserve">Inscrire le montant notionnel de chaque dépôt à terme venant à échéance, dans la période qui lui correspond, et le montant notionnel total impayé dans la colonne « Solde à t = 0 ». On suppose l’existence d’une sortie de trésorerie périodique pour chaque dépôt à terme venant à échéance. Le solde restant, soit le dépôt à terme venant à échéance moins la sortie de trésorerie périodique, sera présumé être renouvelé pour la même durée que le dépôt initial (voir l’exemple donné précédemment pour « Dépôts à terme venant à échéance – clientèle de détail et petites entreprises, assurés »). Les « dépôts de détail » sont les dépôts placés auprès des institutions par des personnes physiques. La clientèle de petites entreprises est constituée de comptes qui sont gérés comme des expositions sur la clientèle de détail et généralement considérés comme ayant, sur le plan du risque de liquidité, des caractéristiques similaires aux comptes de détail, et pour lesquels l’exposition agrégée totale est inférieure à 1,5 million de dollars canadiens par client. La sortie de trésorerie périodique se trouve dans une cellule contenant une formule. </t>
  </si>
  <si>
    <t xml:space="preserve">Inscrire le montant notionnel de chaque dépôt à terme venant à échéance, dans la période qui lui correspond, et le montant notionnel total impayé dans la colonne « Solde à t = 0 ». On suppose l’existence d’une sortie de trésorerie périodique pour chaque dépôt à terme venant à échéance. Le solde restant, soit le dépôt à terme venant à échéance moins la sortie de trésorerie périodique, sera présumé être renouvelé pour la même durée que le dépôt initial (voir l’exemple donné précédemment pour « Dépôts à terme venant à échéance – clientèle de détail et petites entreprises, assurés »). Les dépôts avec intermédiaire proviennent d’un tiers, c’est-à-dire que le client en question ne dépose pas directement la somme auprès de l’institution. Les dépôts assurés et les dépôts non assurés en font tous deux partie. La sortie de trésorerie périodique se trouve dans une cellule contenant une formule. </t>
  </si>
  <si>
    <t xml:space="preserve">Inscrire le montant notionnel de chaque dépôt à terme venant à échéance, dans la période qui lui correspond, et le montant notionnel total impayé dans la colonne « Solde à t = 0 ». On suppose l’existence d’une sortie de trésorerie périodique pour chaque dépôt à terme venant à échéance. Le solde restant, soit le dépôt à terme venant à échéance moins la sortie de trésorerie périodique, sera présumé être renouvelé pour la même durée que le dépôt initial (voir l’exemple donné précédemment pour « Dépôts à terme venant à échéance – clientèle de détail et petites entreprises, assurés »). Cette catégorie comprend tous les dépôts à terme non compris dans la catégorie ci-dessus. La sortie de trésorerie périodique se trouve dans une cellule contenant une formule. </t>
  </si>
  <si>
    <t>Cette catégorie comprend tous les dépôts à vue non compris dans la catégorie ci-dessus. Seul le solde impayé au moment de la déclaration doit être inscrit; les sorties de trésorerie périodiques sont calculées automatiquement en fonction des taux de retrait prescrits.</t>
  </si>
  <si>
    <t>Inscrire les autres sorties de trésorerie exigibles contractuellement au cours de chaque période. Fournir une explication dans la colonne « Commentaires ». Avant de les inscrire dans la grille, les éléments extraordinaires et les éléments non récurrents doivent faire l’objet d’une discussion avec le chargé de surveillance de l’institution.</t>
  </si>
  <si>
    <t>Flux de trésorerie nets et flux de trésorerie cumulatifs</t>
  </si>
  <si>
    <t xml:space="preserve">Les flux de trésorerie nets correspondent à la différence entre les entrées et les sorties de trésorerie de la période. Il s’agit d’un calcul automatisé et non d’une cellule de saisie. </t>
  </si>
  <si>
    <t xml:space="preserve">Les actifs liquides et les flux de trésorerie nets correspondent aux actifs liquides en début de période, ajustés en fonction de la différence entre les entrées et les sorties de trésorerie de la période. Il s’agit d’un calcul automatisé et non d’une cellule de saisie. </t>
  </si>
  <si>
    <r>
      <rPr>
        <sz val="11"/>
        <rFont val="Calibri"/>
        <family val="2"/>
        <scheme val="minor"/>
      </rPr>
      <t xml:space="preserve">Charges </t>
    </r>
    <r>
      <rPr>
        <sz val="11"/>
        <color theme="1"/>
        <rFont val="Calibri"/>
        <family val="2"/>
        <scheme val="minor"/>
      </rPr>
      <t>d’exploitation</t>
    </r>
  </si>
  <si>
    <r>
      <t>Les c</t>
    </r>
    <r>
      <rPr>
        <sz val="11"/>
        <rFont val="Calibri"/>
        <family val="2"/>
        <scheme val="minor"/>
      </rPr>
      <t>ellules blanches contiennent des formules automatisées</t>
    </r>
    <r>
      <rPr>
        <sz val="11"/>
        <color theme="1"/>
        <rFont val="Calibri"/>
        <family val="2"/>
        <scheme val="minor"/>
      </rPr>
      <t>.</t>
    </r>
  </si>
  <si>
    <r>
      <t xml:space="preserve">Il s’agit de titres négociables représentatifs de créances sur – ou garantis par – des entités souveraines, des banques centrales et des entités du secteur public, auxquels une pondération de 0 % est attribuée selon l’approche standard de Bâle II pour le risque de crédit, pourvu qu’ils ne soient pas émis par une institution financière ou par l’une de ses entités affiliées. Cela comprend les créances visant toutes les administrations provinciales ou territoriales et les mandataires des administrations fédéral, provinciales et territoriales dont les dettes constituent, en vertu de leurs lois habilitantes, des obligations directes de l'État. Les titres émis dans le cadre du programme des titres hypothécaires consentis en vertu de la </t>
    </r>
    <r>
      <rPr>
        <i/>
        <sz val="11"/>
        <rFont val="Calibri"/>
        <family val="2"/>
      </rPr>
      <t xml:space="preserve">Loi nationale sur l’habitation </t>
    </r>
    <r>
      <rPr>
        <sz val="11"/>
        <rFont val="Calibri"/>
        <family val="2"/>
        <scheme val="minor"/>
      </rPr>
      <t xml:space="preserve">peuvent être inclus dans les titres admissibles. Il est entendu que les titres admissibles dans le contexte de l’EFTE correspondent aux actifs liquides de haute qualité (HQLA) de niveau 1 dans les </t>
    </r>
    <r>
      <rPr>
        <i/>
        <sz val="11"/>
        <rFont val="Calibri"/>
        <family val="2"/>
      </rPr>
      <t>Normes de liquidité</t>
    </r>
    <r>
      <rPr>
        <sz val="11"/>
        <rFont val="Calibri"/>
        <family val="2"/>
        <scheme val="minor"/>
      </rPr>
      <t>.</t>
    </r>
  </si>
  <si>
    <r>
      <t xml:space="preserve">Protégé B 
</t>
    </r>
    <r>
      <rPr>
        <sz val="10"/>
        <rFont val="Arial"/>
        <family val="2"/>
      </rPr>
      <t>une fois rempli</t>
    </r>
  </si>
  <si>
    <t>État des flux de trésorerie d’exploitation</t>
  </si>
  <si>
    <t>Attestation d'assurance</t>
  </si>
  <si>
    <t>Identification</t>
  </si>
  <si>
    <t>Nom de l'institution financière :</t>
  </si>
  <si>
    <t>Code d'identification du BSIF :</t>
  </si>
  <si>
    <t>Date de fin de la période :</t>
  </si>
  <si>
    <t/>
  </si>
  <si>
    <t>Personne-ressource</t>
  </si>
  <si>
    <t xml:space="preserve">Nom : </t>
  </si>
  <si>
    <t>Titre :</t>
  </si>
  <si>
    <t xml:space="preserve">Téléphone : </t>
  </si>
  <si>
    <t xml:space="preserve">Courriel : </t>
  </si>
  <si>
    <t>Attestation de la haute direction</t>
  </si>
  <si>
    <r>
      <t xml:space="preserve">Je confirme, par la présente, avoir lu et compris le chapitre 5, </t>
    </r>
    <r>
      <rPr>
        <sz val="10"/>
        <rFont val="Calibri"/>
        <family val="2"/>
      </rPr>
      <t>«</t>
    </r>
    <r>
      <rPr>
        <sz val="10"/>
        <rFont val="Arial"/>
        <family val="2"/>
      </rPr>
      <t xml:space="preserve"> État des flux de trésorerie d'exploitation </t>
    </r>
    <r>
      <rPr>
        <sz val="10"/>
        <rFont val="Calibri"/>
        <family val="2"/>
      </rPr>
      <t>»</t>
    </r>
    <r>
      <rPr>
        <sz val="10"/>
        <rFont val="Arial"/>
        <family val="2"/>
      </rPr>
      <t xml:space="preserve"> (EFTE), de la ligne directrice </t>
    </r>
    <r>
      <rPr>
        <i/>
        <sz val="10"/>
        <rFont val="Arial"/>
        <family val="2"/>
      </rPr>
      <t>Normes de liquidité</t>
    </r>
    <r>
      <rPr>
        <sz val="10"/>
        <rFont val="Arial"/>
        <family val="2"/>
      </rPr>
      <t xml:space="preserve"> et les instructions connexes publiées par le Bureau du surintendant des institutions financières. Je déclare, par ailleurs, que le présent rapport :
</t>
    </r>
    <r>
      <rPr>
        <i/>
        <sz val="9"/>
        <rFont val="Arial"/>
        <family val="2"/>
      </rPr>
      <t>(Veuillez inscrire un « X » dans la case appropriée.)</t>
    </r>
  </si>
  <si>
    <r>
      <t xml:space="preserve">i) est exact et complet, et a été préparé conformément au chapitre 5, EFTE, de la ligne directrice </t>
    </r>
    <r>
      <rPr>
        <i/>
        <sz val="10"/>
        <rFont val="Arial"/>
        <family val="2"/>
      </rPr>
      <t>Normes de liquidité</t>
    </r>
    <r>
      <rPr>
        <sz val="10"/>
        <rFont val="Arial"/>
        <family val="2"/>
      </rPr>
      <t xml:space="preserve"> et aux instructions connexes.</t>
    </r>
  </si>
  <si>
    <r>
      <t xml:space="preserve">ii) n'est pas exact ou complet, ou n'a pas été préparé conformément au chapitre 5, EFTE, de la ligne directrice </t>
    </r>
    <r>
      <rPr>
        <i/>
        <sz val="10"/>
        <rFont val="Arial"/>
        <family val="2"/>
      </rPr>
      <t xml:space="preserve">Normes de liquidité </t>
    </r>
    <r>
      <rPr>
        <sz val="10"/>
        <rFont val="Arial"/>
        <family val="2"/>
      </rPr>
      <t>et aux instructions connexes.</t>
    </r>
  </si>
  <si>
    <t>Explications si vous choisissez ii) :</t>
  </si>
  <si>
    <t>Nom (en lettres moulées)</t>
  </si>
  <si>
    <t>Signature</t>
  </si>
  <si>
    <r>
      <t>Opinion de l'auditeur interne</t>
    </r>
    <r>
      <rPr>
        <sz val="8"/>
        <rFont val="Arial"/>
        <family val="2"/>
      </rPr>
      <t xml:space="preserve"> </t>
    </r>
    <r>
      <rPr>
        <b/>
        <sz val="7"/>
        <rFont val="Arial"/>
        <family val="2"/>
      </rPr>
      <t>(à signer au moins une fois tous les trois ans)</t>
    </r>
  </si>
  <si>
    <r>
      <t xml:space="preserve">J'ai examiné l'efficacité des processus et des contrôles internes en place à l'égard de l'état des flux de trésorerie d'exploitation, y compris les systèmes et les modèles connexes. À mon avis, les processus et les contrôles internes en date du ___________ :
</t>
    </r>
    <r>
      <rPr>
        <i/>
        <sz val="9"/>
        <rFont val="Arial"/>
        <family val="2"/>
      </rPr>
      <t>(Veuillez inscrire un « X » dans la case appropriée.)</t>
    </r>
  </si>
  <si>
    <t>i) fonctionnent comme prévu et permettent de garantir l'exhaustivité et l'exactitude du rapport.</t>
  </si>
  <si>
    <t>ii) ne fonctionnent pas comme prévu ou ne permettent pas de garantir l'exhaustivité et l'exactitude du rapport.</t>
  </si>
  <si>
    <t xml:space="preserve">Le présent formulaire sert de rapport afférent à l'état des flux de trésorerie d'exploitation pour toutes les institutions de dépôts fédérales de catégorie III.  </t>
  </si>
  <si>
    <r>
      <t xml:space="preserve">Pour plus de précisions, rendez-vous sur www.osfi-bsif.gc.ca ou consultez la ligne directrice </t>
    </r>
    <r>
      <rPr>
        <i/>
        <sz val="10"/>
        <rFont val="Arial"/>
        <family val="2"/>
      </rPr>
      <t>Normes de liquidité</t>
    </r>
    <r>
      <rPr>
        <sz val="10"/>
        <rFont val="Arial"/>
        <family val="2"/>
      </rPr>
      <t xml:space="preserve"> et les recueils d'instructions et instructions générales de déclaration connexes.</t>
    </r>
  </si>
  <si>
    <t>Veuillez transmettre le relevé dûment rempli au BSIF sur le site protégé du Système de déclaration réglementaire.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</si>
</sst>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yyyy\-mm\-dd;@"/>
    <numFmt numFmtId="165" formatCode="_-* #,##0_-;\-* #,##0_-;_-* &quot;-&quot;??_-;_-@_-"/>
  </numFmts>
  <fonts count="22" x14ac:knownFonts="1">
    <font>
      <sz val="11"/>
      <color theme="1"/>
      <name val="Calibri"/>
      <family val="2"/>
      <scheme val="minor"/>
    </font>
    <font>
      <b/>
      <sz val="11"/>
      <color theme="1"/>
      <name val="Calibri"/>
      <family val="2"/>
      <scheme val="minor"/>
    </font>
    <font>
      <sz val="11"/>
      <color theme="1"/>
      <name val="Calibri"/>
      <family val="2"/>
    </font>
    <font>
      <sz val="6"/>
      <color theme="1"/>
      <name val="Calibri"/>
      <family val="2"/>
      <scheme val="minor"/>
    </font>
    <font>
      <sz val="11"/>
      <color theme="1"/>
      <name val="Calibri"/>
      <family val="2"/>
      <scheme val="minor"/>
    </font>
    <font>
      <sz val="10"/>
      <color theme="1"/>
      <name val="Calibri"/>
      <family val="2"/>
      <scheme val="minor"/>
    </font>
    <font>
      <b/>
      <sz val="22"/>
      <color theme="1"/>
      <name val="Calibri"/>
      <family val="2"/>
      <scheme val="minor"/>
    </font>
    <font>
      <sz val="11"/>
      <name val="Calibri"/>
      <family val="2"/>
      <scheme val="minor"/>
    </font>
    <font>
      <sz val="10"/>
      <name val="Calibri"/>
      <family val="2"/>
      <scheme val="minor"/>
    </font>
    <font>
      <i/>
      <sz val="11"/>
      <name val="Calibri"/>
      <family val="2"/>
    </font>
    <font>
      <b/>
      <sz val="11"/>
      <name val="Calibri"/>
      <family val="2"/>
      <scheme val="minor"/>
    </font>
    <font>
      <sz val="10"/>
      <name val="Helv"/>
    </font>
    <font>
      <sz val="10"/>
      <name val="Arial"/>
      <family val="2"/>
    </font>
    <font>
      <b/>
      <sz val="12"/>
      <name val="Arial"/>
      <family val="2"/>
    </font>
    <font>
      <b/>
      <sz val="10"/>
      <name val="Arial"/>
      <family val="2"/>
    </font>
    <font>
      <b/>
      <sz val="18"/>
      <name val="Arial"/>
      <family val="2"/>
    </font>
    <font>
      <sz val="12"/>
      <name val="Arial"/>
      <family val="2"/>
    </font>
    <font>
      <sz val="10"/>
      <name val="Calibri"/>
      <family val="2"/>
    </font>
    <font>
      <i/>
      <sz val="10"/>
      <name val="Arial"/>
      <family val="2"/>
    </font>
    <font>
      <i/>
      <sz val="9"/>
      <name val="Arial"/>
      <family val="2"/>
    </font>
    <font>
      <sz val="8"/>
      <name val="Arial"/>
      <family val="2"/>
    </font>
    <font>
      <b/>
      <sz val="7"/>
      <name val="Arial"/>
      <family val="2"/>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theme="0" tint="-0.34998626667073579"/>
        <bgColor indexed="64"/>
      </patternFill>
    </fill>
    <fill>
      <patternFill patternType="gray0625">
        <bgColor theme="7" tint="0.39997558519241921"/>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8"/>
      </top>
      <bottom/>
      <diagonal/>
    </border>
  </borders>
  <cellStyleXfs count="4">
    <xf numFmtId="0" fontId="0" fillId="0" borderId="0"/>
    <xf numFmtId="9" fontId="4" fillId="0" borderId="0" applyFont="0" applyFill="0" applyBorder="0" applyAlignment="0" applyProtection="0"/>
    <xf numFmtId="43" fontId="4" fillId="0" borderId="0" applyFont="0" applyFill="0" applyBorder="0" applyAlignment="0" applyProtection="0"/>
    <xf numFmtId="0" fontId="11" fillId="0" borderId="0"/>
  </cellStyleXfs>
  <cellXfs count="159">
    <xf numFmtId="0" fontId="0" fillId="0" borderId="0" xfId="0"/>
    <xf numFmtId="0" fontId="0" fillId="0" borderId="3" xfId="0" applyBorder="1" applyAlignment="1">
      <alignment vertical="top" wrapText="1"/>
    </xf>
    <xf numFmtId="0" fontId="0" fillId="0" borderId="1" xfId="0" applyBorder="1" applyAlignment="1">
      <alignment horizontal="center" vertical="center"/>
    </xf>
    <xf numFmtId="0" fontId="2" fillId="0" borderId="1" xfId="0" applyFont="1" applyBorder="1" applyAlignment="1">
      <alignment horizontal="center" vertical="center"/>
    </xf>
    <xf numFmtId="0" fontId="0" fillId="3" borderId="0" xfId="0" applyFill="1"/>
    <xf numFmtId="0" fontId="0" fillId="0" borderId="1" xfId="0" applyBorder="1" applyAlignment="1">
      <alignment horizontal="center" vertical="center" wrapText="1"/>
    </xf>
    <xf numFmtId="0" fontId="2" fillId="0" borderId="7" xfId="0" applyFont="1" applyFill="1" applyBorder="1" applyAlignment="1">
      <alignment horizontal="center" vertical="center"/>
    </xf>
    <xf numFmtId="0" fontId="3" fillId="0" borderId="8" xfId="0" applyFont="1" applyBorder="1" applyAlignment="1">
      <alignment horizontal="center"/>
    </xf>
    <xf numFmtId="0" fontId="3" fillId="0" borderId="1" xfId="0" applyFont="1" applyBorder="1" applyAlignment="1">
      <alignment horizontal="center"/>
    </xf>
    <xf numFmtId="0" fontId="0" fillId="2" borderId="5" xfId="0" applyFill="1" applyBorder="1"/>
    <xf numFmtId="0" fontId="0" fillId="2" borderId="6" xfId="0" applyFill="1" applyBorder="1"/>
    <xf numFmtId="0" fontId="3" fillId="3" borderId="1" xfId="0" applyFont="1" applyFill="1" applyBorder="1" applyAlignment="1">
      <alignment horizontal="center"/>
    </xf>
    <xf numFmtId="0" fontId="0" fillId="0" borderId="1" xfId="0" applyBorder="1" applyAlignment="1">
      <alignment horizontal="left" wrapText="1"/>
    </xf>
    <xf numFmtId="0" fontId="0" fillId="2" borderId="5" xfId="0" applyFill="1" applyBorder="1" applyAlignment="1">
      <alignment horizontal="center"/>
    </xf>
    <xf numFmtId="0" fontId="0" fillId="0" borderId="0" xfId="0" applyFill="1"/>
    <xf numFmtId="0" fontId="0" fillId="0" borderId="4" xfId="0" applyBorder="1"/>
    <xf numFmtId="0" fontId="0" fillId="0" borderId="5" xfId="0" applyBorder="1"/>
    <xf numFmtId="0" fontId="0" fillId="0" borderId="6" xfId="0" applyBorder="1"/>
    <xf numFmtId="0" fontId="0" fillId="0" borderId="9" xfId="0" applyBorder="1"/>
    <xf numFmtId="0" fontId="0" fillId="0" borderId="10" xfId="0" applyBorder="1"/>
    <xf numFmtId="0" fontId="0" fillId="0" borderId="8" xfId="0" applyBorder="1"/>
    <xf numFmtId="0" fontId="1" fillId="2" borderId="4" xfId="0" applyFont="1" applyFill="1" applyBorder="1"/>
    <xf numFmtId="0" fontId="1" fillId="2" borderId="5" xfId="0" applyFont="1" applyFill="1" applyBorder="1"/>
    <xf numFmtId="0" fontId="1" fillId="2" borderId="6" xfId="0" applyFont="1" applyFill="1" applyBorder="1"/>
    <xf numFmtId="0" fontId="1" fillId="2" borderId="1" xfId="0" applyFont="1" applyFill="1" applyBorder="1" applyAlignment="1">
      <alignment horizontal="center"/>
    </xf>
    <xf numFmtId="0" fontId="0" fillId="2" borderId="10" xfId="0" applyFill="1" applyBorder="1" applyAlignment="1">
      <alignment horizontal="center"/>
    </xf>
    <xf numFmtId="0" fontId="0" fillId="2" borderId="14" xfId="0" applyFill="1" applyBorder="1" applyAlignment="1">
      <alignment horizontal="center"/>
    </xf>
    <xf numFmtId="0" fontId="3" fillId="2" borderId="9" xfId="0" applyFont="1" applyFill="1" applyBorder="1" applyAlignment="1">
      <alignment horizontal="center"/>
    </xf>
    <xf numFmtId="0" fontId="0" fillId="2" borderId="10" xfId="0" applyFill="1" applyBorder="1"/>
    <xf numFmtId="0" fontId="3" fillId="2" borderId="10" xfId="0" applyFont="1" applyFill="1" applyBorder="1" applyAlignment="1">
      <alignment horizontal="center"/>
    </xf>
    <xf numFmtId="0" fontId="0" fillId="2" borderId="0" xfId="0" applyFill="1" applyBorder="1"/>
    <xf numFmtId="0" fontId="0" fillId="2" borderId="14" xfId="0" applyFill="1" applyBorder="1"/>
    <xf numFmtId="0" fontId="3" fillId="2" borderId="11" xfId="0" applyFont="1" applyFill="1" applyBorder="1" applyAlignment="1">
      <alignment horizontal="center"/>
    </xf>
    <xf numFmtId="0" fontId="3" fillId="2" borderId="0" xfId="0" applyFont="1" applyFill="1" applyBorder="1" applyAlignment="1">
      <alignment horizontal="center"/>
    </xf>
    <xf numFmtId="0" fontId="3" fillId="2" borderId="13" xfId="0" applyFont="1" applyFill="1" applyBorder="1" applyAlignment="1">
      <alignment horizontal="center"/>
    </xf>
    <xf numFmtId="0" fontId="3" fillId="2" borderId="14" xfId="0" applyFont="1" applyFill="1" applyBorder="1" applyAlignment="1">
      <alignment horizontal="center"/>
    </xf>
    <xf numFmtId="0" fontId="0" fillId="2" borderId="8" xfId="0" applyFill="1" applyBorder="1" applyAlignment="1">
      <alignment horizontal="center"/>
    </xf>
    <xf numFmtId="0" fontId="0" fillId="2" borderId="0" xfId="0" applyFill="1" applyBorder="1" applyAlignment="1">
      <alignment horizontal="center"/>
    </xf>
    <xf numFmtId="0" fontId="0" fillId="2" borderId="12" xfId="0" applyFill="1" applyBorder="1" applyAlignment="1">
      <alignment horizontal="center"/>
    </xf>
    <xf numFmtId="0" fontId="0" fillId="2" borderId="15" xfId="0" applyFill="1" applyBorder="1" applyAlignment="1">
      <alignment horizontal="center"/>
    </xf>
    <xf numFmtId="0" fontId="3" fillId="2" borderId="1" xfId="0" applyFont="1" applyFill="1" applyBorder="1" applyAlignment="1">
      <alignment horizontal="center"/>
    </xf>
    <xf numFmtId="0" fontId="3" fillId="2" borderId="6" xfId="0" applyFont="1" applyFill="1" applyBorder="1" applyAlignment="1">
      <alignment horizontal="center"/>
    </xf>
    <xf numFmtId="0" fontId="0" fillId="2" borderId="1" xfId="0" applyFill="1" applyBorder="1"/>
    <xf numFmtId="0" fontId="0" fillId="2" borderId="2" xfId="0" applyFill="1" applyBorder="1" applyAlignment="1">
      <alignment horizontal="left"/>
    </xf>
    <xf numFmtId="0" fontId="0" fillId="2" borderId="1" xfId="0" applyFill="1" applyBorder="1" applyAlignment="1">
      <alignment horizontal="right"/>
    </xf>
    <xf numFmtId="0" fontId="0" fillId="2" borderId="1" xfId="0" applyFill="1" applyBorder="1" applyAlignment="1">
      <alignment horizontal="left"/>
    </xf>
    <xf numFmtId="0" fontId="0" fillId="2" borderId="15" xfId="0" applyFill="1" applyBorder="1" applyAlignment="1">
      <alignment horizontal="left"/>
    </xf>
    <xf numFmtId="0" fontId="3" fillId="2" borderId="8" xfId="0" applyFont="1" applyFill="1" applyBorder="1" applyAlignment="1">
      <alignment horizontal="center"/>
    </xf>
    <xf numFmtId="1" fontId="0" fillId="3" borderId="2" xfId="0" applyNumberFormat="1" applyFill="1" applyBorder="1"/>
    <xf numFmtId="0" fontId="0" fillId="3" borderId="1" xfId="0" applyFill="1" applyBorder="1"/>
    <xf numFmtId="0" fontId="0" fillId="3" borderId="0" xfId="0" applyFill="1" applyBorder="1" applyAlignment="1">
      <alignment horizontal="left"/>
    </xf>
    <xf numFmtId="0" fontId="3" fillId="2" borderId="8" xfId="0" applyFont="1" applyFill="1" applyBorder="1" applyAlignment="1">
      <alignment horizontal="center"/>
    </xf>
    <xf numFmtId="0" fontId="0" fillId="4" borderId="1" xfId="0" applyFill="1" applyBorder="1" applyAlignment="1">
      <alignment horizontal="right"/>
    </xf>
    <xf numFmtId="0" fontId="0" fillId="6" borderId="1" xfId="0" applyFill="1" applyBorder="1" applyAlignment="1">
      <alignment horizontal="right"/>
    </xf>
    <xf numFmtId="1" fontId="0" fillId="3" borderId="2" xfId="0" applyNumberFormat="1" applyFill="1" applyBorder="1" applyAlignment="1">
      <alignment horizontal="right"/>
    </xf>
    <xf numFmtId="165" fontId="0" fillId="4" borderId="9" xfId="2" applyNumberFormat="1" applyFont="1" applyFill="1" applyBorder="1" applyAlignment="1">
      <alignment horizontal="right"/>
    </xf>
    <xf numFmtId="165" fontId="0" fillId="6" borderId="9" xfId="2" applyNumberFormat="1" applyFont="1" applyFill="1" applyBorder="1" applyAlignment="1">
      <alignment horizontal="right"/>
    </xf>
    <xf numFmtId="165" fontId="0" fillId="4" borderId="1" xfId="2" applyNumberFormat="1" applyFont="1" applyFill="1" applyBorder="1"/>
    <xf numFmtId="165" fontId="0" fillId="4" borderId="6" xfId="2" applyNumberFormat="1" applyFont="1" applyFill="1" applyBorder="1" applyAlignment="1">
      <alignment horizontal="left"/>
    </xf>
    <xf numFmtId="165" fontId="0" fillId="4" borderId="1" xfId="2" applyNumberFormat="1" applyFont="1" applyFill="1" applyBorder="1" applyAlignment="1">
      <alignment horizontal="right"/>
    </xf>
    <xf numFmtId="165" fontId="0" fillId="4" borderId="2" xfId="2" applyNumberFormat="1" applyFont="1" applyFill="1" applyBorder="1" applyAlignment="1">
      <alignment horizontal="right"/>
    </xf>
    <xf numFmtId="165" fontId="0" fillId="0" borderId="1" xfId="2" applyNumberFormat="1" applyFont="1" applyFill="1" applyBorder="1"/>
    <xf numFmtId="165" fontId="0" fillId="0" borderId="1" xfId="2" applyNumberFormat="1" applyFont="1" applyFill="1" applyBorder="1" applyAlignment="1">
      <alignment horizontal="right"/>
    </xf>
    <xf numFmtId="165" fontId="0" fillId="0" borderId="1" xfId="2" applyNumberFormat="1" applyFont="1" applyBorder="1"/>
    <xf numFmtId="49" fontId="0" fillId="4" borderId="6" xfId="0" applyNumberFormat="1" applyFill="1" applyBorder="1" applyAlignment="1">
      <alignment horizontal="left"/>
    </xf>
    <xf numFmtId="49" fontId="0" fillId="4" borderId="6" xfId="0" applyNumberFormat="1" applyFill="1" applyBorder="1" applyAlignment="1">
      <alignment horizontal="left" wrapText="1"/>
    </xf>
    <xf numFmtId="49" fontId="0" fillId="4" borderId="1" xfId="0" applyNumberFormat="1" applyFill="1" applyBorder="1" applyAlignment="1">
      <alignment horizontal="left"/>
    </xf>
    <xf numFmtId="0" fontId="7" fillId="0" borderId="1" xfId="0" applyFont="1" applyFill="1" applyBorder="1"/>
    <xf numFmtId="0" fontId="7" fillId="0" borderId="1" xfId="0" applyFont="1" applyFill="1" applyBorder="1" applyAlignment="1">
      <alignment vertical="top" wrapText="1"/>
    </xf>
    <xf numFmtId="0" fontId="7" fillId="0" borderId="1" xfId="0" applyFont="1" applyFill="1" applyBorder="1" applyAlignment="1">
      <alignment vertical="top"/>
    </xf>
    <xf numFmtId="0" fontId="7" fillId="3" borderId="0" xfId="0" applyFont="1" applyFill="1"/>
    <xf numFmtId="0" fontId="7" fillId="0" borderId="1" xfId="0" applyFont="1" applyFill="1" applyBorder="1" applyAlignment="1">
      <alignment horizontal="left" vertical="top"/>
    </xf>
    <xf numFmtId="10" fontId="5" fillId="0" borderId="1" xfId="1" applyNumberFormat="1" applyFont="1" applyFill="1" applyBorder="1" applyAlignment="1">
      <alignment horizontal="right"/>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2" borderId="1" xfId="0" applyFont="1" applyFill="1" applyBorder="1" applyAlignment="1">
      <alignment horizontal="left"/>
    </xf>
    <xf numFmtId="0" fontId="0" fillId="4" borderId="1" xfId="0" applyFill="1" applyBorder="1" applyAlignment="1">
      <alignment horizontal="center" vertical="center" wrapText="1"/>
    </xf>
    <xf numFmtId="0" fontId="3" fillId="2" borderId="9" xfId="0" applyFont="1" applyFill="1" applyBorder="1" applyAlignment="1">
      <alignment horizontal="center"/>
    </xf>
    <xf numFmtId="0" fontId="3" fillId="2" borderId="8" xfId="0" applyFont="1" applyFill="1" applyBorder="1" applyAlignment="1">
      <alignment horizontal="center"/>
    </xf>
    <xf numFmtId="0" fontId="3" fillId="2" borderId="11" xfId="0" applyFont="1" applyFill="1" applyBorder="1" applyAlignment="1">
      <alignment horizontal="center"/>
    </xf>
    <xf numFmtId="0" fontId="3" fillId="2" borderId="12" xfId="0" applyFont="1" applyFill="1" applyBorder="1" applyAlignment="1">
      <alignment horizontal="center"/>
    </xf>
    <xf numFmtId="0" fontId="3" fillId="2" borderId="13" xfId="0" applyFont="1" applyFill="1" applyBorder="1" applyAlignment="1">
      <alignment horizontal="center"/>
    </xf>
    <xf numFmtId="0" fontId="3" fillId="2" borderId="15" xfId="0" applyFont="1" applyFill="1" applyBorder="1" applyAlignment="1">
      <alignment horizontal="center"/>
    </xf>
    <xf numFmtId="0" fontId="0" fillId="0" borderId="4" xfId="0" applyBorder="1" applyAlignment="1">
      <alignment horizontal="left"/>
    </xf>
    <xf numFmtId="0" fontId="0" fillId="0" borderId="5" xfId="0" applyBorder="1" applyAlignment="1">
      <alignment horizontal="left"/>
    </xf>
    <xf numFmtId="0" fontId="0" fillId="0" borderId="6" xfId="0" applyBorder="1" applyAlignment="1">
      <alignment horizontal="left"/>
    </xf>
    <xf numFmtId="0" fontId="0" fillId="2" borderId="0" xfId="0" applyFill="1" applyBorder="1" applyAlignment="1">
      <alignment horizontal="center"/>
    </xf>
    <xf numFmtId="0" fontId="0" fillId="2" borderId="9" xfId="0" applyFill="1" applyBorder="1" applyAlignment="1">
      <alignment horizontal="center"/>
    </xf>
    <xf numFmtId="0" fontId="0" fillId="2" borderId="10" xfId="0" applyFill="1" applyBorder="1" applyAlignment="1">
      <alignment horizontal="center"/>
    </xf>
    <xf numFmtId="0" fontId="0" fillId="2" borderId="13" xfId="0" applyFill="1" applyBorder="1" applyAlignment="1">
      <alignment horizontal="center"/>
    </xf>
    <xf numFmtId="0" fontId="0" fillId="2" borderId="14" xfId="0" applyFill="1" applyBorder="1" applyAlignment="1">
      <alignment horizontal="center"/>
    </xf>
    <xf numFmtId="164" fontId="0" fillId="4" borderId="4" xfId="0" applyNumberFormat="1" applyFill="1" applyBorder="1" applyAlignment="1">
      <alignment horizontal="center" vertical="center" wrapText="1"/>
    </xf>
    <xf numFmtId="164" fontId="0" fillId="4" borderId="6" xfId="0" applyNumberFormat="1" applyFill="1" applyBorder="1" applyAlignment="1">
      <alignment horizontal="center" vertical="center" wrapText="1"/>
    </xf>
    <xf numFmtId="0" fontId="7" fillId="0" borderId="4" xfId="0" applyFont="1" applyBorder="1" applyAlignment="1">
      <alignment horizontal="left"/>
    </xf>
    <xf numFmtId="0" fontId="7" fillId="0" borderId="5" xfId="0" applyFont="1" applyBorder="1" applyAlignment="1">
      <alignment horizontal="left"/>
    </xf>
    <xf numFmtId="0" fontId="7" fillId="0" borderId="6" xfId="0" applyFont="1" applyBorder="1" applyAlignment="1">
      <alignment horizontal="left"/>
    </xf>
    <xf numFmtId="0" fontId="6" fillId="3" borderId="0" xfId="0" applyFont="1" applyFill="1" applyBorder="1" applyAlignment="1">
      <alignment horizontal="center" vertical="center"/>
    </xf>
    <xf numFmtId="0" fontId="0" fillId="0" borderId="4" xfId="0" applyBorder="1"/>
    <xf numFmtId="0" fontId="0" fillId="0" borderId="5" xfId="0" applyBorder="1"/>
    <xf numFmtId="0" fontId="0" fillId="0" borderId="6" xfId="0" applyBorder="1"/>
    <xf numFmtId="0" fontId="0" fillId="0" borderId="4" xfId="0" applyFont="1" applyBorder="1" applyAlignment="1">
      <alignment horizontal="left"/>
    </xf>
    <xf numFmtId="0" fontId="0" fillId="0" borderId="5" xfId="0" applyFont="1" applyBorder="1" applyAlignment="1">
      <alignment horizontal="left"/>
    </xf>
    <xf numFmtId="0" fontId="0" fillId="0" borderId="6" xfId="0" applyFont="1" applyBorder="1" applyAlignment="1">
      <alignment horizontal="left"/>
    </xf>
    <xf numFmtId="0" fontId="1" fillId="2" borderId="4" xfId="0" applyFont="1" applyFill="1" applyBorder="1" applyAlignment="1">
      <alignment horizontal="left"/>
    </xf>
    <xf numFmtId="0" fontId="1" fillId="2" borderId="5" xfId="0" applyFont="1" applyFill="1" applyBorder="1" applyAlignment="1">
      <alignment horizontal="left"/>
    </xf>
    <xf numFmtId="0" fontId="1" fillId="2" borderId="14" xfId="0" applyFont="1" applyFill="1" applyBorder="1" applyAlignment="1">
      <alignment horizontal="left"/>
    </xf>
    <xf numFmtId="0" fontId="1" fillId="2" borderId="6" xfId="0" applyFont="1" applyFill="1" applyBorder="1" applyAlignment="1">
      <alignment horizontal="left"/>
    </xf>
    <xf numFmtId="0" fontId="0" fillId="0" borderId="4" xfId="0" applyFill="1" applyBorder="1" applyAlignment="1">
      <alignment horizontal="left"/>
    </xf>
    <xf numFmtId="0" fontId="0" fillId="0" borderId="5" xfId="0" applyFill="1" applyBorder="1" applyAlignment="1">
      <alignment horizontal="left"/>
    </xf>
    <xf numFmtId="0" fontId="0" fillId="0" borderId="6" xfId="0" applyFill="1" applyBorder="1" applyAlignment="1">
      <alignment horizontal="left"/>
    </xf>
    <xf numFmtId="10" fontId="8" fillId="0" borderId="4" xfId="1" applyNumberFormat="1" applyFont="1" applyFill="1" applyBorder="1" applyAlignment="1">
      <alignment horizontal="center"/>
    </xf>
    <xf numFmtId="10" fontId="8" fillId="0" borderId="6" xfId="1" applyNumberFormat="1" applyFont="1" applyFill="1" applyBorder="1" applyAlignment="1">
      <alignment horizontal="center"/>
    </xf>
    <xf numFmtId="0" fontId="7" fillId="0" borderId="1" xfId="0" applyFont="1" applyFill="1" applyBorder="1" applyAlignment="1">
      <alignment horizontal="left"/>
    </xf>
    <xf numFmtId="0" fontId="10" fillId="2" borderId="1" xfId="0" applyFont="1" applyFill="1" applyBorder="1" applyAlignment="1">
      <alignment horizontal="left"/>
    </xf>
    <xf numFmtId="0" fontId="7" fillId="0" borderId="1" xfId="0" applyFont="1" applyFill="1" applyBorder="1" applyAlignment="1">
      <alignment horizontal="left" wrapText="1"/>
    </xf>
    <xf numFmtId="0" fontId="7" fillId="0" borderId="1" xfId="0" applyFont="1" applyFill="1" applyBorder="1" applyAlignment="1">
      <alignment horizontal="left" vertical="top" wrapText="1"/>
    </xf>
    <xf numFmtId="0" fontId="1" fillId="5" borderId="1" xfId="0" applyFont="1" applyFill="1" applyBorder="1" applyAlignment="1">
      <alignment horizontal="left"/>
    </xf>
    <xf numFmtId="0" fontId="0" fillId="0" borderId="1" xfId="0" applyFill="1" applyBorder="1" applyAlignment="1">
      <alignment horizontal="left" vertical="top" wrapText="1"/>
    </xf>
    <xf numFmtId="0" fontId="7" fillId="0" borderId="4" xfId="0" applyFont="1" applyFill="1" applyBorder="1" applyAlignment="1">
      <alignment horizontal="left" vertical="top" wrapText="1"/>
    </xf>
    <xf numFmtId="0" fontId="7" fillId="0" borderId="5" xfId="0" applyFont="1" applyFill="1" applyBorder="1" applyAlignment="1">
      <alignment horizontal="left" vertical="top" wrapText="1"/>
    </xf>
    <xf numFmtId="0" fontId="12" fillId="0" borderId="0" xfId="3" applyFont="1"/>
    <xf numFmtId="0" fontId="13" fillId="0" borderId="0" xfId="3" applyFont="1"/>
    <xf numFmtId="0" fontId="14" fillId="0" borderId="0" xfId="3" applyFont="1" applyAlignment="1">
      <alignment horizontal="right" vertical="center" wrapText="1"/>
    </xf>
    <xf numFmtId="0" fontId="15" fillId="0" borderId="0" xfId="3" applyFont="1" applyAlignment="1">
      <alignment horizontal="center" wrapText="1"/>
    </xf>
    <xf numFmtId="0" fontId="15" fillId="0" borderId="0" xfId="3" applyFont="1" applyAlignment="1">
      <alignment horizontal="center"/>
    </xf>
    <xf numFmtId="0" fontId="12" fillId="0" borderId="0" xfId="3" applyFont="1" applyAlignment="1">
      <alignment horizontal="left"/>
    </xf>
    <xf numFmtId="0" fontId="12" fillId="0" borderId="14" xfId="3" applyFont="1" applyBorder="1" applyAlignment="1">
      <alignment horizontal="center"/>
    </xf>
    <xf numFmtId="0" fontId="16" fillId="0" borderId="0" xfId="3" applyFont="1"/>
    <xf numFmtId="0" fontId="13" fillId="0" borderId="0" xfId="3" quotePrefix="1" applyFont="1" applyAlignment="1">
      <alignment horizontal="left"/>
    </xf>
    <xf numFmtId="0" fontId="12" fillId="0" borderId="14" xfId="3" applyFont="1" applyBorder="1" applyAlignment="1">
      <alignment horizontal="center"/>
    </xf>
    <xf numFmtId="0" fontId="7" fillId="0" borderId="0" xfId="0" applyFont="1"/>
    <xf numFmtId="0" fontId="13" fillId="0" borderId="0" xfId="3" applyFont="1" applyAlignment="1">
      <alignment horizontal="left"/>
    </xf>
    <xf numFmtId="0" fontId="12" fillId="0" borderId="0" xfId="0" applyFont="1" applyAlignment="1">
      <alignment wrapText="1"/>
    </xf>
    <xf numFmtId="0" fontId="12" fillId="0" borderId="0" xfId="0" applyFont="1" applyAlignment="1">
      <alignment horizontal="left" vertical="top" wrapText="1"/>
    </xf>
    <xf numFmtId="0" fontId="12" fillId="0" borderId="0" xfId="0" applyFont="1" applyAlignment="1">
      <alignment horizontal="left" wrapText="1"/>
    </xf>
    <xf numFmtId="0" fontId="12" fillId="0" borderId="1" xfId="0" applyFont="1" applyBorder="1" applyAlignment="1">
      <alignment horizontal="left" wrapText="1"/>
    </xf>
    <xf numFmtId="0" fontId="12" fillId="0" borderId="0" xfId="0" applyFont="1" applyAlignment="1">
      <alignment horizontal="left" vertical="top" wrapText="1"/>
    </xf>
    <xf numFmtId="0" fontId="18" fillId="0" borderId="0" xfId="0" applyFont="1" applyAlignment="1">
      <alignment horizontal="left" vertical="top"/>
    </xf>
    <xf numFmtId="0" fontId="12" fillId="0" borderId="14" xfId="0" applyFont="1" applyBorder="1" applyAlignment="1">
      <alignment horizontal="left" vertical="top" wrapText="1"/>
    </xf>
    <xf numFmtId="0" fontId="20" fillId="0" borderId="16" xfId="3" applyFont="1" applyBorder="1" applyAlignment="1">
      <alignment horizontal="center"/>
    </xf>
    <xf numFmtId="0" fontId="20" fillId="0" borderId="0" xfId="3" applyFont="1" applyAlignment="1">
      <alignment horizontal="center"/>
    </xf>
    <xf numFmtId="0" fontId="14" fillId="0" borderId="0" xfId="3" applyFont="1"/>
    <xf numFmtId="0" fontId="20" fillId="0" borderId="0" xfId="3" applyFont="1"/>
    <xf numFmtId="0" fontId="20" fillId="0" borderId="0" xfId="3" applyFont="1" applyAlignment="1">
      <alignment horizontal="center"/>
    </xf>
    <xf numFmtId="0" fontId="13" fillId="0" borderId="0" xfId="0" applyFont="1" applyAlignment="1">
      <alignment horizontal="left"/>
    </xf>
    <xf numFmtId="0" fontId="12" fillId="0" borderId="0" xfId="3" applyFont="1" applyAlignment="1">
      <alignment horizontal="left" vertical="top" wrapText="1"/>
    </xf>
    <xf numFmtId="0" fontId="12" fillId="0" borderId="0" xfId="3" applyFont="1" applyAlignment="1">
      <alignment horizontal="left" wrapText="1"/>
    </xf>
    <xf numFmtId="0" fontId="12" fillId="0" borderId="9" xfId="3" applyFont="1" applyBorder="1" applyAlignment="1">
      <alignment horizontal="left" wrapText="1"/>
    </xf>
    <xf numFmtId="0" fontId="12" fillId="0" borderId="10" xfId="3" applyFont="1" applyBorder="1" applyAlignment="1">
      <alignment horizontal="left" wrapText="1"/>
    </xf>
    <xf numFmtId="0" fontId="12" fillId="0" borderId="8" xfId="3" applyFont="1" applyBorder="1" applyAlignment="1">
      <alignment horizontal="left" wrapText="1"/>
    </xf>
    <xf numFmtId="0" fontId="12" fillId="0" borderId="11" xfId="3" applyFont="1" applyBorder="1" applyAlignment="1">
      <alignment horizontal="left" wrapText="1"/>
    </xf>
    <xf numFmtId="0" fontId="12" fillId="0" borderId="0" xfId="3" applyFont="1" applyAlignment="1">
      <alignment horizontal="left" wrapText="1"/>
    </xf>
    <xf numFmtId="0" fontId="12" fillId="0" borderId="12" xfId="3" applyFont="1" applyBorder="1" applyAlignment="1">
      <alignment horizontal="left" wrapText="1"/>
    </xf>
    <xf numFmtId="0" fontId="12" fillId="0" borderId="13" xfId="3" applyFont="1" applyBorder="1" applyAlignment="1">
      <alignment horizontal="left" wrapText="1"/>
    </xf>
    <xf numFmtId="0" fontId="12" fillId="0" borderId="14" xfId="3" applyFont="1" applyBorder="1" applyAlignment="1">
      <alignment horizontal="left" wrapText="1"/>
    </xf>
    <xf numFmtId="0" fontId="12" fillId="0" borderId="15" xfId="3" applyFont="1" applyBorder="1" applyAlignment="1">
      <alignment horizontal="left" wrapText="1"/>
    </xf>
    <xf numFmtId="0" fontId="20" fillId="0" borderId="0" xfId="3" quotePrefix="1" applyFont="1" applyAlignment="1">
      <alignment horizontal="left"/>
    </xf>
    <xf numFmtId="0" fontId="12" fillId="0" borderId="0" xfId="3" applyFont="1" applyAlignment="1">
      <alignment horizontal="left"/>
    </xf>
    <xf numFmtId="0" fontId="20" fillId="0" borderId="0" xfId="3" applyFont="1" applyAlignment="1">
      <alignment horizontal="right"/>
    </xf>
  </cellXfs>
  <cellStyles count="4">
    <cellStyle name="Comma" xfId="2" builtinId="3"/>
    <cellStyle name="Normal" xfId="0" builtinId="0"/>
    <cellStyle name="Normal_CCOVER" xfId="3" xr:uid="{8D4DCFAF-710C-41D4-894D-D7FC65A7DE48}"/>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18.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externalLink" Target="externalLinks/externalLink17.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sharedStrings" Target="sharedStrings.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styles" Target="styles.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theme" Target="theme/theme1.xml"/><Relationship Id="rId27" Type="http://schemas.openxmlformats.org/officeDocument/2006/relationships/customXml" Target="../customXml/item2.xml"/><Relationship Id="rId30"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829733</xdr:colOff>
      <xdr:row>1</xdr:row>
      <xdr:rowOff>50800</xdr:rowOff>
    </xdr:to>
    <xdr:pic>
      <xdr:nvPicPr>
        <xdr:cNvPr id="2" name="Picture 9">
          <a:extLst>
            <a:ext uri="{FF2B5EF4-FFF2-40B4-BE49-F238E27FC236}">
              <a16:creationId xmlns:a16="http://schemas.microsoft.com/office/drawing/2014/main" id="{720B330C-5440-4B92-A8CB-E6CDB0B2A79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53496" b="-846"/>
        <a:stretch/>
      </xdr:blipFill>
      <xdr:spPr>
        <a:xfrm>
          <a:off x="0" y="0"/>
          <a:ext cx="4220633" cy="342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19051</xdr:colOff>
      <xdr:row>1</xdr:row>
      <xdr:rowOff>9525</xdr:rowOff>
    </xdr:from>
    <xdr:to>
      <xdr:col>1</xdr:col>
      <xdr:colOff>467591</xdr:colOff>
      <xdr:row>5</xdr:row>
      <xdr:rowOff>166914</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6030" t="80040" r="87660" b="3239"/>
        <a:stretch>
          <a:fillRect/>
        </a:stretch>
      </xdr:blipFill>
      <xdr:spPr bwMode="auto">
        <a:xfrm>
          <a:off x="304801" y="200025"/>
          <a:ext cx="448540" cy="9193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OSFI56\L5696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ites/ficore/OsfiMPD/Assurance%20on%20Regulatory%20Capital%20Returns/Inventory%20for%20Sign-off%20Schedules_french.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etection/Detection%20Collaboration/0%20Detection%20Projects/2.%20QIS/Test%20Run%201/Par%20Credit%20for%20Test%20Run%20#1.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osfi-bsif.gc.ca/Documents%20and%20Settings/meckleb/Local%20Settings/Temporary%20Internet%20Files/OLK177/2004%20MCCSR%20Mortality%20suvey%202%20blank.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osfinet-bsifnet/WINDOWS/Profiles/brobins/Local%20Settings/Temporary%20Internet%20Files/OLKE255/LMSE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rhok/AppData/Local/Microsoft/Windows/Temporary%20Internet%20Files/Content.Outlook/EDQOR6U6/Premium%20Par-NonPar%20All.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cthibau/Desktop/Docs%20for%20Livelink/IAIS2015_FT_P1_CA_MAN_V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AMENDCA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osfilink/Documents%20and%20Settings/Lawrie%20Savage/My%20Documents/life%20pro/LI55E02A.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hboudre/AppData/Local/Microsoft/Windows/Temporary%20Internet%20Files/Content.Outlook/GARAX3OX/Pref%20Shares%20-%20moved%20from%20Credit%20Risk%20to%20Market%20Risk-Equity.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osfilink/DOCUME~1/cgagnon/OTLocal/OSFILI~1/Workbin/30DA53.0/osfi77_f.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55FRE96\BSIF559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osfilink/DOCUME~1/cgagnon/OTLocal/OSFILI~1/Workbin/1408B84.0/OSFI77_Annual%20Return_FINAL_2009_f.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osfilink/Documents%20and%20Settings/dalsu1/Local%20Settings/Temporary%20Internet%20Files/OLK501/bsif54annuelf0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corp/actuarial/Capital/MCCSR%202014/14q2/100%25ventures/ConsMCCSRStatement%20-%20Q2%202014.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Documents%20and%20Settings/parscott/My%20Documents/1%20Ratio%20and%20ACM%20Cal'n"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osfilink/DOCUME~1/kstothe/OTLocal/OSFILI~1/Workbin/6BBDC2.0/27%20FEB%202006%20-%20PROPOSED%20PC%20STATEMENT%20CHANGES%20(3).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OSFI%20Test%20Run%201%20Q4%202015/Adjustable%20Credits/Working%20Files/Adjusted%20Cred%20Template%20(14%20products)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sheetName val="40050"/>
      <sheetName val="Example"/>
      <sheetName val="Matrix (all or red_int) Test #1"/>
      <sheetName val="GWL CANADA"/>
      <sheetName val="CIINP"/>
      <sheetName val="Matrix - Canada"/>
      <sheetName val="50010"/>
      <sheetName val="data"/>
      <sheetName val="dataAMF"/>
      <sheetName val="FT15.Tables"/>
      <sheetName val="FT15.Index"/>
      <sheetName val="ICS.Market risk"/>
      <sheetName val="25010"/>
      <sheetName val="20.020"/>
      <sheetName val="Carry Forward"/>
      <sheetName val="Cover page"/>
      <sheetName val="95000A"/>
      <sheetName val="L5696E"/>
      <sheetName val="10001"/>
      <sheetName val="1002"/>
      <sheetName val="10010"/>
      <sheetName val="20046"/>
      <sheetName val="87080"/>
      <sheetName val="Input"/>
      <sheetName val="1 Ratio and ACM Cal'n"/>
      <sheetName val="LIABILITIES"/>
      <sheetName val="Summary"/>
      <sheetName val="Read-Me"/>
      <sheetName val="4.5"/>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 couv. TSAV"/>
      <sheetName val="P. couv. TCM"/>
      <sheetName val="P. couv. TSAH"/>
      <sheetName val="P. couv. RNFPB"/>
      <sheetName val="P. couv. RRL"/>
      <sheetName val="P. couv. LCR"/>
      <sheetName val="P. couv. NSFR"/>
      <sheetName val="P. couv. NCCF"/>
      <sheetName val="P. couv. NCCF simplifié"/>
      <sheetName val="P. couv. EFTE"/>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_Calc"/>
      <sheetName val="Matrix (all or red_int) Test #1"/>
      <sheetName val="Matrix (floor) Test #1"/>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4 MCCSR Mortality suvey 2 bl"/>
      <sheetName val="GWL CANADA"/>
      <sheetName val="CIINP"/>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5010"/>
      <sheetName val="50010"/>
      <sheetName val="70010 (2)"/>
      <sheetName val="70010"/>
      <sheetName val="COVER"/>
      <sheetName val="12000"/>
      <sheetName val="25011"/>
      <sheetName val="25012"/>
      <sheetName val="30010"/>
      <sheetName val="30020"/>
      <sheetName val="30025"/>
      <sheetName val="40021"/>
      <sheetName val="40025 "/>
      <sheetName val="#REF"/>
      <sheetName val="Misc"/>
      <sheetName val="Assumptions"/>
      <sheetName val="Summary"/>
      <sheetName val="LMSE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y category"/>
      <sheetName val="summ % (cdn)"/>
      <sheetName val="summ $ (cdn)"/>
      <sheetName val="summ % (AMF)"/>
      <sheetName val="summ $ (AMF)"/>
      <sheetName val="summ % (branches)"/>
      <sheetName val="summ $ (branches)"/>
      <sheetName val="data"/>
      <sheetName val="dataAMF"/>
      <sheetName val="Big3-Heatmap"/>
      <sheetName val="Big12"/>
      <sheetName val="TAR&amp;BEL"/>
      <sheetName val="SB"/>
      <sheetName val="Market"/>
      <sheetName val="Insurance"/>
      <sheetName val="MCCSR_Q42012"/>
      <sheetName val="Metric (No proprotion reduc)"/>
    </sheetNames>
    <sheetDataSet>
      <sheetData sheetId="0"/>
      <sheetData sheetId="1"/>
      <sheetData sheetId="2"/>
      <sheetData sheetId="3"/>
      <sheetData sheetId="4"/>
      <sheetData sheetId="5"/>
      <sheetData sheetId="6"/>
      <sheetData sheetId="7">
        <row r="2">
          <cell r="A2" t="str">
            <v>ACE INA Life Insurance (F018)PREMIUMS DIRECT SUBTOTAL - DIRECT NON-PARTICIPATING TOTAL NON-PAR (10 45.010.049.41)</v>
          </cell>
          <cell r="B2" t="str">
            <v>ACE INA Life Insurance (F018)</v>
          </cell>
          <cell r="C2" t="str">
            <v>PREMIUMS DIRECT SUBTOTAL - DIRECT NON-PARTICIPATING TOTAL NON-PAR (10 45.010.049.41)</v>
          </cell>
          <cell r="D2">
            <v>129673</v>
          </cell>
        </row>
        <row r="3">
          <cell r="A3" t="str">
            <v>ACE INA Life Insurance (F018)PREMIUMS REINSURANCE ASSUMED SUBTOTAL - ASSUMED NON-PARTICIPATING TOTAL NON-PAR (10 45.010.149.41)</v>
          </cell>
          <cell r="B3" t="str">
            <v>ACE INA Life Insurance (F018)</v>
          </cell>
          <cell r="C3" t="str">
            <v>PREMIUMS REINSURANCE ASSUMED SUBTOTAL - ASSUMED NON-PARTICIPATING TOTAL NON-PAR (10 45.010.149.41)</v>
          </cell>
          <cell r="D3">
            <v>1344</v>
          </cell>
        </row>
        <row r="4">
          <cell r="A4" t="str">
            <v>ACE INA Life Insurance (F018)PREMIUMS REINSURANCE CEDED SUBTOTAL - CEDED NON-PARTICIPATING TOTAL NON-PAR (10 45.010.249.41)</v>
          </cell>
          <cell r="B4" t="str">
            <v>ACE INA Life Insurance (F018)</v>
          </cell>
          <cell r="C4" t="str">
            <v>PREMIUMS REINSURANCE CEDED SUBTOTAL - CEDED NON-PARTICIPATING TOTAL NON-PAR (10 45.010.249.41)</v>
          </cell>
          <cell r="D4">
            <v>53393</v>
          </cell>
        </row>
        <row r="5">
          <cell r="A5" t="str">
            <v>ACTRA Fraternal Benefit Society (J005)PREMIUMS DIRECT SUBTOTAL - DIRECT NON-PARTICIPATING TOTAL NON-PAR (10 45.010.049.41)</v>
          </cell>
          <cell r="B5" t="str">
            <v>ACTRA Fraternal Benefit Society (J005)</v>
          </cell>
          <cell r="C5" t="str">
            <v>PREMIUMS DIRECT SUBTOTAL - DIRECT NON-PARTICIPATING TOTAL NON-PAR (10 45.010.049.41)</v>
          </cell>
          <cell r="D5">
            <v>12818</v>
          </cell>
        </row>
        <row r="6">
          <cell r="A6" t="str">
            <v>ACTRA Fraternal Benefit Society (J005)PREMIUMS REINSURANCE CEDED SUBTOTAL - CEDED NON-PARTICIPATING TOTAL NON-PAR (10 45.010.249.41)</v>
          </cell>
          <cell r="B6" t="str">
            <v>ACTRA Fraternal Benefit Society (J005)</v>
          </cell>
          <cell r="C6" t="str">
            <v>PREMIUMS REINSURANCE CEDED SUBTOTAL - CEDED NON-PARTICIPATING TOTAL NON-PAR (10 45.010.249.41)</v>
          </cell>
          <cell r="D6">
            <v>660</v>
          </cell>
        </row>
        <row r="7">
          <cell r="A7" t="str">
            <v>Assurant Life of Canada (F056)PREMIUMS DIRECT SUBTOTAL - DIRECT NON-PARTICIPATING ANNUITY INDIVIDUAL (10 45.010.049.11)</v>
          </cell>
          <cell r="B7" t="str">
            <v>Assurant Life of Canada (F056)</v>
          </cell>
          <cell r="C7" t="str">
            <v>PREMIUMS DIRECT SUBTOTAL - DIRECT NON-PARTICIPATING ANNUITY INDIVIDUAL (10 45.010.049.11)</v>
          </cell>
          <cell r="D7">
            <v>26980</v>
          </cell>
        </row>
        <row r="8">
          <cell r="A8" t="str">
            <v>Assurant Life of Canada (F056)PREMIUMS DIRECT SUBTOTAL - DIRECT NON-PARTICIPATING ANNUITY GROUP (10 45.010.049.12)</v>
          </cell>
          <cell r="B8" t="str">
            <v>Assurant Life of Canada (F056)</v>
          </cell>
          <cell r="C8" t="str">
            <v>PREMIUMS DIRECT SUBTOTAL - DIRECT NON-PARTICIPATING ANNUITY GROUP (10 45.010.049.12)</v>
          </cell>
          <cell r="D8">
            <v>70347</v>
          </cell>
        </row>
        <row r="9">
          <cell r="A9" t="str">
            <v>Assurant Life of Canada (F056)PREMIUMS DIRECT SUBTOTAL - DIRECT NON-PARTICIPATING TOTAL NON-PAR (10 45.010.049.41)</v>
          </cell>
          <cell r="B9" t="str">
            <v>Assurant Life of Canada (F056)</v>
          </cell>
          <cell r="C9" t="str">
            <v>PREMIUMS DIRECT SUBTOTAL - DIRECT NON-PARTICIPATING TOTAL NON-PAR (10 45.010.049.41)</v>
          </cell>
          <cell r="D9">
            <v>166598</v>
          </cell>
        </row>
        <row r="10">
          <cell r="A10" t="str">
            <v>Aurigen Reinsurance Company (F062)PREMIUMS REINSURANCE ASSUMED SUBTOTAL - ASSUMED NON-PARTICIPATING TOTAL NON-PAR (10 45.010.149.41)</v>
          </cell>
          <cell r="B10" t="str">
            <v>Aurigen Reinsurance Company (F062)</v>
          </cell>
          <cell r="C10" t="str">
            <v>PREMIUMS REINSURANCE ASSUMED SUBTOTAL - ASSUMED NON-PARTICIPATING TOTAL NON-PAR (10 45.010.149.41)</v>
          </cell>
          <cell r="D10">
            <v>69710</v>
          </cell>
        </row>
        <row r="11">
          <cell r="A11" t="str">
            <v>Aurigen Reinsurance Company (F062)PREMIUMS REINSURANCE CEDED SUBTOTAL - CEDED NON-PARTICIPATING TOTAL NON-PAR (10 45.010.249.41)</v>
          </cell>
          <cell r="B11" t="str">
            <v>Aurigen Reinsurance Company (F062)</v>
          </cell>
          <cell r="C11" t="str">
            <v>PREMIUMS REINSURANCE CEDED SUBTOTAL - CEDED NON-PARTICIPATING TOTAL NON-PAR (10 45.010.249.41)</v>
          </cell>
          <cell r="D11">
            <v>34402</v>
          </cell>
        </row>
        <row r="12">
          <cell r="A12" t="str">
            <v>Blue Cross Life Insurance Company of Canada (F060)PREMIUMS DIRECT SUBTOTAL - DIRECT NON-PARTICIPATING TOTAL NON-PAR (10 45.010.049.41)</v>
          </cell>
          <cell r="B12" t="str">
            <v>Blue Cross Life Insurance Company of Canada (F060)</v>
          </cell>
          <cell r="C12" t="str">
            <v>PREMIUMS DIRECT SUBTOTAL - DIRECT NON-PARTICIPATING TOTAL NON-PAR (10 45.010.049.41)</v>
          </cell>
          <cell r="D12">
            <v>213572</v>
          </cell>
        </row>
        <row r="13">
          <cell r="A13" t="str">
            <v>Blue Cross Life Insurance Company of Canada (F060)PREMIUMS REINSURANCE ASSUMED SUBTOTAL - ASSUMED NON-PARTICIPATING TOTAL NON-PAR (10 45.010.149.41)</v>
          </cell>
          <cell r="B13" t="str">
            <v>Blue Cross Life Insurance Company of Canada (F060)</v>
          </cell>
          <cell r="C13" t="str">
            <v>PREMIUMS REINSURANCE ASSUMED SUBTOTAL - ASSUMED NON-PARTICIPATING TOTAL NON-PAR (10 45.010.149.41)</v>
          </cell>
          <cell r="D13">
            <v>318</v>
          </cell>
        </row>
        <row r="14">
          <cell r="A14" t="str">
            <v>Blue Cross Life Insurance Company of Canada (F060)PREMIUMS REINSURANCE CEDED SUBTOTAL - CEDED NON-PARTICIPATING TOTAL NON-PAR (10 45.010.249.41)</v>
          </cell>
          <cell r="B14" t="str">
            <v>Blue Cross Life Insurance Company of Canada (F060)</v>
          </cell>
          <cell r="C14" t="str">
            <v>PREMIUMS REINSURANCE CEDED SUBTOTAL - CEDED NON-PARTICIPATING TOTAL NON-PAR (10 45.010.249.41)</v>
          </cell>
          <cell r="D14">
            <v>25443</v>
          </cell>
        </row>
        <row r="15">
          <cell r="A15" t="str">
            <v>BMO Life Assurance Company (F035)PREMIUMS DIRECT SUBTOTAL - DIRECT NON-PARTICIPATING ANNUITY INDIVIDUAL (10 45.010.049.11)</v>
          </cell>
          <cell r="B15" t="str">
            <v>BMO Life Assurance Company (F035)</v>
          </cell>
          <cell r="C15" t="str">
            <v>PREMIUMS DIRECT SUBTOTAL - DIRECT NON-PARTICIPATING ANNUITY INDIVIDUAL (10 45.010.049.11)</v>
          </cell>
          <cell r="D15">
            <v>321243</v>
          </cell>
        </row>
        <row r="16">
          <cell r="A16" t="str">
            <v>BMO Life Assurance Company (F035)PREMIUMS DIRECT SUBTOTAL - DIRECT NON-PARTICIPATING ANNUITY GROUP (10 45.010.049.12)</v>
          </cell>
          <cell r="B16" t="str">
            <v>BMO Life Assurance Company (F035)</v>
          </cell>
          <cell r="C16" t="str">
            <v>PREMIUMS DIRECT SUBTOTAL - DIRECT NON-PARTICIPATING ANNUITY GROUP (10 45.010.049.12)</v>
          </cell>
          <cell r="D16">
            <v>143687</v>
          </cell>
        </row>
        <row r="17">
          <cell r="A17" t="str">
            <v>BMO Life Assurance Company (F035)PREMIUMS DIRECT SUBTOTAL - DIRECT NON-PARTICIPATING TOTAL NON-PAR (10 45.010.049.41)</v>
          </cell>
          <cell r="B17" t="str">
            <v>BMO Life Assurance Company (F035)</v>
          </cell>
          <cell r="C17" t="str">
            <v>PREMIUMS DIRECT SUBTOTAL - DIRECT NON-PARTICIPATING TOTAL NON-PAR (10 45.010.049.41)</v>
          </cell>
          <cell r="D17">
            <v>846243</v>
          </cell>
        </row>
        <row r="18">
          <cell r="A18" t="str">
            <v>BMO Life Assurance Company (F035)PREMIUMS DIRECT SUBTOTAL - DIRECT TOTAL PAR (10 45.010.049.51)</v>
          </cell>
          <cell r="B18" t="str">
            <v>BMO Life Assurance Company (F035)</v>
          </cell>
          <cell r="C18" t="str">
            <v>PREMIUMS DIRECT SUBTOTAL - DIRECT TOTAL PAR (10 45.010.049.51)</v>
          </cell>
          <cell r="D18">
            <v>17236</v>
          </cell>
        </row>
        <row r="19">
          <cell r="A19" t="str">
            <v>BMO Life Assurance Company (F035)PREMIUMS REINSURANCE ASSUMED SUBTOTAL - ASSUMED NON-PARTICIPATING ANNUITY GROUP (10 45.010.149.12)</v>
          </cell>
          <cell r="B19" t="str">
            <v>BMO Life Assurance Company (F035)</v>
          </cell>
          <cell r="C19" t="str">
            <v>PREMIUMS REINSURANCE ASSUMED SUBTOTAL - ASSUMED NON-PARTICIPATING ANNUITY GROUP (10 45.010.149.12)</v>
          </cell>
          <cell r="D19">
            <v>9055</v>
          </cell>
        </row>
        <row r="20">
          <cell r="A20" t="str">
            <v>BMO Life Assurance Company (F035)PREMIUMS REINSURANCE ASSUMED SUBTOTAL - ASSUMED NON-PARTICIPATING TOTAL NON-PAR (10 45.010.149.41)</v>
          </cell>
          <cell r="B20" t="str">
            <v>BMO Life Assurance Company (F035)</v>
          </cell>
          <cell r="C20" t="str">
            <v>PREMIUMS REINSURANCE ASSUMED SUBTOTAL - ASSUMED NON-PARTICIPATING TOTAL NON-PAR (10 45.010.149.41)</v>
          </cell>
          <cell r="D20">
            <v>17520</v>
          </cell>
        </row>
        <row r="21">
          <cell r="A21" t="str">
            <v>BMO Life Assurance Company (F035)PREMIUMS REINSURANCE CEDED SUBTOTAL - CEDED NON-PARTICIPATING ANNUITY INDIVIDUAL (10 45.010.249.11)</v>
          </cell>
          <cell r="B21" t="str">
            <v>BMO Life Assurance Company (F035)</v>
          </cell>
          <cell r="C21" t="str">
            <v>PREMIUMS REINSURANCE CEDED SUBTOTAL - CEDED NON-PARTICIPATING ANNUITY INDIVIDUAL (10 45.010.249.11)</v>
          </cell>
          <cell r="D21">
            <v>289</v>
          </cell>
        </row>
        <row r="22">
          <cell r="A22" t="str">
            <v>BMO Life Assurance Company (F035)PREMIUMS REINSURANCE CEDED SUBTOTAL - CEDED NON-PARTICIPATING TOTAL NON-PAR (10 45.010.249.41)</v>
          </cell>
          <cell r="B22" t="str">
            <v>BMO Life Assurance Company (F035)</v>
          </cell>
          <cell r="C22" t="str">
            <v>PREMIUMS REINSURANCE CEDED SUBTOTAL - CEDED NON-PARTICIPATING TOTAL NON-PAR (10 45.010.249.41)</v>
          </cell>
          <cell r="D22">
            <v>119866</v>
          </cell>
        </row>
        <row r="23">
          <cell r="A23" t="str">
            <v>BMO Life Assurance Company (F035)PREMIUMS REINSURANCE CEDED SUBTOTAL - CEDED TOTAL PAR (10 45.010.249.51)</v>
          </cell>
          <cell r="B23" t="str">
            <v>BMO Life Assurance Company (F035)</v>
          </cell>
          <cell r="C23" t="str">
            <v>PREMIUMS REINSURANCE CEDED SUBTOTAL - CEDED TOTAL PAR (10 45.010.249.51)</v>
          </cell>
          <cell r="D23">
            <v>801</v>
          </cell>
        </row>
        <row r="24">
          <cell r="A24" t="str">
            <v>BMO Life Insurance Company (F065)PREMIUMS DIRECT SUBTOTAL - DIRECT NON-PARTICIPATING ANNUITY INDIVIDUAL (10 45.010.049.11)</v>
          </cell>
          <cell r="B24" t="str">
            <v>BMO Life Insurance Company (F065)</v>
          </cell>
          <cell r="C24" t="str">
            <v>PREMIUMS DIRECT SUBTOTAL - DIRECT NON-PARTICIPATING ANNUITY INDIVIDUAL (10 45.010.049.11)</v>
          </cell>
          <cell r="D24">
            <v>321243</v>
          </cell>
        </row>
        <row r="25">
          <cell r="A25" t="str">
            <v>BMO Life Insurance Company (F065)PREMIUMS DIRECT SUBTOTAL - DIRECT NON-PARTICIPATING ANNUITY GROUP (10 45.010.049.12)</v>
          </cell>
          <cell r="B25" t="str">
            <v>BMO Life Insurance Company (F065)</v>
          </cell>
          <cell r="C25" t="str">
            <v>PREMIUMS DIRECT SUBTOTAL - DIRECT NON-PARTICIPATING ANNUITY GROUP (10 45.010.049.12)</v>
          </cell>
          <cell r="D25">
            <v>143687</v>
          </cell>
        </row>
        <row r="26">
          <cell r="A26" t="str">
            <v>BMO Life Insurance Company (F065)PREMIUMS DIRECT SUBTOTAL - DIRECT NON-PARTICIPATING TOTAL NON-PAR (10 45.010.049.41)</v>
          </cell>
          <cell r="B26" t="str">
            <v>BMO Life Insurance Company (F065)</v>
          </cell>
          <cell r="C26" t="str">
            <v>PREMIUMS DIRECT SUBTOTAL - DIRECT NON-PARTICIPATING TOTAL NON-PAR (10 45.010.049.41)</v>
          </cell>
          <cell r="D26">
            <v>899886</v>
          </cell>
        </row>
        <row r="27">
          <cell r="A27" t="str">
            <v>BMO Life Insurance Company (F065)PREMIUMS DIRECT SUBTOTAL - DIRECT TOTAL PAR (10 45.010.049.51)</v>
          </cell>
          <cell r="B27" t="str">
            <v>BMO Life Insurance Company (F065)</v>
          </cell>
          <cell r="C27" t="str">
            <v>PREMIUMS DIRECT SUBTOTAL - DIRECT TOTAL PAR (10 45.010.049.51)</v>
          </cell>
          <cell r="D27">
            <v>17236</v>
          </cell>
        </row>
        <row r="28">
          <cell r="A28" t="str">
            <v>BMO Life Insurance Company (F065)PREMIUMS REINSURANCE ASSUMED SUBTOTAL - ASSUMED NON-PARTICIPATING ANNUITY GROUP (10 45.010.149.12)</v>
          </cell>
          <cell r="B28" t="str">
            <v>BMO Life Insurance Company (F065)</v>
          </cell>
          <cell r="C28" t="str">
            <v>PREMIUMS REINSURANCE ASSUMED SUBTOTAL - ASSUMED NON-PARTICIPATING ANNUITY GROUP (10 45.010.149.12)</v>
          </cell>
          <cell r="D28">
            <v>9055</v>
          </cell>
        </row>
        <row r="29">
          <cell r="A29" t="str">
            <v>BMO Life Insurance Company (F065)PREMIUMS REINSURANCE ASSUMED SUBTOTAL - ASSUMED NON-PARTICIPATING TOTAL NON-PAR (10 45.010.149.41)</v>
          </cell>
          <cell r="B29" t="str">
            <v>BMO Life Insurance Company (F065)</v>
          </cell>
          <cell r="C29" t="str">
            <v>PREMIUMS REINSURANCE ASSUMED SUBTOTAL - ASSUMED NON-PARTICIPATING TOTAL NON-PAR (10 45.010.149.41)</v>
          </cell>
          <cell r="D29">
            <v>17520</v>
          </cell>
        </row>
        <row r="30">
          <cell r="A30" t="str">
            <v>BMO Life Insurance Company (F065)PREMIUMS REINSURANCE CEDED SUBTOTAL - CEDED NON-PARTICIPATING ANNUITY INDIVIDUAL (10 45.010.249.11)</v>
          </cell>
          <cell r="B30" t="str">
            <v>BMO Life Insurance Company (F065)</v>
          </cell>
          <cell r="C30" t="str">
            <v>PREMIUMS REINSURANCE CEDED SUBTOTAL - CEDED NON-PARTICIPATING ANNUITY INDIVIDUAL (10 45.010.249.11)</v>
          </cell>
          <cell r="D30">
            <v>289</v>
          </cell>
        </row>
        <row r="31">
          <cell r="A31" t="str">
            <v>BMO Life Insurance Company (F065)PREMIUMS REINSURANCE CEDED SUBTOTAL - CEDED NON-PARTICIPATING TOTAL NON-PAR (10 45.010.249.41)</v>
          </cell>
          <cell r="B31" t="str">
            <v>BMO Life Insurance Company (F065)</v>
          </cell>
          <cell r="C31" t="str">
            <v>PREMIUMS REINSURANCE CEDED SUBTOTAL - CEDED NON-PARTICIPATING TOTAL NON-PAR (10 45.010.249.41)</v>
          </cell>
          <cell r="D31">
            <v>119866</v>
          </cell>
        </row>
        <row r="32">
          <cell r="A32" t="str">
            <v>BMO Life Insurance Company (F065)PREMIUMS REINSURANCE CEDED SUBTOTAL - CEDED TOTAL PAR (10 45.010.249.51)</v>
          </cell>
          <cell r="B32" t="str">
            <v>BMO Life Insurance Company (F065)</v>
          </cell>
          <cell r="C32" t="str">
            <v>PREMIUMS REINSURANCE CEDED SUBTOTAL - CEDED TOTAL PAR (10 45.010.249.51)</v>
          </cell>
          <cell r="D32">
            <v>801</v>
          </cell>
        </row>
        <row r="33">
          <cell r="A33" t="str">
            <v>Canada Life Assurance Company (The) (F080)PREMIUMS DIRECT SUBTOTAL - DIRECT NON-PARTICIPATING ANNUITY INDIVIDUAL (10 45.010.049.11)</v>
          </cell>
          <cell r="B33" t="str">
            <v>Canada Life Assurance Company (The) (F080)</v>
          </cell>
          <cell r="C33" t="str">
            <v>PREMIUMS DIRECT SUBTOTAL - DIRECT NON-PARTICIPATING ANNUITY INDIVIDUAL (10 45.010.049.11)</v>
          </cell>
          <cell r="D33">
            <v>237745</v>
          </cell>
        </row>
        <row r="34">
          <cell r="A34" t="str">
            <v>Canada Life Assurance Company (The) (F080)PREMIUMS DIRECT SUBTOTAL - DIRECT NON-PARTICIPATING ANNUITY GROUP (10 45.010.049.12)</v>
          </cell>
          <cell r="B34" t="str">
            <v>Canada Life Assurance Company (The) (F080)</v>
          </cell>
          <cell r="C34" t="str">
            <v>PREMIUMS DIRECT SUBTOTAL - DIRECT NON-PARTICIPATING ANNUITY GROUP (10 45.010.049.12)</v>
          </cell>
          <cell r="D34">
            <v>204010</v>
          </cell>
        </row>
        <row r="35">
          <cell r="A35" t="str">
            <v>Canada Life Assurance Company (The) (F080)PREMIUMS DIRECT SUBTOTAL - DIRECT NON-PARTICIPATING TOTAL NON-PAR (10 45.010.049.41)</v>
          </cell>
          <cell r="B35" t="str">
            <v>Canada Life Assurance Company (The) (F080)</v>
          </cell>
          <cell r="C35" t="str">
            <v>PREMIUMS DIRECT SUBTOTAL - DIRECT NON-PARTICIPATING TOTAL NON-PAR (10 45.010.049.41)</v>
          </cell>
          <cell r="D35">
            <v>3129791</v>
          </cell>
        </row>
        <row r="36">
          <cell r="A36" t="str">
            <v>Canada Life Assurance Company (The) (F080)PREMIUMS DIRECT SUBTOTAL - DIRECT TOTAL PAR (10 45.010.049.51)</v>
          </cell>
          <cell r="B36" t="str">
            <v>Canada Life Assurance Company (The) (F080)</v>
          </cell>
          <cell r="C36" t="str">
            <v>PREMIUMS DIRECT SUBTOTAL - DIRECT TOTAL PAR (10 45.010.049.51)</v>
          </cell>
          <cell r="D36">
            <v>522933</v>
          </cell>
        </row>
        <row r="37">
          <cell r="A37" t="str">
            <v>Canada Life Assurance Company (The) (F080)PREMIUMS REINSURANCE ASSUMED SUBTOTAL - ASSUMED NON-PARTICIPATING ANNUITY INDIVIDUAL (10 45.010.149.11)</v>
          </cell>
          <cell r="B37" t="str">
            <v>Canada Life Assurance Company (The) (F080)</v>
          </cell>
          <cell r="C37" t="str">
            <v>PREMIUMS REINSURANCE ASSUMED SUBTOTAL - ASSUMED NON-PARTICIPATING ANNUITY INDIVIDUAL (10 45.010.149.11)</v>
          </cell>
          <cell r="D37">
            <v>25326</v>
          </cell>
        </row>
        <row r="38">
          <cell r="A38" t="str">
            <v>Canada Life Assurance Company (The) (F080)PREMIUMS REINSURANCE ASSUMED SUBTOTAL - ASSUMED NON-PARTICIPATING ANNUITY GROUP (10 45.010.149.12)</v>
          </cell>
          <cell r="B38" t="str">
            <v>Canada Life Assurance Company (The) (F080)</v>
          </cell>
          <cell r="C38" t="str">
            <v>PREMIUMS REINSURANCE ASSUMED SUBTOTAL - ASSUMED NON-PARTICIPATING ANNUITY GROUP (10 45.010.149.12)</v>
          </cell>
          <cell r="D38">
            <v>19370</v>
          </cell>
        </row>
        <row r="39">
          <cell r="A39" t="str">
            <v>Canada Life Assurance Company (The) (F080)PREMIUMS REINSURANCE ASSUMED SUBTOTAL - ASSUMED NON-PARTICIPATING TOTAL NON-PAR (10 45.010.149.41)</v>
          </cell>
          <cell r="B39" t="str">
            <v>Canada Life Assurance Company (The) (F080)</v>
          </cell>
          <cell r="C39" t="str">
            <v>PREMIUMS REINSURANCE ASSUMED SUBTOTAL - ASSUMED NON-PARTICIPATING TOTAL NON-PAR (10 45.010.149.41)</v>
          </cell>
          <cell r="D39">
            <v>601611</v>
          </cell>
        </row>
        <row r="40">
          <cell r="A40" t="str">
            <v>Canada Life Assurance Company (The) (F080)PREMIUMS REINSURANCE CEDED SUBTOTAL - CEDED NON-PARTICIPATING ANNUITY INDIVIDUAL (10 45.010.249.11)</v>
          </cell>
          <cell r="B40" t="str">
            <v>Canada Life Assurance Company (The) (F080)</v>
          </cell>
          <cell r="C40" t="str">
            <v>PREMIUMS REINSURANCE CEDED SUBTOTAL - CEDED NON-PARTICIPATING ANNUITY INDIVIDUAL (10 45.010.249.11)</v>
          </cell>
          <cell r="D40">
            <v>16603</v>
          </cell>
        </row>
        <row r="41">
          <cell r="A41" t="str">
            <v>Canada Life Assurance Company (The) (F080)PREMIUMS REINSURANCE CEDED SUBTOTAL - CEDED NON-PARTICIPATING ANNUITY GROUP (10 45.010.249.12)</v>
          </cell>
          <cell r="B41" t="str">
            <v>Canada Life Assurance Company (The) (F080)</v>
          </cell>
          <cell r="C41" t="str">
            <v>PREMIUMS REINSURANCE CEDED SUBTOTAL - CEDED NON-PARTICIPATING ANNUITY GROUP (10 45.010.249.12)</v>
          </cell>
          <cell r="D41">
            <v>1003</v>
          </cell>
        </row>
        <row r="42">
          <cell r="A42" t="str">
            <v>Canada Life Assurance Company (The) (F080)PREMIUMS REINSURANCE CEDED SUBTOTAL - CEDED NON-PARTICIPATING TOTAL NON-PAR (10 45.010.249.41)</v>
          </cell>
          <cell r="B42" t="str">
            <v>Canada Life Assurance Company (The) (F080)</v>
          </cell>
          <cell r="C42" t="str">
            <v>PREMIUMS REINSURANCE CEDED SUBTOTAL - CEDED NON-PARTICIPATING TOTAL NON-PAR (10 45.010.249.41)</v>
          </cell>
          <cell r="D42">
            <v>2056119</v>
          </cell>
        </row>
        <row r="43">
          <cell r="A43" t="str">
            <v>Canada Life Assurance Company (The) (F080)PREMIUMS REINSURANCE CEDED SUBTOTAL - CEDED TOTAL PAR (10 45.010.249.51)</v>
          </cell>
          <cell r="B43" t="str">
            <v>Canada Life Assurance Company (The) (F080)</v>
          </cell>
          <cell r="C43" t="str">
            <v>PREMIUMS REINSURANCE CEDED SUBTOTAL - CEDED TOTAL PAR (10 45.010.249.51)</v>
          </cell>
          <cell r="D43">
            <v>34843</v>
          </cell>
        </row>
        <row r="44">
          <cell r="A44" t="str">
            <v>Canada Life Assurance Company (The) (F080)PREMIUMS DIRECT SUBTOTAL - DIRECT U.S.A. NON-PARTICIPATING ANNUITY INDIVIDUAL (10 45.020.049.11)</v>
          </cell>
          <cell r="B44" t="str">
            <v>Canada Life Assurance Company (The) (F080)</v>
          </cell>
          <cell r="C44" t="str">
            <v>PREMIUMS DIRECT SUBTOTAL - DIRECT U.S.A. NON-PARTICIPATING ANNUITY INDIVIDUAL (10 45.020.049.11)</v>
          </cell>
          <cell r="D44">
            <v>867</v>
          </cell>
        </row>
        <row r="45">
          <cell r="A45" t="str">
            <v>Canada Life Assurance Company (The) (F080)PREMIUMS DIRECT SUBTOTAL - DIRECT U.S.A. NON-PARTICIPATING ANNUITY GROUP (10 45.020.049.12)</v>
          </cell>
          <cell r="B45" t="str">
            <v>Canada Life Assurance Company (The) (F080)</v>
          </cell>
          <cell r="C45" t="str">
            <v>PREMIUMS DIRECT SUBTOTAL - DIRECT U.S.A. NON-PARTICIPATING ANNUITY GROUP (10 45.020.049.12)</v>
          </cell>
          <cell r="D45">
            <v>1313</v>
          </cell>
        </row>
        <row r="46">
          <cell r="A46" t="str">
            <v>Canada Life Assurance Company (The) (F080)PREMIUMS DIRECT SUBTOTAL - DIRECT U.S.A. NON-PARTICIPATING TOTAL NON-PAR (10 45.020.049.41)</v>
          </cell>
          <cell r="B46" t="str">
            <v>Canada Life Assurance Company (The) (F080)</v>
          </cell>
          <cell r="C46" t="str">
            <v>PREMIUMS DIRECT SUBTOTAL - DIRECT U.S.A. NON-PARTICIPATING TOTAL NON-PAR (10 45.020.049.41)</v>
          </cell>
          <cell r="D46">
            <v>59904</v>
          </cell>
        </row>
        <row r="47">
          <cell r="A47" t="str">
            <v>Canada Life Assurance Company (The) (F080)PREMIUMS DIRECT SUBTOTAL - DIRECT U.S.A. TOTAL PAR (10 45.020.049.51)</v>
          </cell>
          <cell r="B47" t="str">
            <v>Canada Life Assurance Company (The) (F080)</v>
          </cell>
          <cell r="C47" t="str">
            <v>PREMIUMS DIRECT SUBTOTAL - DIRECT U.S.A. TOTAL PAR (10 45.020.049.51)</v>
          </cell>
          <cell r="D47">
            <v>79105</v>
          </cell>
        </row>
        <row r="48">
          <cell r="A48" t="str">
            <v>Canada Life Assurance Company (The) (F080)PREMIUMS DIRECT SUBTOTAL - DIRECT TOTAL U.S.A. (10 45.020.049.76)</v>
          </cell>
          <cell r="B48" t="str">
            <v>Canada Life Assurance Company (The) (F080)</v>
          </cell>
          <cell r="C48" t="str">
            <v>PREMIUMS DIRECT SUBTOTAL - DIRECT TOTAL U.S.A. (10 45.020.049.76)</v>
          </cell>
          <cell r="D48">
            <v>139009</v>
          </cell>
        </row>
        <row r="49">
          <cell r="A49" t="str">
            <v>Canada Life Assurance Company (The) (F080)PREMIUMS DIRECT SUBTOTAL - DIRECT TOTAL EUROPE (10 45.020.049.84)</v>
          </cell>
          <cell r="B49" t="str">
            <v>Canada Life Assurance Company (The) (F080)</v>
          </cell>
          <cell r="C49" t="str">
            <v>PREMIUMS DIRECT SUBTOTAL - DIRECT TOTAL EUROPE (10 45.020.049.84)</v>
          </cell>
          <cell r="D49">
            <v>1611541</v>
          </cell>
        </row>
        <row r="50">
          <cell r="A50" t="str">
            <v>Canada Life Assurance Company (The) (F080)PREMIUMS REINSURANCE ASSUMED SUBTOTAL - ASSUMED U.S.A. NON-PARTICIPATING TOTAL NON-PAR (10 45.020.149.41)</v>
          </cell>
          <cell r="B50" t="str">
            <v>Canada Life Assurance Company (The) (F080)</v>
          </cell>
          <cell r="C50" t="str">
            <v>PREMIUMS REINSURANCE ASSUMED SUBTOTAL - ASSUMED U.S.A. NON-PARTICIPATING TOTAL NON-PAR (10 45.020.149.41)</v>
          </cell>
          <cell r="D50">
            <v>5429</v>
          </cell>
        </row>
        <row r="51">
          <cell r="A51" t="str">
            <v>Canada Life Assurance Company (The) (F080)PREMIUMS REINSURANCE ASSUMED SUBTOTAL - ASSUMED U.S.A. TOTAL PAR (10 45.020.149.51)</v>
          </cell>
          <cell r="B51" t="str">
            <v>Canada Life Assurance Company (The) (F080)</v>
          </cell>
          <cell r="C51" t="str">
            <v>PREMIUMS REINSURANCE ASSUMED SUBTOTAL - ASSUMED U.S.A. TOTAL PAR (10 45.020.149.51)</v>
          </cell>
          <cell r="D51">
            <v>3653</v>
          </cell>
        </row>
        <row r="52">
          <cell r="A52" t="str">
            <v>Canada Life Assurance Company (The) (F080)PREMIUMS REINSURANCE ASSUMED SUBTOTAL - ASSUMED TOTAL U.S.A. (10 45.020.149.76)</v>
          </cell>
          <cell r="B52" t="str">
            <v>Canada Life Assurance Company (The) (F080)</v>
          </cell>
          <cell r="C52" t="str">
            <v>PREMIUMS REINSURANCE ASSUMED SUBTOTAL - ASSUMED TOTAL U.S.A. (10 45.020.149.76)</v>
          </cell>
          <cell r="D52">
            <v>9082</v>
          </cell>
        </row>
        <row r="53">
          <cell r="A53" t="str">
            <v>Canada Life Assurance Company (The) (F080)PREMIUMS REINSURANCE ASSUMED SUBTOTAL - ASSUMED TOTAL EUROPE (10 45.020.149.84)</v>
          </cell>
          <cell r="B53" t="str">
            <v>Canada Life Assurance Company (The) (F080)</v>
          </cell>
          <cell r="C53" t="str">
            <v>PREMIUMS REINSURANCE ASSUMED SUBTOTAL - ASSUMED TOTAL EUROPE (10 45.020.149.84)</v>
          </cell>
          <cell r="D53">
            <v>3200427</v>
          </cell>
        </row>
        <row r="54">
          <cell r="A54" t="str">
            <v>Canada Life Assurance Company (The) (F080)PREMIUMS REINSURANCE CEDED SUBTOTAL - CEDED U.S.A. NON-PARTICIPATING ANNUITY INDIVIDUAL (10 45.020.249.11)</v>
          </cell>
          <cell r="B54" t="str">
            <v>Canada Life Assurance Company (The) (F080)</v>
          </cell>
          <cell r="C54" t="str">
            <v>PREMIUMS REINSURANCE CEDED SUBTOTAL - CEDED U.S.A. NON-PARTICIPATING ANNUITY INDIVIDUAL (10 45.020.249.11)</v>
          </cell>
          <cell r="D54">
            <v>850</v>
          </cell>
        </row>
        <row r="55">
          <cell r="A55" t="str">
            <v>Canada Life Assurance Company (The) (F080)PREMIUMS REINSURANCE CEDED SUBTOTAL - CEDED U.S.A. NON-PARTICIPATING ANNUITY GROUP (10 45.020.249.12)</v>
          </cell>
          <cell r="B55" t="str">
            <v>Canada Life Assurance Company (The) (F080)</v>
          </cell>
          <cell r="C55" t="str">
            <v>PREMIUMS REINSURANCE CEDED SUBTOTAL - CEDED U.S.A. NON-PARTICIPATING ANNUITY GROUP (10 45.020.249.12)</v>
          </cell>
          <cell r="D55">
            <v>1313</v>
          </cell>
        </row>
        <row r="56">
          <cell r="A56" t="str">
            <v>Canada Life Assurance Company (The) (F080)PREMIUMS REINSURANCE CEDED SUBTOTAL - CEDED U.S.A. NON-PARTICIPATING TOTAL NON-PAR (10 45.020.249.41)</v>
          </cell>
          <cell r="B56" t="str">
            <v>Canada Life Assurance Company (The) (F080)</v>
          </cell>
          <cell r="C56" t="str">
            <v>PREMIUMS REINSURANCE CEDED SUBTOTAL - CEDED U.S.A. NON-PARTICIPATING TOTAL NON-PAR (10 45.020.249.41)</v>
          </cell>
          <cell r="D56">
            <v>13820</v>
          </cell>
        </row>
        <row r="57">
          <cell r="A57" t="str">
            <v>Canada Life Assurance Company (The) (F080)PREMIUMS REINSURANCE CEDED SUBTOTAL - CEDED U.S.A. TOTAL PAR (10 45.020.249.51)</v>
          </cell>
          <cell r="B57" t="str">
            <v>Canada Life Assurance Company (The) (F080)</v>
          </cell>
          <cell r="C57" t="str">
            <v>PREMIUMS REINSURANCE CEDED SUBTOTAL - CEDED U.S.A. TOTAL PAR (10 45.020.249.51)</v>
          </cell>
          <cell r="D57">
            <v>7862</v>
          </cell>
        </row>
        <row r="58">
          <cell r="A58" t="str">
            <v>Canada Life Assurance Company (The) (F080)PREMIUMS REINSURANCE CEDED SUBTOTAL - CEDED TOTAL U.S.A. (10 45.020.249.76)</v>
          </cell>
          <cell r="B58" t="str">
            <v>Canada Life Assurance Company (The) (F080)</v>
          </cell>
          <cell r="C58" t="str">
            <v>PREMIUMS REINSURANCE CEDED SUBTOTAL - CEDED TOTAL U.S.A. (10 45.020.249.76)</v>
          </cell>
          <cell r="D58">
            <v>21682</v>
          </cell>
        </row>
        <row r="59">
          <cell r="A59" t="str">
            <v>Canada Life Assurance Company (The) (F080)PREMIUMS REINSURANCE CEDED SUBTOTAL - CEDED TOTAL EUROPE (10 45.020.249.84)</v>
          </cell>
          <cell r="B59" t="str">
            <v>Canada Life Assurance Company (The) (F080)</v>
          </cell>
          <cell r="C59" t="str">
            <v>PREMIUMS REINSURANCE CEDED SUBTOTAL - CEDED TOTAL EUROPE (10 45.020.249.84)</v>
          </cell>
          <cell r="D59">
            <v>3166006</v>
          </cell>
        </row>
        <row r="60">
          <cell r="A60" t="str">
            <v>Canada Life Financial Corporation (LH20)PREMIUMS DIRECT SUBTOTAL - DIRECT NON-PARTICIPATING ANNUITY INDIVIDUAL (10 45.010.049.11)</v>
          </cell>
          <cell r="B60" t="str">
            <v>Canada Life Financial Corporation (LH20)</v>
          </cell>
          <cell r="C60" t="str">
            <v>PREMIUMS DIRECT SUBTOTAL - DIRECT NON-PARTICIPATING ANNUITY INDIVIDUAL (10 45.010.049.11)</v>
          </cell>
          <cell r="D60">
            <v>237745</v>
          </cell>
        </row>
        <row r="61">
          <cell r="A61" t="str">
            <v>Canada Life Financial Corporation (LH20)PREMIUMS DIRECT SUBTOTAL - DIRECT NON-PARTICIPATING ANNUITY GROUP (10 45.010.049.12)</v>
          </cell>
          <cell r="B61" t="str">
            <v>Canada Life Financial Corporation (LH20)</v>
          </cell>
          <cell r="C61" t="str">
            <v>PREMIUMS DIRECT SUBTOTAL - DIRECT NON-PARTICIPATING ANNUITY GROUP (10 45.010.049.12)</v>
          </cell>
          <cell r="D61">
            <v>204010</v>
          </cell>
        </row>
        <row r="62">
          <cell r="A62" t="str">
            <v>Canada Life Financial Corporation (LH20)PREMIUMS DIRECT SUBTOTAL - DIRECT NON-PARTICIPATING TOTAL NON-PAR (10 45.010.049.41)</v>
          </cell>
          <cell r="B62" t="str">
            <v>Canada Life Financial Corporation (LH20)</v>
          </cell>
          <cell r="C62" t="str">
            <v>PREMIUMS DIRECT SUBTOTAL - DIRECT NON-PARTICIPATING TOTAL NON-PAR (10 45.010.049.41)</v>
          </cell>
          <cell r="D62">
            <v>3129791</v>
          </cell>
        </row>
        <row r="63">
          <cell r="A63" t="str">
            <v>Canada Life Financial Corporation (LH20)PREMIUMS DIRECT SUBTOTAL - DIRECT TOTAL PAR (10 45.010.049.51)</v>
          </cell>
          <cell r="B63" t="str">
            <v>Canada Life Financial Corporation (LH20)</v>
          </cell>
          <cell r="C63" t="str">
            <v>PREMIUMS DIRECT SUBTOTAL - DIRECT TOTAL PAR (10 45.010.049.51)</v>
          </cell>
          <cell r="D63">
            <v>522933</v>
          </cell>
        </row>
        <row r="64">
          <cell r="A64" t="str">
            <v>Canada Life Financial Corporation (LH20)PREMIUMS REINSURANCE ASSUMED SUBTOTAL - ASSUMED NON-PARTICIPATING ANNUITY INDIVIDUAL (10 45.010.149.11)</v>
          </cell>
          <cell r="B64" t="str">
            <v>Canada Life Financial Corporation (LH20)</v>
          </cell>
          <cell r="C64" t="str">
            <v>PREMIUMS REINSURANCE ASSUMED SUBTOTAL - ASSUMED NON-PARTICIPATING ANNUITY INDIVIDUAL (10 45.010.149.11)</v>
          </cell>
          <cell r="D64">
            <v>25326</v>
          </cell>
        </row>
        <row r="65">
          <cell r="A65" t="str">
            <v>Canada Life Financial Corporation (LH20)PREMIUMS REINSURANCE ASSUMED SUBTOTAL - ASSUMED NON-PARTICIPATING ANNUITY GROUP (10 45.010.149.12)</v>
          </cell>
          <cell r="B65" t="str">
            <v>Canada Life Financial Corporation (LH20)</v>
          </cell>
          <cell r="C65" t="str">
            <v>PREMIUMS REINSURANCE ASSUMED SUBTOTAL - ASSUMED NON-PARTICIPATING ANNUITY GROUP (10 45.010.149.12)</v>
          </cell>
          <cell r="D65">
            <v>19370</v>
          </cell>
        </row>
        <row r="66">
          <cell r="A66" t="str">
            <v>Canada Life Financial Corporation (LH20)PREMIUMS REINSURANCE ASSUMED SUBTOTAL - ASSUMED NON-PARTICIPATING TOTAL NON-PAR (10 45.010.149.41)</v>
          </cell>
          <cell r="B66" t="str">
            <v>Canada Life Financial Corporation (LH20)</v>
          </cell>
          <cell r="C66" t="str">
            <v>PREMIUMS REINSURANCE ASSUMED SUBTOTAL - ASSUMED NON-PARTICIPATING TOTAL NON-PAR (10 45.010.149.41)</v>
          </cell>
          <cell r="D66">
            <v>601611</v>
          </cell>
        </row>
        <row r="67">
          <cell r="A67" t="str">
            <v>Canada Life Financial Corporation (LH20)PREMIUMS REINSURANCE CEDED SUBTOTAL - CEDED NON-PARTICIPATING ANNUITY INDIVIDUAL (10 45.010.249.11)</v>
          </cell>
          <cell r="B67" t="str">
            <v>Canada Life Financial Corporation (LH20)</v>
          </cell>
          <cell r="C67" t="str">
            <v>PREMIUMS REINSURANCE CEDED SUBTOTAL - CEDED NON-PARTICIPATING ANNUITY INDIVIDUAL (10 45.010.249.11)</v>
          </cell>
          <cell r="D67">
            <v>16603</v>
          </cell>
        </row>
        <row r="68">
          <cell r="A68" t="str">
            <v>Canada Life Financial Corporation (LH20)PREMIUMS REINSURANCE CEDED SUBTOTAL - CEDED NON-PARTICIPATING ANNUITY GROUP (10 45.010.249.12)</v>
          </cell>
          <cell r="B68" t="str">
            <v>Canada Life Financial Corporation (LH20)</v>
          </cell>
          <cell r="C68" t="str">
            <v>PREMIUMS REINSURANCE CEDED SUBTOTAL - CEDED NON-PARTICIPATING ANNUITY GROUP (10 45.010.249.12)</v>
          </cell>
          <cell r="D68">
            <v>1003</v>
          </cell>
        </row>
        <row r="69">
          <cell r="A69" t="str">
            <v>Canada Life Financial Corporation (LH20)PREMIUMS REINSURANCE CEDED SUBTOTAL - CEDED NON-PARTICIPATING TOTAL NON-PAR (10 45.010.249.41)</v>
          </cell>
          <cell r="B69" t="str">
            <v>Canada Life Financial Corporation (LH20)</v>
          </cell>
          <cell r="C69" t="str">
            <v>PREMIUMS REINSURANCE CEDED SUBTOTAL - CEDED NON-PARTICIPATING TOTAL NON-PAR (10 45.010.249.41)</v>
          </cell>
          <cell r="D69">
            <v>2056119</v>
          </cell>
        </row>
        <row r="70">
          <cell r="A70" t="str">
            <v>Canada Life Financial Corporation (LH20)PREMIUMS REINSURANCE CEDED SUBTOTAL - CEDED TOTAL PAR (10 45.010.249.51)</v>
          </cell>
          <cell r="B70" t="str">
            <v>Canada Life Financial Corporation (LH20)</v>
          </cell>
          <cell r="C70" t="str">
            <v>PREMIUMS REINSURANCE CEDED SUBTOTAL - CEDED TOTAL PAR (10 45.010.249.51)</v>
          </cell>
          <cell r="D70">
            <v>34843</v>
          </cell>
        </row>
        <row r="71">
          <cell r="A71" t="str">
            <v>Canada Life Financial Corporation (LH20)PREMIUMS DIRECT SUBTOTAL - DIRECT U.S.A. NON-PARTICIPATING ANNUITY INDIVIDUAL (10 45.020.049.11)</v>
          </cell>
          <cell r="B71" t="str">
            <v>Canada Life Financial Corporation (LH20)</v>
          </cell>
          <cell r="C71" t="str">
            <v>PREMIUMS DIRECT SUBTOTAL - DIRECT U.S.A. NON-PARTICIPATING ANNUITY INDIVIDUAL (10 45.020.049.11)</v>
          </cell>
          <cell r="D71">
            <v>867</v>
          </cell>
        </row>
        <row r="72">
          <cell r="A72" t="str">
            <v>Canada Life Financial Corporation (LH20)PREMIUMS DIRECT SUBTOTAL - DIRECT U.S.A. NON-PARTICIPATING ANNUITY GROUP (10 45.020.049.12)</v>
          </cell>
          <cell r="B72" t="str">
            <v>Canada Life Financial Corporation (LH20)</v>
          </cell>
          <cell r="C72" t="str">
            <v>PREMIUMS DIRECT SUBTOTAL - DIRECT U.S.A. NON-PARTICIPATING ANNUITY GROUP (10 45.020.049.12)</v>
          </cell>
          <cell r="D72">
            <v>1313</v>
          </cell>
        </row>
        <row r="73">
          <cell r="A73" t="str">
            <v>Canada Life Financial Corporation (LH20)PREMIUMS DIRECT SUBTOTAL - DIRECT U.S.A. NON-PARTICIPATING TOTAL NON-PAR (10 45.020.049.41)</v>
          </cell>
          <cell r="B73" t="str">
            <v>Canada Life Financial Corporation (LH20)</v>
          </cell>
          <cell r="C73" t="str">
            <v>PREMIUMS DIRECT SUBTOTAL - DIRECT U.S.A. NON-PARTICIPATING TOTAL NON-PAR (10 45.020.049.41)</v>
          </cell>
          <cell r="D73">
            <v>59904</v>
          </cell>
        </row>
        <row r="74">
          <cell r="A74" t="str">
            <v>Canada Life Financial Corporation (LH20)PREMIUMS DIRECT SUBTOTAL - DIRECT U.S.A. TOTAL PAR (10 45.020.049.51)</v>
          </cell>
          <cell r="B74" t="str">
            <v>Canada Life Financial Corporation (LH20)</v>
          </cell>
          <cell r="C74" t="str">
            <v>PREMIUMS DIRECT SUBTOTAL - DIRECT U.S.A. TOTAL PAR (10 45.020.049.51)</v>
          </cell>
          <cell r="D74">
            <v>79105</v>
          </cell>
        </row>
        <row r="75">
          <cell r="A75" t="str">
            <v>Canada Life Financial Corporation (LH20)PREMIUMS DIRECT SUBTOTAL - DIRECT TOTAL U.S.A. (10 45.020.049.76)</v>
          </cell>
          <cell r="B75" t="str">
            <v>Canada Life Financial Corporation (LH20)</v>
          </cell>
          <cell r="C75" t="str">
            <v>PREMIUMS DIRECT SUBTOTAL - DIRECT TOTAL U.S.A. (10 45.020.049.76)</v>
          </cell>
          <cell r="D75">
            <v>139009</v>
          </cell>
        </row>
        <row r="76">
          <cell r="A76" t="str">
            <v>Canada Life Financial Corporation (LH20)PREMIUMS DIRECT SUBTOTAL - DIRECT TOTAL EUROPE (10 45.020.049.84)</v>
          </cell>
          <cell r="B76" t="str">
            <v>Canada Life Financial Corporation (LH20)</v>
          </cell>
          <cell r="C76" t="str">
            <v>PREMIUMS DIRECT SUBTOTAL - DIRECT TOTAL EUROPE (10 45.020.049.84)</v>
          </cell>
          <cell r="D76">
            <v>1611541</v>
          </cell>
        </row>
        <row r="77">
          <cell r="A77" t="str">
            <v>Canada Life Financial Corporation (LH20)PREMIUMS REINSURANCE ASSUMED SUBTOTAL - ASSUMED U.S.A. NON-PARTICIPATING TOTAL NON-PAR (10 45.020.149.41)</v>
          </cell>
          <cell r="B77" t="str">
            <v>Canada Life Financial Corporation (LH20)</v>
          </cell>
          <cell r="C77" t="str">
            <v>PREMIUMS REINSURANCE ASSUMED SUBTOTAL - ASSUMED U.S.A. NON-PARTICIPATING TOTAL NON-PAR (10 45.020.149.41)</v>
          </cell>
          <cell r="D77">
            <v>5429</v>
          </cell>
        </row>
        <row r="78">
          <cell r="A78" t="str">
            <v>Canada Life Financial Corporation (LH20)PREMIUMS REINSURANCE ASSUMED SUBTOTAL - ASSUMED U.S.A. TOTAL PAR (10 45.020.149.51)</v>
          </cell>
          <cell r="B78" t="str">
            <v>Canada Life Financial Corporation (LH20)</v>
          </cell>
          <cell r="C78" t="str">
            <v>PREMIUMS REINSURANCE ASSUMED SUBTOTAL - ASSUMED U.S.A. TOTAL PAR (10 45.020.149.51)</v>
          </cell>
          <cell r="D78">
            <v>3653</v>
          </cell>
        </row>
        <row r="79">
          <cell r="A79" t="str">
            <v>Canada Life Financial Corporation (LH20)PREMIUMS REINSURANCE ASSUMED SUBTOTAL - ASSUMED TOTAL U.S.A. (10 45.020.149.76)</v>
          </cell>
          <cell r="B79" t="str">
            <v>Canada Life Financial Corporation (LH20)</v>
          </cell>
          <cell r="C79" t="str">
            <v>PREMIUMS REINSURANCE ASSUMED SUBTOTAL - ASSUMED TOTAL U.S.A. (10 45.020.149.76)</v>
          </cell>
          <cell r="D79">
            <v>9082</v>
          </cell>
        </row>
        <row r="80">
          <cell r="A80" t="str">
            <v>Canada Life Financial Corporation (LH20)PREMIUMS REINSURANCE ASSUMED SUBTOTAL - ASSUMED TOTAL EUROPE (10 45.020.149.84)</v>
          </cell>
          <cell r="B80" t="str">
            <v>Canada Life Financial Corporation (LH20)</v>
          </cell>
          <cell r="C80" t="str">
            <v>PREMIUMS REINSURANCE ASSUMED SUBTOTAL - ASSUMED TOTAL EUROPE (10 45.020.149.84)</v>
          </cell>
          <cell r="D80">
            <v>3200427</v>
          </cell>
        </row>
        <row r="81">
          <cell r="A81" t="str">
            <v>Canada Life Financial Corporation (LH20)PREMIUMS REINSURANCE CEDED SUBTOTAL - CEDED U.S.A. NON-PARTICIPATING ANNUITY INDIVIDUAL (10 45.020.249.11)</v>
          </cell>
          <cell r="B81" t="str">
            <v>Canada Life Financial Corporation (LH20)</v>
          </cell>
          <cell r="C81" t="str">
            <v>PREMIUMS REINSURANCE CEDED SUBTOTAL - CEDED U.S.A. NON-PARTICIPATING ANNUITY INDIVIDUAL (10 45.020.249.11)</v>
          </cell>
          <cell r="D81">
            <v>850</v>
          </cell>
        </row>
        <row r="82">
          <cell r="A82" t="str">
            <v>Canada Life Financial Corporation (LH20)PREMIUMS REINSURANCE CEDED SUBTOTAL - CEDED U.S.A. NON-PARTICIPATING ANNUITY GROUP (10 45.020.249.12)</v>
          </cell>
          <cell r="B82" t="str">
            <v>Canada Life Financial Corporation (LH20)</v>
          </cell>
          <cell r="C82" t="str">
            <v>PREMIUMS REINSURANCE CEDED SUBTOTAL - CEDED U.S.A. NON-PARTICIPATING ANNUITY GROUP (10 45.020.249.12)</v>
          </cell>
          <cell r="D82">
            <v>1313</v>
          </cell>
        </row>
        <row r="83">
          <cell r="A83" t="str">
            <v>Canada Life Financial Corporation (LH20)PREMIUMS REINSURANCE CEDED SUBTOTAL - CEDED U.S.A. NON-PARTICIPATING TOTAL NON-PAR (10 45.020.249.41)</v>
          </cell>
          <cell r="B83" t="str">
            <v>Canada Life Financial Corporation (LH20)</v>
          </cell>
          <cell r="C83" t="str">
            <v>PREMIUMS REINSURANCE CEDED SUBTOTAL - CEDED U.S.A. NON-PARTICIPATING TOTAL NON-PAR (10 45.020.249.41)</v>
          </cell>
          <cell r="D83">
            <v>13820</v>
          </cell>
        </row>
        <row r="84">
          <cell r="A84" t="str">
            <v>Canada Life Financial Corporation (LH20)PREMIUMS REINSURANCE CEDED SUBTOTAL - CEDED U.S.A. TOTAL PAR (10 45.020.249.51)</v>
          </cell>
          <cell r="B84" t="str">
            <v>Canada Life Financial Corporation (LH20)</v>
          </cell>
          <cell r="C84" t="str">
            <v>PREMIUMS REINSURANCE CEDED SUBTOTAL - CEDED U.S.A. TOTAL PAR (10 45.020.249.51)</v>
          </cell>
          <cell r="D84">
            <v>7862</v>
          </cell>
        </row>
        <row r="85">
          <cell r="A85" t="str">
            <v>Canada Life Financial Corporation (LH20)PREMIUMS REINSURANCE CEDED SUBTOTAL - CEDED TOTAL U.S.A. (10 45.020.249.76)</v>
          </cell>
          <cell r="B85" t="str">
            <v>Canada Life Financial Corporation (LH20)</v>
          </cell>
          <cell r="C85" t="str">
            <v>PREMIUMS REINSURANCE CEDED SUBTOTAL - CEDED TOTAL U.S.A. (10 45.020.249.76)</v>
          </cell>
          <cell r="D85">
            <v>21682</v>
          </cell>
        </row>
        <row r="86">
          <cell r="A86" t="str">
            <v>Canada Life Financial Corporation (LH20)PREMIUMS REINSURANCE CEDED SUBTOTAL - CEDED TOTAL EUROPE (10 45.020.249.84)</v>
          </cell>
          <cell r="B86" t="str">
            <v>Canada Life Financial Corporation (LH20)</v>
          </cell>
          <cell r="C86" t="str">
            <v>PREMIUMS REINSURANCE CEDED SUBTOTAL - CEDED TOTAL EUROPE (10 45.020.249.84)</v>
          </cell>
          <cell r="D86">
            <v>3166006</v>
          </cell>
        </row>
        <row r="87">
          <cell r="A87" t="str">
            <v>Canada Life Insurance Company of Canada (The) (F078)PREMIUMS REINSURANCE ASSUMED SUBTOTAL - ASSUMED NON-PARTICIPATING ANNUITY INDIVIDUAL (10 45.010.149.11)</v>
          </cell>
          <cell r="B87" t="str">
            <v>Canada Life Insurance Company of Canada (The) (F078)</v>
          </cell>
          <cell r="C87" t="str">
            <v>PREMIUMS REINSURANCE ASSUMED SUBTOTAL - ASSUMED NON-PARTICIPATING ANNUITY INDIVIDUAL (10 45.010.149.11)</v>
          </cell>
          <cell r="D87">
            <v>25326</v>
          </cell>
        </row>
        <row r="88">
          <cell r="A88" t="str">
            <v>Canada Life Insurance Company of Canada (The) (F078)PREMIUMS REINSURANCE ASSUMED SUBTOTAL - ASSUMED NON-PARTICIPATING ANNUITY GROUP (10 45.010.149.12)</v>
          </cell>
          <cell r="B88" t="str">
            <v>Canada Life Insurance Company of Canada (The) (F078)</v>
          </cell>
          <cell r="C88" t="str">
            <v>PREMIUMS REINSURANCE ASSUMED SUBTOTAL - ASSUMED NON-PARTICIPATING ANNUITY GROUP (10 45.010.149.12)</v>
          </cell>
          <cell r="D88">
            <v>19370</v>
          </cell>
        </row>
        <row r="89">
          <cell r="A89" t="str">
            <v>Canada Life Insurance Company of Canada (The) (F078)PREMIUMS REINSURANCE ASSUMED SUBTOTAL - ASSUMED NON-PARTICIPATING TOTAL NON-PAR (10 45.010.149.41)</v>
          </cell>
          <cell r="B89" t="str">
            <v>Canada Life Insurance Company of Canada (The) (F078)</v>
          </cell>
          <cell r="C89" t="str">
            <v>PREMIUMS REINSURANCE ASSUMED SUBTOTAL - ASSUMED NON-PARTICIPATING TOTAL NON-PAR (10 45.010.149.41)</v>
          </cell>
          <cell r="D89">
            <v>558201</v>
          </cell>
        </row>
        <row r="90">
          <cell r="A90" t="str">
            <v>Canada Life Insurance Company of Canada (The) (F078)PREMIUMS REINSURANCE ASSUMED SUBTOTAL - ASSUMED TOTAL PAR (10 45.010.149.51)</v>
          </cell>
          <cell r="B90" t="str">
            <v>Canada Life Insurance Company of Canada (The) (F078)</v>
          </cell>
          <cell r="C90" t="str">
            <v>PREMIUMS REINSURANCE ASSUMED SUBTOTAL - ASSUMED TOTAL PAR (10 45.010.149.51)</v>
          </cell>
          <cell r="D90">
            <v>511569</v>
          </cell>
        </row>
        <row r="91">
          <cell r="A91" t="str">
            <v>Canada Life Insurance Company of Canada (The) (F078)PREMIUMS REINSURANCE CEDED SUBTOTAL - CEDED TOTAL PAR (10 45.010.249.51)</v>
          </cell>
          <cell r="B91" t="str">
            <v>Canada Life Insurance Company of Canada (The) (F078)</v>
          </cell>
          <cell r="C91" t="str">
            <v>PREMIUMS REINSURANCE CEDED SUBTOTAL - CEDED TOTAL PAR (10 45.010.249.51)</v>
          </cell>
          <cell r="D91">
            <v>23479</v>
          </cell>
        </row>
        <row r="92">
          <cell r="A92" t="str">
            <v>Canadian Premier Life Insurance Company (F121)PREMIUMS DIRECT SUBTOTAL - DIRECT NON-PARTICIPATING TOTAL NON-PAR (10 45.010.049.41)</v>
          </cell>
          <cell r="B92" t="str">
            <v>Canadian Premier Life Insurance Company (F121)</v>
          </cell>
          <cell r="C92" t="str">
            <v>PREMIUMS DIRECT SUBTOTAL - DIRECT NON-PARTICIPATING TOTAL NON-PAR (10 45.010.049.41)</v>
          </cell>
          <cell r="D92">
            <v>244882</v>
          </cell>
        </row>
        <row r="93">
          <cell r="A93" t="str">
            <v>Canadian Premier Life Insurance Company (F121)PREMIUMS REINSURANCE ASSUMED SUBTOTAL - ASSUMED NON-PARTICIPATING TOTAL NON-PAR (10 45.010.149.41)</v>
          </cell>
          <cell r="B93" t="str">
            <v>Canadian Premier Life Insurance Company (F121)</v>
          </cell>
          <cell r="C93" t="str">
            <v>PREMIUMS REINSURANCE ASSUMED SUBTOTAL - ASSUMED NON-PARTICIPATING TOTAL NON-PAR (10 45.010.149.41)</v>
          </cell>
          <cell r="D93">
            <v>8118</v>
          </cell>
        </row>
        <row r="94">
          <cell r="A94" t="str">
            <v>Canadian Premier Life Insurance Company (F121)PREMIUMS REINSURANCE CEDED SUBTOTAL - CEDED NON-PARTICIPATING TOTAL NON-PAR (10 45.010.249.41)</v>
          </cell>
          <cell r="B94" t="str">
            <v>Canadian Premier Life Insurance Company (F121)</v>
          </cell>
          <cell r="C94" t="str">
            <v>PREMIUMS REINSURANCE CEDED SUBTOTAL - CEDED NON-PARTICIPATING TOTAL NON-PAR (10 45.010.249.41)</v>
          </cell>
          <cell r="D94">
            <v>140586</v>
          </cell>
        </row>
        <row r="95">
          <cell r="A95" t="str">
            <v>CIBC Life Insurance Company Limited (F075)PREMIUMS DIRECT SUBTOTAL - DIRECT NON-PARTICIPATING TOTAL NON-PAR (10 45.010.049.41)</v>
          </cell>
          <cell r="B95" t="str">
            <v>CIBC Life Insurance Company Limited (F075)</v>
          </cell>
          <cell r="C95" t="str">
            <v>PREMIUMS DIRECT SUBTOTAL - DIRECT NON-PARTICIPATING TOTAL NON-PAR (10 45.010.049.41)</v>
          </cell>
          <cell r="D95">
            <v>45738</v>
          </cell>
        </row>
        <row r="96">
          <cell r="A96" t="str">
            <v>CIBC Life Insurance Company Limited (F075)PREMIUMS REINSURANCE ASSUMED SUBTOTAL - ASSUMED NON-PARTICIPATING TOTAL NON-PAR (10 45.010.149.41)</v>
          </cell>
          <cell r="B96" t="str">
            <v>CIBC Life Insurance Company Limited (F075)</v>
          </cell>
          <cell r="C96" t="str">
            <v>PREMIUMS REINSURANCE ASSUMED SUBTOTAL - ASSUMED NON-PARTICIPATING TOTAL NON-PAR (10 45.010.149.41)</v>
          </cell>
          <cell r="D96">
            <v>763</v>
          </cell>
        </row>
        <row r="97">
          <cell r="A97" t="str">
            <v>CIBC Life Insurance Company Limited (F075)PREMIUMS REINSURANCE CEDED SUBTOTAL - CEDED NON-PARTICIPATING TOTAL NON-PAR (10 45.010.249.41)</v>
          </cell>
          <cell r="B97" t="str">
            <v>CIBC Life Insurance Company Limited (F075)</v>
          </cell>
          <cell r="C97" t="str">
            <v>PREMIUMS REINSURANCE CEDED SUBTOTAL - CEDED NON-PARTICIPATING TOTAL NON-PAR (10 45.010.249.41)</v>
          </cell>
          <cell r="D97">
            <v>14664</v>
          </cell>
        </row>
        <row r="98">
          <cell r="A98" t="str">
            <v>CIGNA Life Insurance Company of Canada (F235)PREMIUMS DIRECT SUBTOTAL - DIRECT NON-PARTICIPATING TOTAL NON-PAR (10 45.010.049.41)</v>
          </cell>
          <cell r="B98" t="str">
            <v>CIGNA Life Insurance Company of Canada (F235)</v>
          </cell>
          <cell r="C98" t="str">
            <v>PREMIUMS DIRECT SUBTOTAL - DIRECT NON-PARTICIPATING TOTAL NON-PAR (10 45.010.049.41)</v>
          </cell>
          <cell r="D98">
            <v>34463</v>
          </cell>
        </row>
        <row r="99">
          <cell r="A99" t="str">
            <v>CIGNA Life Insurance Company of Canada (F235)PREMIUMS REINSURANCE CEDED SUBTOTAL - CEDED NON-PARTICIPATING TOTAL NON-PAR (10 45.010.249.41)</v>
          </cell>
          <cell r="B99" t="str">
            <v>CIGNA Life Insurance Company of Canada (F235)</v>
          </cell>
          <cell r="C99" t="str">
            <v>PREMIUMS REINSURANCE CEDED SUBTOTAL - CEDED NON-PARTICIPATING TOTAL NON-PAR (10 45.010.249.41)</v>
          </cell>
          <cell r="D99">
            <v>1579</v>
          </cell>
        </row>
        <row r="100">
          <cell r="A100" t="str">
            <v>Co-operators Life Insurance Company (F147)PREMIUMS DIRECT SUBTOTAL - DIRECT NON-PARTICIPATING ANNUITY INDIVIDUAL (10 45.010.049.11)</v>
          </cell>
          <cell r="B100" t="str">
            <v>Co-operators Life Insurance Company (F147)</v>
          </cell>
          <cell r="C100" t="str">
            <v>PREMIUMS DIRECT SUBTOTAL - DIRECT NON-PARTICIPATING ANNUITY INDIVIDUAL (10 45.010.049.11)</v>
          </cell>
          <cell r="D100">
            <v>16497</v>
          </cell>
        </row>
        <row r="101">
          <cell r="A101" t="str">
            <v>Co-operators Life Insurance Company (F147)PREMIUMS DIRECT SUBTOTAL - DIRECT NON-PARTICIPATING ANNUITY GROUP (10 45.010.049.12)</v>
          </cell>
          <cell r="B101" t="str">
            <v>Co-operators Life Insurance Company (F147)</v>
          </cell>
          <cell r="C101" t="str">
            <v>PREMIUMS DIRECT SUBTOTAL - DIRECT NON-PARTICIPATING ANNUITY GROUP (10 45.010.049.12)</v>
          </cell>
          <cell r="D101">
            <v>30746</v>
          </cell>
        </row>
        <row r="102">
          <cell r="A102" t="str">
            <v>Co-operators Life Insurance Company (F147)PREMIUMS DIRECT SUBTOTAL - DIRECT NON-PARTICIPATING TOTAL NON-PAR (10 45.010.049.41)</v>
          </cell>
          <cell r="B102" t="str">
            <v>Co-operators Life Insurance Company (F147)</v>
          </cell>
          <cell r="C102" t="str">
            <v>PREMIUMS DIRECT SUBTOTAL - DIRECT NON-PARTICIPATING TOTAL NON-PAR (10 45.010.049.41)</v>
          </cell>
          <cell r="D102">
            <v>725099</v>
          </cell>
        </row>
        <row r="103">
          <cell r="A103" t="str">
            <v>Co-operators Life Insurance Company (F147)PREMIUMS DIRECT SUBTOTAL - DIRECT TOTAL PAR (10 45.010.049.51)</v>
          </cell>
          <cell r="B103" t="str">
            <v>Co-operators Life Insurance Company (F147)</v>
          </cell>
          <cell r="C103" t="str">
            <v>PREMIUMS DIRECT SUBTOTAL - DIRECT TOTAL PAR (10 45.010.049.51)</v>
          </cell>
          <cell r="D103">
            <v>82586</v>
          </cell>
        </row>
        <row r="104">
          <cell r="A104" t="str">
            <v>Co-operators Life Insurance Company (F147)PREMIUMS REINSURANCE ASSUMED SUBTOTAL - ASSUMED NON-PARTICIPATING ANNUITY INDIVIDUAL (10 45.010.149.11)</v>
          </cell>
          <cell r="B104" t="str">
            <v>Co-operators Life Insurance Company (F147)</v>
          </cell>
          <cell r="C104" t="str">
            <v>PREMIUMS REINSURANCE ASSUMED SUBTOTAL - ASSUMED NON-PARTICIPATING ANNUITY INDIVIDUAL (10 45.010.149.11)</v>
          </cell>
          <cell r="D104">
            <v>7</v>
          </cell>
        </row>
        <row r="105">
          <cell r="A105" t="str">
            <v>Co-operators Life Insurance Company (F147)PREMIUMS REINSURANCE ASSUMED SUBTOTAL - ASSUMED NON-PARTICIPATING TOTAL NON-PAR (10 45.010.149.41)</v>
          </cell>
          <cell r="B105" t="str">
            <v>Co-operators Life Insurance Company (F147)</v>
          </cell>
          <cell r="C105" t="str">
            <v>PREMIUMS REINSURANCE ASSUMED SUBTOTAL - ASSUMED NON-PARTICIPATING TOTAL NON-PAR (10 45.010.149.41)</v>
          </cell>
          <cell r="D105">
            <v>7011</v>
          </cell>
        </row>
        <row r="106">
          <cell r="A106" t="str">
            <v>Co-operators Life Insurance Company (F147)PREMIUMS REINSURANCE ASSUMED SUBTOTAL - ASSUMED TOTAL PAR (10 45.010.149.51)</v>
          </cell>
          <cell r="B106" t="str">
            <v>Co-operators Life Insurance Company (F147)</v>
          </cell>
          <cell r="C106" t="str">
            <v>PREMIUMS REINSURANCE ASSUMED SUBTOTAL - ASSUMED TOTAL PAR (10 45.010.149.51)</v>
          </cell>
          <cell r="D106">
            <v>-3243</v>
          </cell>
        </row>
        <row r="107">
          <cell r="A107" t="str">
            <v>Co-operators Life Insurance Company (F147)PREMIUMS REINSURANCE CEDED SUBTOTAL - CEDED NON-PARTICIPATING TOTAL NON-PAR (10 45.010.249.41)</v>
          </cell>
          <cell r="B107" t="str">
            <v>Co-operators Life Insurance Company (F147)</v>
          </cell>
          <cell r="C107" t="str">
            <v>PREMIUMS REINSURANCE CEDED SUBTOTAL - CEDED NON-PARTICIPATING TOTAL NON-PAR (10 45.010.249.41)</v>
          </cell>
          <cell r="D107">
            <v>51870</v>
          </cell>
        </row>
        <row r="108">
          <cell r="A108" t="str">
            <v>Co-operators Life Insurance Company (F147)PREMIUMS REINSURANCE CEDED SUBTOTAL - CEDED TOTAL PAR (10 45.010.249.51)</v>
          </cell>
          <cell r="B108" t="str">
            <v>Co-operators Life Insurance Company (F147)</v>
          </cell>
          <cell r="C108" t="str">
            <v>PREMIUMS REINSURANCE CEDED SUBTOTAL - CEDED TOTAL PAR (10 45.010.249.51)</v>
          </cell>
          <cell r="D108">
            <v>10042</v>
          </cell>
        </row>
        <row r="109">
          <cell r="A109" t="str">
            <v>Crown Life Insurance Company (F150)PREMIUMS DIRECT SUBTOTAL - DIRECT U.S.A. NON-PARTICIPATING ANNUITY INDIVIDUAL (10 45.020.049.11)</v>
          </cell>
          <cell r="B109" t="str">
            <v>Crown Life Insurance Company (F150)</v>
          </cell>
          <cell r="C109" t="str">
            <v>PREMIUMS DIRECT SUBTOTAL - DIRECT U.S.A. NON-PARTICIPATING ANNUITY INDIVIDUAL (10 45.020.049.11)</v>
          </cell>
          <cell r="D109">
            <v>17</v>
          </cell>
        </row>
        <row r="110">
          <cell r="A110" t="str">
            <v>Crown Life Insurance Company (F150)PREMIUMS DIRECT SUBTOTAL - DIRECT U.S.A. NON-PARTICIPATING TOTAL NON-PAR (10 45.020.049.41)</v>
          </cell>
          <cell r="B110" t="str">
            <v>Crown Life Insurance Company (F150)</v>
          </cell>
          <cell r="C110" t="str">
            <v>PREMIUMS DIRECT SUBTOTAL - DIRECT U.S.A. NON-PARTICIPATING TOTAL NON-PAR (10 45.020.049.41)</v>
          </cell>
          <cell r="D110">
            <v>21059</v>
          </cell>
        </row>
        <row r="111">
          <cell r="A111" t="str">
            <v>Crown Life Insurance Company (F150)PREMIUMS DIRECT SUBTOTAL - DIRECT U.S.A. TOTAL PAR (10 45.020.049.51)</v>
          </cell>
          <cell r="B111" t="str">
            <v>Crown Life Insurance Company (F150)</v>
          </cell>
          <cell r="C111" t="str">
            <v>PREMIUMS DIRECT SUBTOTAL - DIRECT U.S.A. TOTAL PAR (10 45.020.049.51)</v>
          </cell>
          <cell r="D111">
            <v>26359</v>
          </cell>
        </row>
        <row r="112">
          <cell r="A112" t="str">
            <v>Crown Life Insurance Company (F150)PREMIUMS DIRECT SUBTOTAL - DIRECT TOTAL U.S.A. (10 45.020.049.76)</v>
          </cell>
          <cell r="B112" t="str">
            <v>Crown Life Insurance Company (F150)</v>
          </cell>
          <cell r="C112" t="str">
            <v>PREMIUMS DIRECT SUBTOTAL - DIRECT TOTAL U.S.A. (10 45.020.049.76)</v>
          </cell>
          <cell r="D112">
            <v>47418</v>
          </cell>
        </row>
        <row r="113">
          <cell r="A113" t="str">
            <v>Crown Life Insurance Company (F150)PREMIUMS DIRECT SUBTOTAL - DIRECT TOTAL EUROPE (10 45.020.049.84)</v>
          </cell>
          <cell r="B113" t="str">
            <v>Crown Life Insurance Company (F150)</v>
          </cell>
          <cell r="C113" t="str">
            <v>PREMIUMS DIRECT SUBTOTAL - DIRECT TOTAL EUROPE (10 45.020.049.84)</v>
          </cell>
          <cell r="D113">
            <v>20566</v>
          </cell>
        </row>
        <row r="114">
          <cell r="A114" t="str">
            <v>Crown Life Insurance Company (F150)PREMIUMS REINSURANCE ASSUMED SUBTOTAL - ASSUMED U.S.A. NON-PARTICIPATING TOTAL NON-PAR (10 45.020.149.41)</v>
          </cell>
          <cell r="B114" t="str">
            <v>Crown Life Insurance Company (F150)</v>
          </cell>
          <cell r="C114" t="str">
            <v>PREMIUMS REINSURANCE ASSUMED SUBTOTAL - ASSUMED U.S.A. NON-PARTICIPATING TOTAL NON-PAR (10 45.020.149.41)</v>
          </cell>
          <cell r="D114">
            <v>279</v>
          </cell>
        </row>
        <row r="115">
          <cell r="A115" t="str">
            <v>Crown Life Insurance Company (F150)PREMIUMS REINSURANCE ASSUMED SUBTOTAL - ASSUMED TOTAL U.S.A. (10 45.020.149.76)</v>
          </cell>
          <cell r="B115" t="str">
            <v>Crown Life Insurance Company (F150)</v>
          </cell>
          <cell r="C115" t="str">
            <v>PREMIUMS REINSURANCE ASSUMED SUBTOTAL - ASSUMED TOTAL U.S.A. (10 45.020.149.76)</v>
          </cell>
          <cell r="D115">
            <v>279</v>
          </cell>
        </row>
        <row r="116">
          <cell r="A116" t="str">
            <v>Crown Life Insurance Company (F150)PREMIUMS REINSURANCE ASSUMED SUBTOTAL - ASSUMED TOTAL EUROPE (10 45.020.149.84)</v>
          </cell>
          <cell r="B116" t="str">
            <v>Crown Life Insurance Company (F150)</v>
          </cell>
          <cell r="C116" t="str">
            <v>PREMIUMS REINSURANCE ASSUMED SUBTOTAL - ASSUMED TOTAL EUROPE (10 45.020.149.84)</v>
          </cell>
          <cell r="D116">
            <v>5561</v>
          </cell>
        </row>
        <row r="117">
          <cell r="A117" t="str">
            <v>Crown Life Insurance Company (F150)PREMIUMS REINSURANCE CEDED SUBTOTAL - CEDED U.S.A. NON-PARTICIPATING ANNUITY INDIVIDUAL (10 45.020.249.11)</v>
          </cell>
          <cell r="B117" t="str">
            <v>Crown Life Insurance Company (F150)</v>
          </cell>
          <cell r="C117" t="str">
            <v>PREMIUMS REINSURANCE CEDED SUBTOTAL - CEDED U.S.A. NON-PARTICIPATING ANNUITY INDIVIDUAL (10 45.020.249.11)</v>
          </cell>
          <cell r="D117">
            <v>13</v>
          </cell>
        </row>
        <row r="118">
          <cell r="A118" t="str">
            <v>Crown Life Insurance Company (F150)PREMIUMS REINSURANCE CEDED SUBTOTAL - CEDED U.S.A. NON-PARTICIPATING TOTAL NON-PAR (10 45.020.249.41)</v>
          </cell>
          <cell r="B118" t="str">
            <v>Crown Life Insurance Company (F150)</v>
          </cell>
          <cell r="C118" t="str">
            <v>PREMIUMS REINSURANCE CEDED SUBTOTAL - CEDED U.S.A. NON-PARTICIPATING TOTAL NON-PAR (10 45.020.249.41)</v>
          </cell>
          <cell r="D118">
            <v>18559</v>
          </cell>
        </row>
        <row r="119">
          <cell r="A119" t="str">
            <v>Crown Life Insurance Company (F150)PREMIUMS REINSURANCE CEDED SUBTOTAL - CEDED U.S.A. TOTAL PAR (10 45.020.249.51)</v>
          </cell>
          <cell r="B119" t="str">
            <v>Crown Life Insurance Company (F150)</v>
          </cell>
          <cell r="C119" t="str">
            <v>PREMIUMS REINSURANCE CEDED SUBTOTAL - CEDED U.S.A. TOTAL PAR (10 45.020.249.51)</v>
          </cell>
          <cell r="D119">
            <v>21846</v>
          </cell>
        </row>
        <row r="120">
          <cell r="A120" t="str">
            <v>Crown Life Insurance Company (F150)PREMIUMS REINSURANCE CEDED SUBTOTAL - CEDED TOTAL U.S.A. (10 45.020.249.76)</v>
          </cell>
          <cell r="B120" t="str">
            <v>Crown Life Insurance Company (F150)</v>
          </cell>
          <cell r="C120" t="str">
            <v>PREMIUMS REINSURANCE CEDED SUBTOTAL - CEDED TOTAL U.S.A. (10 45.020.249.76)</v>
          </cell>
          <cell r="D120">
            <v>40405</v>
          </cell>
        </row>
        <row r="121">
          <cell r="A121" t="str">
            <v>Crown Life Insurance Company (F150)PREMIUMS REINSURANCE CEDED SUBTOTAL - CEDED TOTAL EUROPE (10 45.020.249.84)</v>
          </cell>
          <cell r="B121" t="str">
            <v>Crown Life Insurance Company (F150)</v>
          </cell>
          <cell r="C121" t="str">
            <v>PREMIUMS REINSURANCE CEDED SUBTOTAL - CEDED TOTAL EUROPE (10 45.020.249.84)</v>
          </cell>
          <cell r="D121">
            <v>20736</v>
          </cell>
        </row>
        <row r="122">
          <cell r="A122" t="str">
            <v>CUMIS Life Insurance Company (F155)PREMIUMS DIRECT SUBTOTAL - DIRECT NON-PARTICIPATING ANNUITY INDIVIDUAL (10 45.010.049.11)</v>
          </cell>
          <cell r="B122" t="str">
            <v>CUMIS Life Insurance Company (F155)</v>
          </cell>
          <cell r="C122" t="str">
            <v>PREMIUMS DIRECT SUBTOTAL - DIRECT NON-PARTICIPATING ANNUITY INDIVIDUAL (10 45.010.049.11)</v>
          </cell>
          <cell r="D122">
            <v>361</v>
          </cell>
        </row>
        <row r="123">
          <cell r="A123" t="str">
            <v>CUMIS Life Insurance Company (F155)PREMIUMS DIRECT SUBTOTAL - DIRECT NON-PARTICIPATING ANNUITY GROUP (10 45.010.049.12)</v>
          </cell>
          <cell r="B123" t="str">
            <v>CUMIS Life Insurance Company (F155)</v>
          </cell>
          <cell r="C123" t="str">
            <v>PREMIUMS DIRECT SUBTOTAL - DIRECT NON-PARTICIPATING ANNUITY GROUP (10 45.010.049.12)</v>
          </cell>
          <cell r="D123">
            <v>361</v>
          </cell>
        </row>
        <row r="124">
          <cell r="A124" t="str">
            <v>CUMIS Life Insurance Company (F155)PREMIUMS DIRECT SUBTOTAL - DIRECT NON-PARTICIPATING TOTAL NON-PAR (10 45.010.049.41)</v>
          </cell>
          <cell r="B124" t="str">
            <v>CUMIS Life Insurance Company (F155)</v>
          </cell>
          <cell r="C124" t="str">
            <v>PREMIUMS DIRECT SUBTOTAL - DIRECT NON-PARTICIPATING TOTAL NON-PAR (10 45.010.049.41)</v>
          </cell>
          <cell r="D124">
            <v>250312</v>
          </cell>
        </row>
        <row r="125">
          <cell r="A125" t="str">
            <v>CUMIS Life Insurance Company (F155)PREMIUMS DIRECT SUBTOTAL - DIRECT TOTAL PAR (10 45.010.049.51)</v>
          </cell>
          <cell r="B125" t="str">
            <v>CUMIS Life Insurance Company (F155)</v>
          </cell>
          <cell r="C125" t="str">
            <v>PREMIUMS DIRECT SUBTOTAL - DIRECT TOTAL PAR (10 45.010.049.51)</v>
          </cell>
          <cell r="D125">
            <v>3243</v>
          </cell>
        </row>
        <row r="126">
          <cell r="A126" t="str">
            <v>CUMIS Life Insurance Company (F155)PREMIUMS REINSURANCE ASSUMED SUBTOTAL - ASSUMED NON-PARTICIPATING TOTAL NON-PAR (10 45.010.149.41)</v>
          </cell>
          <cell r="B126" t="str">
            <v>CUMIS Life Insurance Company (F155)</v>
          </cell>
          <cell r="C126" t="str">
            <v>PREMIUMS REINSURANCE ASSUMED SUBTOTAL - ASSUMED NON-PARTICIPATING TOTAL NON-PAR (10 45.010.149.41)</v>
          </cell>
          <cell r="D126">
            <v>14899</v>
          </cell>
        </row>
        <row r="127">
          <cell r="A127" t="str">
            <v>CUMIS Life Insurance Company (F155)PREMIUMS REINSURANCE CEDED SUBTOTAL - CEDED NON-PARTICIPATING ANNUITY INDIVIDUAL (10 45.010.249.11)</v>
          </cell>
          <cell r="B127" t="str">
            <v>CUMIS Life Insurance Company (F155)</v>
          </cell>
          <cell r="C127" t="str">
            <v>PREMIUMS REINSURANCE CEDED SUBTOTAL - CEDED NON-PARTICIPATING ANNUITY INDIVIDUAL (10 45.010.249.11)</v>
          </cell>
          <cell r="D127">
            <v>361</v>
          </cell>
        </row>
        <row r="128">
          <cell r="A128" t="str">
            <v>CUMIS Life Insurance Company (F155)PREMIUMS REINSURANCE CEDED SUBTOTAL - CEDED NON-PARTICIPATING ANNUITY GROUP (10 45.010.249.12)</v>
          </cell>
          <cell r="B128" t="str">
            <v>CUMIS Life Insurance Company (F155)</v>
          </cell>
          <cell r="C128" t="str">
            <v>PREMIUMS REINSURANCE CEDED SUBTOTAL - CEDED NON-PARTICIPATING ANNUITY GROUP (10 45.010.249.12)</v>
          </cell>
          <cell r="D128">
            <v>361</v>
          </cell>
        </row>
        <row r="129">
          <cell r="A129" t="str">
            <v>CUMIS Life Insurance Company (F155)PREMIUMS REINSURANCE CEDED SUBTOTAL - CEDED NON-PARTICIPATING TOTAL NON-PAR (10 45.010.249.41)</v>
          </cell>
          <cell r="B129" t="str">
            <v>CUMIS Life Insurance Company (F155)</v>
          </cell>
          <cell r="C129" t="str">
            <v>PREMIUMS REINSURANCE CEDED SUBTOTAL - CEDED NON-PARTICIPATING TOTAL NON-PAR (10 45.010.249.41)</v>
          </cell>
          <cell r="D129">
            <v>11598</v>
          </cell>
        </row>
        <row r="130">
          <cell r="A130" t="str">
            <v>CUMIS Life Insurance Company (F155)PREMIUMS REINSURANCE CEDED SUBTOTAL - CEDED TOTAL PAR (10 45.010.249.51)</v>
          </cell>
          <cell r="B130" t="str">
            <v>CUMIS Life Insurance Company (F155)</v>
          </cell>
          <cell r="C130" t="str">
            <v>PREMIUMS REINSURANCE CEDED SUBTOTAL - CEDED TOTAL PAR (10 45.010.249.51)</v>
          </cell>
          <cell r="D130">
            <v>13</v>
          </cell>
        </row>
        <row r="131">
          <cell r="A131" t="str">
            <v>Empire Life Insurance Company (The) (F173)PREMIUMS DIRECT SUBTOTAL - DIRECT NON-PARTICIPATING ANNUITY INDIVIDUAL (10 45.010.049.11)</v>
          </cell>
          <cell r="B131" t="str">
            <v>Empire Life Insurance Company (The) (F173)</v>
          </cell>
          <cell r="C131" t="str">
            <v>PREMIUMS DIRECT SUBTOTAL - DIRECT NON-PARTICIPATING ANNUITY INDIVIDUAL (10 45.010.049.11)</v>
          </cell>
          <cell r="D131">
            <v>132681</v>
          </cell>
        </row>
        <row r="132">
          <cell r="A132" t="str">
            <v>Empire Life Insurance Company (The) (F173)PREMIUMS DIRECT SUBTOTAL - DIRECT NON-PARTICIPATING ANNUITY GROUP (10 45.010.049.12)</v>
          </cell>
          <cell r="B132" t="str">
            <v>Empire Life Insurance Company (The) (F173)</v>
          </cell>
          <cell r="C132" t="str">
            <v>PREMIUMS DIRECT SUBTOTAL - DIRECT NON-PARTICIPATING ANNUITY GROUP (10 45.010.049.12)</v>
          </cell>
          <cell r="D132">
            <v>8765</v>
          </cell>
        </row>
        <row r="133">
          <cell r="A133" t="str">
            <v>Empire Life Insurance Company (The) (F173)PREMIUMS DIRECT SUBTOTAL - DIRECT NON-PARTICIPATING TOTAL NON-PAR (10 45.010.049.41)</v>
          </cell>
          <cell r="B133" t="str">
            <v>Empire Life Insurance Company (The) (F173)</v>
          </cell>
          <cell r="C133" t="str">
            <v>PREMIUMS DIRECT SUBTOTAL - DIRECT NON-PARTICIPATING TOTAL NON-PAR (10 45.010.049.41)</v>
          </cell>
          <cell r="D133">
            <v>796841</v>
          </cell>
        </row>
        <row r="134">
          <cell r="A134" t="str">
            <v>Empire Life Insurance Company (The) (F173)PREMIUMS DIRECT SUBTOTAL - DIRECT TOTAL PAR (10 45.010.049.51)</v>
          </cell>
          <cell r="B134" t="str">
            <v>Empire Life Insurance Company (The) (F173)</v>
          </cell>
          <cell r="C134" t="str">
            <v>PREMIUMS DIRECT SUBTOTAL - DIRECT TOTAL PAR (10 45.010.049.51)</v>
          </cell>
          <cell r="D134">
            <v>41537</v>
          </cell>
        </row>
        <row r="135">
          <cell r="A135" t="str">
            <v>Empire Life Insurance Company (The) (F173)PREMIUMS REINSURANCE ASSUMED SUBTOTAL - ASSUMED NON-PARTICIPATING TOTAL NON-PAR (10 45.010.149.41)</v>
          </cell>
          <cell r="B135" t="str">
            <v>Empire Life Insurance Company (The) (F173)</v>
          </cell>
          <cell r="C135" t="str">
            <v>PREMIUMS REINSURANCE ASSUMED SUBTOTAL - ASSUMED NON-PARTICIPATING TOTAL NON-PAR (10 45.010.149.41)</v>
          </cell>
          <cell r="D135">
            <v>44</v>
          </cell>
        </row>
        <row r="136">
          <cell r="A136" t="str">
            <v>Empire Life Insurance Company (The) (F173)PREMIUMS REINSURANCE CEDED SUBTOTAL - CEDED NON-PARTICIPATING TOTAL NON-PAR (10 45.010.249.41)</v>
          </cell>
          <cell r="B136" t="str">
            <v>Empire Life Insurance Company (The) (F173)</v>
          </cell>
          <cell r="C136" t="str">
            <v>PREMIUMS REINSURANCE CEDED SUBTOTAL - CEDED NON-PARTICIPATING TOTAL NON-PAR (10 45.010.249.41)</v>
          </cell>
          <cell r="D136">
            <v>79172</v>
          </cell>
        </row>
        <row r="137">
          <cell r="A137" t="str">
            <v>Empire Life Insurance Company (The) (F173)PREMIUMS REINSURANCE CEDED SUBTOTAL - CEDED TOTAL PAR (10 45.010.249.51)</v>
          </cell>
          <cell r="B137" t="str">
            <v>Empire Life Insurance Company (The) (F173)</v>
          </cell>
          <cell r="C137" t="str">
            <v>PREMIUMS REINSURANCE CEDED SUBTOTAL - CEDED TOTAL PAR (10 45.010.249.51)</v>
          </cell>
          <cell r="D137">
            <v>796</v>
          </cell>
        </row>
        <row r="138">
          <cell r="A138" t="str">
            <v>Equitable Life Insurance Company of Canada (The) (F180)PREMIUMS DIRECT SUBTOTAL - DIRECT NON-PARTICIPATING ANNUITY INDIVIDUAL (10 45.010.049.11)</v>
          </cell>
          <cell r="B138" t="str">
            <v>Equitable Life Insurance Company of Canada (The) (F180)</v>
          </cell>
          <cell r="C138" t="str">
            <v>PREMIUMS DIRECT SUBTOTAL - DIRECT NON-PARTICIPATING ANNUITY INDIVIDUAL (10 45.010.049.11)</v>
          </cell>
          <cell r="D138">
            <v>70332</v>
          </cell>
        </row>
        <row r="139">
          <cell r="A139" t="str">
            <v>Equitable Life Insurance Company of Canada (The) (F180)PREMIUMS DIRECT SUBTOTAL - DIRECT NON-PARTICIPATING ANNUITY GROUP (10 45.010.049.12)</v>
          </cell>
          <cell r="B139" t="str">
            <v>Equitable Life Insurance Company of Canada (The) (F180)</v>
          </cell>
          <cell r="C139" t="str">
            <v>PREMIUMS DIRECT SUBTOTAL - DIRECT NON-PARTICIPATING ANNUITY GROUP (10 45.010.049.12)</v>
          </cell>
          <cell r="D139">
            <v>1730</v>
          </cell>
        </row>
        <row r="140">
          <cell r="A140" t="str">
            <v>Equitable Life Insurance Company of Canada (The) (F180)PREMIUMS DIRECT SUBTOTAL - DIRECT NON-PARTICIPATING TOTAL NON-PAR (10 45.010.049.41)</v>
          </cell>
          <cell r="B140" t="str">
            <v>Equitable Life Insurance Company of Canada (The) (F180)</v>
          </cell>
          <cell r="C140" t="str">
            <v>PREMIUMS DIRECT SUBTOTAL - DIRECT NON-PARTICIPATING TOTAL NON-PAR (10 45.010.049.41)</v>
          </cell>
          <cell r="D140">
            <v>402169</v>
          </cell>
        </row>
        <row r="141">
          <cell r="A141" t="str">
            <v>Equitable Life Insurance Company of Canada (The) (F180)PREMIUMS DIRECT SUBTOTAL - DIRECT TOTAL PAR (10 45.010.049.51)</v>
          </cell>
          <cell r="B141" t="str">
            <v>Equitable Life Insurance Company of Canada (The) (F180)</v>
          </cell>
          <cell r="C141" t="str">
            <v>PREMIUMS DIRECT SUBTOTAL - DIRECT TOTAL PAR (10 45.010.049.51)</v>
          </cell>
          <cell r="D141">
            <v>130309</v>
          </cell>
        </row>
        <row r="142">
          <cell r="A142" t="str">
            <v>Equitable Life Insurance Company of Canada (The) (F180)PREMIUMS REINSURANCE CEDED SUBTOTAL - CEDED NON-PARTICIPATING TOTAL NON-PAR (10 45.010.249.41)</v>
          </cell>
          <cell r="B142" t="str">
            <v>Equitable Life Insurance Company of Canada (The) (F180)</v>
          </cell>
          <cell r="C142" t="str">
            <v>PREMIUMS REINSURANCE CEDED SUBTOTAL - CEDED NON-PARTICIPATING TOTAL NON-PAR (10 45.010.249.41)</v>
          </cell>
          <cell r="D142">
            <v>90597</v>
          </cell>
        </row>
        <row r="143">
          <cell r="A143" t="str">
            <v>Equitable Life Insurance Company of Canada (The) (F180)PREMIUMS REINSURANCE CEDED SUBTOTAL - CEDED TOTAL PAR (10 45.010.249.51)</v>
          </cell>
          <cell r="B143" t="str">
            <v>Equitable Life Insurance Company of Canada (The) (F180)</v>
          </cell>
          <cell r="C143" t="str">
            <v>PREMIUMS REINSURANCE CEDED SUBTOTAL - CEDED TOTAL PAR (10 45.010.249.51)</v>
          </cell>
          <cell r="D143">
            <v>19558</v>
          </cell>
        </row>
        <row r="144">
          <cell r="A144" t="str">
            <v>Equitable Life Insurance Company of Canada (The) (F180)PREMIUMS DIRECT SUBTOTAL - DIRECT TOTAL ASIA/OTHER (10 45.020.049.89)</v>
          </cell>
          <cell r="B144" t="str">
            <v>Equitable Life Insurance Company of Canada (The) (F180)</v>
          </cell>
          <cell r="C144" t="str">
            <v>PREMIUMS DIRECT SUBTOTAL - DIRECT TOTAL ASIA/OTHER (10 45.020.049.89)</v>
          </cell>
          <cell r="D144">
            <v>1141</v>
          </cell>
        </row>
        <row r="145">
          <cell r="A145" t="str">
            <v>Equitable Life Insurance Company of Canada (The) (F180)PREMIUMS REINSURANCE CEDED SUBTOTAL - CEDED TOTAL ASIA/OTHER (10 45.020.249.89)</v>
          </cell>
          <cell r="B145" t="str">
            <v>Equitable Life Insurance Company of Canada (The) (F180)</v>
          </cell>
          <cell r="C145" t="str">
            <v>PREMIUMS REINSURANCE CEDED SUBTOTAL - CEDED TOTAL ASIA/OTHER (10 45.020.249.89)</v>
          </cell>
          <cell r="D145">
            <v>115</v>
          </cell>
        </row>
        <row r="146">
          <cell r="A146" t="str">
            <v>FaithLife Financial (J090)PREMIUMS DIRECT SUBTOTAL - DIRECT TOTAL PAR (10 45.010.049.51)</v>
          </cell>
          <cell r="B146" t="str">
            <v>FaithLife Financial (J090)</v>
          </cell>
          <cell r="C146" t="str">
            <v>PREMIUMS DIRECT SUBTOTAL - DIRECT TOTAL PAR (10 45.010.049.51)</v>
          </cell>
          <cell r="D146">
            <v>27326</v>
          </cell>
        </row>
        <row r="147">
          <cell r="A147" t="str">
            <v>FaithLife Financial (J090)PREMIUMS REINSURANCE CEDED SUBTOTAL - CEDED TOTAL PAR (10 45.010.249.51)</v>
          </cell>
          <cell r="B147" t="str">
            <v>FaithLife Financial (J090)</v>
          </cell>
          <cell r="C147" t="str">
            <v>PREMIUMS REINSURANCE CEDED SUBTOTAL - CEDED TOTAL PAR (10 45.010.249.51)</v>
          </cell>
          <cell r="D147">
            <v>1662</v>
          </cell>
        </row>
        <row r="148">
          <cell r="A148" t="str">
            <v>Foresters Life Insurance Company (F385)PREMIUMS DIRECT SUBTOTAL - DIRECT NON-PARTICIPATING ANNUITY INDIVIDUAL (10 45.010.049.11)</v>
          </cell>
          <cell r="B148" t="str">
            <v>Foresters Life Insurance Company (F385)</v>
          </cell>
          <cell r="C148" t="str">
            <v>PREMIUMS DIRECT SUBTOTAL - DIRECT NON-PARTICIPATING ANNUITY INDIVIDUAL (10 45.010.049.11)</v>
          </cell>
          <cell r="D148">
            <v>5</v>
          </cell>
        </row>
        <row r="149">
          <cell r="A149" t="str">
            <v>Foresters Life Insurance Company (F385)PREMIUMS DIRECT SUBTOTAL - DIRECT NON-PARTICIPATING ANNUITY GROUP (10 45.010.049.12)</v>
          </cell>
          <cell r="B149" t="str">
            <v>Foresters Life Insurance Company (F385)</v>
          </cell>
          <cell r="C149" t="str">
            <v>PREMIUMS DIRECT SUBTOTAL - DIRECT NON-PARTICIPATING ANNUITY GROUP (10 45.010.049.12)</v>
          </cell>
          <cell r="D149">
            <v>55039</v>
          </cell>
        </row>
        <row r="150">
          <cell r="A150" t="str">
            <v>Foresters Life Insurance Company (F385)PREMIUMS DIRECT SUBTOTAL - DIRECT NON-PARTICIPATING TOTAL NON-PAR (10 45.010.049.41)</v>
          </cell>
          <cell r="B150" t="str">
            <v>Foresters Life Insurance Company (F385)</v>
          </cell>
          <cell r="C150" t="str">
            <v>PREMIUMS DIRECT SUBTOTAL - DIRECT NON-PARTICIPATING TOTAL NON-PAR (10 45.010.049.41)</v>
          </cell>
          <cell r="D150">
            <v>140181</v>
          </cell>
        </row>
        <row r="151">
          <cell r="A151" t="str">
            <v>Foresters Life Insurance Company (F385)PREMIUMS DIRECT SUBTOTAL - DIRECT TOTAL PAR (10 45.010.049.51)</v>
          </cell>
          <cell r="B151" t="str">
            <v>Foresters Life Insurance Company (F385)</v>
          </cell>
          <cell r="C151" t="str">
            <v>PREMIUMS DIRECT SUBTOTAL - DIRECT TOTAL PAR (10 45.010.049.51)</v>
          </cell>
          <cell r="D151">
            <v>2897</v>
          </cell>
        </row>
        <row r="152">
          <cell r="A152" t="str">
            <v>Foresters Life Insurance Company (F385)PREMIUMS REINSURANCE ASSUMED SUBTOTAL - ASSUMED TOTAL PAR (10 45.010.149.51)</v>
          </cell>
          <cell r="B152" t="str">
            <v>Foresters Life Insurance Company (F385)</v>
          </cell>
          <cell r="C152" t="str">
            <v>PREMIUMS REINSURANCE ASSUMED SUBTOTAL - ASSUMED TOTAL PAR (10 45.010.149.51)</v>
          </cell>
          <cell r="D152">
            <v>8</v>
          </cell>
        </row>
        <row r="153">
          <cell r="A153" t="str">
            <v>Foresters Life Insurance Company (F385)PREMIUMS REINSURANCE CEDED SUBTOTAL - CEDED NON-PARTICIPATING ANNUITY GROUP (10 45.010.249.12)</v>
          </cell>
          <cell r="B153" t="str">
            <v>Foresters Life Insurance Company (F385)</v>
          </cell>
          <cell r="C153" t="str">
            <v>PREMIUMS REINSURANCE CEDED SUBTOTAL - CEDED NON-PARTICIPATING ANNUITY GROUP (10 45.010.249.12)</v>
          </cell>
          <cell r="D153">
            <v>-5544</v>
          </cell>
        </row>
        <row r="154">
          <cell r="A154" t="str">
            <v>Foresters Life Insurance Company (F385)PREMIUMS REINSURANCE CEDED SUBTOTAL - CEDED NON-PARTICIPATING TOTAL NON-PAR (10 45.010.249.41)</v>
          </cell>
          <cell r="B154" t="str">
            <v>Foresters Life Insurance Company (F385)</v>
          </cell>
          <cell r="C154" t="str">
            <v>PREMIUMS REINSURANCE CEDED SUBTOTAL - CEDED NON-PARTICIPATING TOTAL NON-PAR (10 45.010.249.41)</v>
          </cell>
          <cell r="D154">
            <v>27520</v>
          </cell>
        </row>
        <row r="155">
          <cell r="A155" t="str">
            <v>Foresters Life Insurance Company (F385)PREMIUMS REINSURANCE CEDED SUBTOTAL - CEDED TOTAL PAR (10 45.010.249.51)</v>
          </cell>
          <cell r="B155" t="str">
            <v>Foresters Life Insurance Company (F385)</v>
          </cell>
          <cell r="C155" t="str">
            <v>PREMIUMS REINSURANCE CEDED SUBTOTAL - CEDED TOTAL PAR (10 45.010.249.51)</v>
          </cell>
          <cell r="D155">
            <v>499</v>
          </cell>
        </row>
        <row r="156">
          <cell r="A156" t="str">
            <v>Grand Orange Lodge of British America (The) (J070)PREMIUMS DIRECT SUBTOTAL - DIRECT NON-PARTICIPATING ANNUITY INDIVIDUAL (10 45.010.049.11)</v>
          </cell>
          <cell r="B156" t="str">
            <v>Grand Orange Lodge of British America (The) (J070)</v>
          </cell>
          <cell r="C156" t="str">
            <v>PREMIUMS DIRECT SUBTOTAL - DIRECT NON-PARTICIPATING ANNUITY INDIVIDUAL (10 45.010.049.11)</v>
          </cell>
          <cell r="D156">
            <v>42</v>
          </cell>
        </row>
        <row r="157">
          <cell r="A157" t="str">
            <v>Grand Orange Lodge of British America (The) (J070)PREMIUMS DIRECT SUBTOTAL - DIRECT NON-PARTICIPATING TOTAL NON-PAR (10 45.010.049.41)</v>
          </cell>
          <cell r="B157" t="str">
            <v>Grand Orange Lodge of British America (The) (J070)</v>
          </cell>
          <cell r="C157" t="str">
            <v>PREMIUMS DIRECT SUBTOTAL - DIRECT NON-PARTICIPATING TOTAL NON-PAR (10 45.010.049.41)</v>
          </cell>
          <cell r="D157">
            <v>2106</v>
          </cell>
        </row>
        <row r="158">
          <cell r="A158" t="str">
            <v>Grand Orange Lodge of British America (The) (J070)PREMIUMS REINSURANCE CEDED SUBTOTAL - CEDED NON-PARTICIPATING TOTAL NON-PAR (10 45.010.249.41)</v>
          </cell>
          <cell r="B158" t="str">
            <v>Grand Orange Lodge of British America (The) (J070)</v>
          </cell>
          <cell r="C158" t="str">
            <v>PREMIUMS REINSURANCE CEDED SUBTOTAL - CEDED NON-PARTICIPATING TOTAL NON-PAR (10 45.010.249.41)</v>
          </cell>
          <cell r="D158">
            <v>23</v>
          </cell>
        </row>
        <row r="159">
          <cell r="A159" t="str">
            <v>Great-West Life Assurance Company (The) (F210)PREMIUMS DIRECT SUBTOTAL - DIRECT NON-PARTICIPATING ANNUITY INDIVIDUAL (10 45.010.049.11)</v>
          </cell>
          <cell r="B159" t="str">
            <v>Great-West Life Assurance Company (The) (F210)</v>
          </cell>
          <cell r="C159" t="str">
            <v>PREMIUMS DIRECT SUBTOTAL - DIRECT NON-PARTICIPATING ANNUITY INDIVIDUAL (10 45.010.049.11)</v>
          </cell>
          <cell r="D159">
            <v>402571</v>
          </cell>
        </row>
        <row r="160">
          <cell r="A160" t="str">
            <v>Great-West Life Assurance Company (The) (F210)PREMIUMS DIRECT SUBTOTAL - DIRECT NON-PARTICIPATING ANNUITY GROUP (10 45.010.049.12)</v>
          </cell>
          <cell r="B160" t="str">
            <v>Great-West Life Assurance Company (The) (F210)</v>
          </cell>
          <cell r="C160" t="str">
            <v>PREMIUMS DIRECT SUBTOTAL - DIRECT NON-PARTICIPATING ANNUITY GROUP (10 45.010.049.12)</v>
          </cell>
          <cell r="D160">
            <v>689469</v>
          </cell>
        </row>
        <row r="161">
          <cell r="A161" t="str">
            <v>Great-West Life Assurance Company (The) (F210)PREMIUMS DIRECT SUBTOTAL - DIRECT NON-PARTICIPATING TOTAL NON-PAR (10 45.010.049.41)</v>
          </cell>
          <cell r="B161" t="str">
            <v>Great-West Life Assurance Company (The) (F210)</v>
          </cell>
          <cell r="C161" t="str">
            <v>PREMIUMS DIRECT SUBTOTAL - DIRECT NON-PARTICIPATING TOTAL NON-PAR (10 45.010.049.41)</v>
          </cell>
          <cell r="D161">
            <v>8887560</v>
          </cell>
        </row>
        <row r="162">
          <cell r="A162" t="str">
            <v>Great-West Life Assurance Company (The) (F210)PREMIUMS DIRECT SUBTOTAL - DIRECT TOTAL PAR (10 45.010.049.51)</v>
          </cell>
          <cell r="B162" t="str">
            <v>Great-West Life Assurance Company (The) (F210)</v>
          </cell>
          <cell r="C162" t="str">
            <v>PREMIUMS DIRECT SUBTOTAL - DIRECT TOTAL PAR (10 45.010.049.51)</v>
          </cell>
          <cell r="D162">
            <v>2610283</v>
          </cell>
        </row>
        <row r="163">
          <cell r="A163" t="str">
            <v>Great-West Life Assurance Company (The) (F210)PREMIUMS REINSURANCE ASSUMED SUBTOTAL - ASSUMED NON-PARTICIPATING TOTAL NON-PAR (10 45.010.149.41)</v>
          </cell>
          <cell r="B163" t="str">
            <v>Great-West Life Assurance Company (The) (F210)</v>
          </cell>
          <cell r="C163" t="str">
            <v>PREMIUMS REINSURANCE ASSUMED SUBTOTAL - ASSUMED NON-PARTICIPATING TOTAL NON-PAR (10 45.010.149.41)</v>
          </cell>
          <cell r="D163">
            <v>46584</v>
          </cell>
        </row>
        <row r="164">
          <cell r="A164" t="str">
            <v>Great-West Life Assurance Company (The) (F210)PREMIUMS REINSURANCE ASSUMED SUBTOTAL - ASSUMED TOTAL PAR (10 45.010.149.51)</v>
          </cell>
          <cell r="B164" t="str">
            <v>Great-West Life Assurance Company (The) (F210)</v>
          </cell>
          <cell r="C164" t="str">
            <v>PREMIUMS REINSURANCE ASSUMED SUBTOTAL - ASSUMED TOTAL PAR (10 45.010.149.51)</v>
          </cell>
          <cell r="D164">
            <v>396</v>
          </cell>
        </row>
        <row r="165">
          <cell r="A165" t="str">
            <v>Great-West Life Assurance Company (The) (F210)PREMIUMS REINSURANCE CEDED SUBTOTAL - CEDED NON-PARTICIPATING ANNUITY GROUP (10 45.010.249.12)</v>
          </cell>
          <cell r="B165" t="str">
            <v>Great-West Life Assurance Company (The) (F210)</v>
          </cell>
          <cell r="C165" t="str">
            <v>PREMIUMS REINSURANCE CEDED SUBTOTAL - CEDED NON-PARTICIPATING ANNUITY GROUP (10 45.010.249.12)</v>
          </cell>
          <cell r="D165">
            <v>1003</v>
          </cell>
        </row>
        <row r="166">
          <cell r="A166" t="str">
            <v>Great-West Life Assurance Company (The) (F210)PREMIUMS REINSURANCE CEDED SUBTOTAL - CEDED NON-PARTICIPATING TOTAL NON-PAR (10 45.010.249.41)</v>
          </cell>
          <cell r="B166" t="str">
            <v>Great-West Life Assurance Company (The) (F210)</v>
          </cell>
          <cell r="C166" t="str">
            <v>PREMIUMS REINSURANCE CEDED SUBTOTAL - CEDED NON-PARTICIPATING TOTAL NON-PAR (10 45.010.249.41)</v>
          </cell>
          <cell r="D166">
            <v>2194354</v>
          </cell>
        </row>
        <row r="167">
          <cell r="A167" t="str">
            <v>Great-West Life Assurance Company (The) (F210)PREMIUMS REINSURANCE CEDED SUBTOTAL - CEDED TOTAL PAR (10 45.010.249.51)</v>
          </cell>
          <cell r="B167" t="str">
            <v>Great-West Life Assurance Company (The) (F210)</v>
          </cell>
          <cell r="C167" t="str">
            <v>PREMIUMS REINSURANCE CEDED SUBTOTAL - CEDED TOTAL PAR (10 45.010.249.51)</v>
          </cell>
          <cell r="D167">
            <v>64865</v>
          </cell>
        </row>
        <row r="168">
          <cell r="A168" t="str">
            <v>Great-West Life Assurance Company (The) (F210)PREMIUMS DIRECT SUBTOTAL - DIRECT U.S.A. NON-PARTICIPATING ANNUITY INDIVIDUAL (10 45.020.049.11)</v>
          </cell>
          <cell r="B168" t="str">
            <v>Great-West Life Assurance Company (The) (F210)</v>
          </cell>
          <cell r="C168" t="str">
            <v>PREMIUMS DIRECT SUBTOTAL - DIRECT U.S.A. NON-PARTICIPATING ANNUITY INDIVIDUAL (10 45.020.049.11)</v>
          </cell>
          <cell r="D168">
            <v>867</v>
          </cell>
        </row>
        <row r="169">
          <cell r="A169" t="str">
            <v>Great-West Life Assurance Company (The) (F210)PREMIUMS DIRECT SUBTOTAL - DIRECT U.S.A. NON-PARTICIPATING ANNUITY GROUP (10 45.020.049.12)</v>
          </cell>
          <cell r="B169" t="str">
            <v>Great-West Life Assurance Company (The) (F210)</v>
          </cell>
          <cell r="C169" t="str">
            <v>PREMIUMS DIRECT SUBTOTAL - DIRECT U.S.A. NON-PARTICIPATING ANNUITY GROUP (10 45.020.049.12)</v>
          </cell>
          <cell r="D169">
            <v>1313</v>
          </cell>
        </row>
        <row r="170">
          <cell r="A170" t="str">
            <v>Great-West Life Assurance Company (The) (F210)PREMIUMS DIRECT SUBTOTAL - DIRECT U.S.A. NON-PARTICIPATING TOTAL NON-PAR (10 45.020.049.41)</v>
          </cell>
          <cell r="B170" t="str">
            <v>Great-West Life Assurance Company (The) (F210)</v>
          </cell>
          <cell r="C170" t="str">
            <v>PREMIUMS DIRECT SUBTOTAL - DIRECT U.S.A. NON-PARTICIPATING TOTAL NON-PAR (10 45.020.049.41)</v>
          </cell>
          <cell r="D170">
            <v>77345</v>
          </cell>
        </row>
        <row r="171">
          <cell r="A171" t="str">
            <v>Great-West Life Assurance Company (The) (F210)PREMIUMS DIRECT SUBTOTAL - DIRECT U.S.A. TOTAL PAR (10 45.020.049.51)</v>
          </cell>
          <cell r="B171" t="str">
            <v>Great-West Life Assurance Company (The) (F210)</v>
          </cell>
          <cell r="C171" t="str">
            <v>PREMIUMS DIRECT SUBTOTAL - DIRECT U.S.A. TOTAL PAR (10 45.020.049.51)</v>
          </cell>
          <cell r="D171">
            <v>79105</v>
          </cell>
        </row>
        <row r="172">
          <cell r="A172" t="str">
            <v>Great-West Life Assurance Company (The) (F210)PREMIUMS DIRECT SUBTOTAL - DIRECT TOTAL U.S.A. (10 45.020.049.76)</v>
          </cell>
          <cell r="B172" t="str">
            <v>Great-West Life Assurance Company (The) (F210)</v>
          </cell>
          <cell r="C172" t="str">
            <v>PREMIUMS DIRECT SUBTOTAL - DIRECT TOTAL U.S.A. (10 45.020.049.76)</v>
          </cell>
          <cell r="D172">
            <v>156450</v>
          </cell>
        </row>
        <row r="173">
          <cell r="A173" t="str">
            <v>Great-West Life Assurance Company (The) (F210)PREMIUMS DIRECT SUBTOTAL - DIRECT TOTAL EUROPE (10 45.020.049.84)</v>
          </cell>
          <cell r="B173" t="str">
            <v>Great-West Life Assurance Company (The) (F210)</v>
          </cell>
          <cell r="C173" t="str">
            <v>PREMIUMS DIRECT SUBTOTAL - DIRECT TOTAL EUROPE (10 45.020.049.84)</v>
          </cell>
          <cell r="D173">
            <v>932025</v>
          </cell>
        </row>
        <row r="174">
          <cell r="A174" t="str">
            <v>Great-West Life Assurance Company (The) (F210)PREMIUMS REINSURANCE ASSUMED SUBTOTAL - ASSUMED U.S.A. NON-PARTICIPATING TOTAL NON-PAR (10 45.020.149.41)</v>
          </cell>
          <cell r="B174" t="str">
            <v>Great-West Life Assurance Company (The) (F210)</v>
          </cell>
          <cell r="C174" t="str">
            <v>PREMIUMS REINSURANCE ASSUMED SUBTOTAL - ASSUMED U.S.A. NON-PARTICIPATING TOTAL NON-PAR (10 45.020.149.41)</v>
          </cell>
          <cell r="D174">
            <v>6258</v>
          </cell>
        </row>
        <row r="175">
          <cell r="A175" t="str">
            <v>Great-West Life Assurance Company (The) (F210)PREMIUMS REINSURANCE ASSUMED SUBTOTAL - ASSUMED U.S.A. TOTAL PAR (10 45.020.149.51)</v>
          </cell>
          <cell r="B175" t="str">
            <v>Great-West Life Assurance Company (The) (F210)</v>
          </cell>
          <cell r="C175" t="str">
            <v>PREMIUMS REINSURANCE ASSUMED SUBTOTAL - ASSUMED U.S.A. TOTAL PAR (10 45.020.149.51)</v>
          </cell>
          <cell r="D175">
            <v>3653</v>
          </cell>
        </row>
        <row r="176">
          <cell r="A176" t="str">
            <v>Great-West Life Assurance Company (The) (F210)PREMIUMS REINSURANCE ASSUMED SUBTOTAL - ASSUMED TOTAL U.S.A. (10 45.020.149.76)</v>
          </cell>
          <cell r="B176" t="str">
            <v>Great-West Life Assurance Company (The) (F210)</v>
          </cell>
          <cell r="C176" t="str">
            <v>PREMIUMS REINSURANCE ASSUMED SUBTOTAL - ASSUMED TOTAL U.S.A. (10 45.020.149.76)</v>
          </cell>
          <cell r="D176">
            <v>9911</v>
          </cell>
        </row>
        <row r="177">
          <cell r="A177" t="str">
            <v>Great-West Life Assurance Company (The) (F210)PREMIUMS REINSURANCE ASSUMED SUBTOTAL - ASSUMED TOTAL EUROPE (10 45.020.149.84)</v>
          </cell>
          <cell r="B177" t="str">
            <v>Great-West Life Assurance Company (The) (F210)</v>
          </cell>
          <cell r="C177" t="str">
            <v>PREMIUMS REINSURANCE ASSUMED SUBTOTAL - ASSUMED TOTAL EUROPE (10 45.020.149.84)</v>
          </cell>
          <cell r="D177">
            <v>4337531</v>
          </cell>
        </row>
        <row r="178">
          <cell r="A178" t="str">
            <v>Great-West Life Assurance Company (The) (F210)PREMIUMS REINSURANCE CEDED SUBTOTAL - CEDED U.S.A. NON-PARTICIPATING ANNUITY INDIVIDUAL (10 45.020.249.11)</v>
          </cell>
          <cell r="B178" t="str">
            <v>Great-West Life Assurance Company (The) (F210)</v>
          </cell>
          <cell r="C178" t="str">
            <v>PREMIUMS REINSURANCE CEDED SUBTOTAL - CEDED U.S.A. NON-PARTICIPATING ANNUITY INDIVIDUAL (10 45.020.249.11)</v>
          </cell>
          <cell r="D178">
            <v>850</v>
          </cell>
        </row>
        <row r="179">
          <cell r="A179" t="str">
            <v>Great-West Life Assurance Company (The) (F210)PREMIUMS REINSURANCE CEDED SUBTOTAL - CEDED U.S.A. NON-PARTICIPATING ANNUITY GROUP (10 45.020.249.12)</v>
          </cell>
          <cell r="B179" t="str">
            <v>Great-West Life Assurance Company (The) (F210)</v>
          </cell>
          <cell r="C179" t="str">
            <v>PREMIUMS REINSURANCE CEDED SUBTOTAL - CEDED U.S.A. NON-PARTICIPATING ANNUITY GROUP (10 45.020.249.12)</v>
          </cell>
          <cell r="D179">
            <v>1313</v>
          </cell>
        </row>
        <row r="180">
          <cell r="A180" t="str">
            <v>Great-West Life Assurance Company (The) (F210)PREMIUMS REINSURANCE CEDED SUBTOTAL - CEDED U.S.A. NON-PARTICIPATING TOTAL NON-PAR (10 45.020.249.41)</v>
          </cell>
          <cell r="B180" t="str">
            <v>Great-West Life Assurance Company (The) (F210)</v>
          </cell>
          <cell r="C180" t="str">
            <v>PREMIUMS REINSURANCE CEDED SUBTOTAL - CEDED U.S.A. NON-PARTICIPATING TOTAL NON-PAR (10 45.020.249.41)</v>
          </cell>
          <cell r="D180">
            <v>28849</v>
          </cell>
        </row>
        <row r="181">
          <cell r="A181" t="str">
            <v>Great-West Life Assurance Company (The) (F210)PREMIUMS REINSURANCE CEDED SUBTOTAL - CEDED U.S.A. TOTAL PAR (10 45.020.249.51)</v>
          </cell>
          <cell r="B181" t="str">
            <v>Great-West Life Assurance Company (The) (F210)</v>
          </cell>
          <cell r="C181" t="str">
            <v>PREMIUMS REINSURANCE CEDED SUBTOTAL - CEDED U.S.A. TOTAL PAR (10 45.020.249.51)</v>
          </cell>
          <cell r="D181">
            <v>7862</v>
          </cell>
        </row>
        <row r="182">
          <cell r="A182" t="str">
            <v>Great-West Life Assurance Company (The) (F210)PREMIUMS REINSURANCE CEDED SUBTOTAL - CEDED TOTAL U.S.A. (10 45.020.249.76)</v>
          </cell>
          <cell r="B182" t="str">
            <v>Great-West Life Assurance Company (The) (F210)</v>
          </cell>
          <cell r="C182" t="str">
            <v>PREMIUMS REINSURANCE CEDED SUBTOTAL - CEDED TOTAL U.S.A. (10 45.020.249.76)</v>
          </cell>
          <cell r="D182">
            <v>36711</v>
          </cell>
        </row>
        <row r="183">
          <cell r="A183" t="str">
            <v>Great-West Life Assurance Company (The) (F210)PREMIUMS REINSURANCE CEDED SUBTOTAL - CEDED TOTAL EUROPE (10 45.020.249.84)</v>
          </cell>
          <cell r="B183" t="str">
            <v>Great-West Life Assurance Company (The) (F210)</v>
          </cell>
          <cell r="C183" t="str">
            <v>PREMIUMS REINSURANCE CEDED SUBTOTAL - CEDED TOTAL EUROPE (10 45.020.249.84)</v>
          </cell>
          <cell r="D183">
            <v>511403</v>
          </cell>
        </row>
        <row r="184">
          <cell r="A184" t="str">
            <v>Independent Order of Foresters (The) (J080)PREMIUMS DIRECT SUBTOTAL - DIRECT NON-PARTICIPATING ANNUITY INDIVIDUAL (10 45.010.049.11)</v>
          </cell>
          <cell r="B184" t="str">
            <v>Independent Order of Foresters (The) (J080)</v>
          </cell>
          <cell r="C184" t="str">
            <v>PREMIUMS DIRECT SUBTOTAL - DIRECT NON-PARTICIPATING ANNUITY INDIVIDUAL (10 45.010.049.11)</v>
          </cell>
          <cell r="D184">
            <v>5</v>
          </cell>
        </row>
        <row r="185">
          <cell r="A185" t="str">
            <v>Independent Order of Foresters (The) (J080)PREMIUMS DIRECT SUBTOTAL - DIRECT NON-PARTICIPATING ANNUITY GROUP (10 45.010.049.12)</v>
          </cell>
          <cell r="B185" t="str">
            <v>Independent Order of Foresters (The) (J080)</v>
          </cell>
          <cell r="C185" t="str">
            <v>PREMIUMS DIRECT SUBTOTAL - DIRECT NON-PARTICIPATING ANNUITY GROUP (10 45.010.049.12)</v>
          </cell>
          <cell r="D185">
            <v>55039</v>
          </cell>
        </row>
        <row r="186">
          <cell r="A186" t="str">
            <v>Independent Order of Foresters (The) (J080)PREMIUMS DIRECT SUBTOTAL - DIRECT NON-PARTICIPATING TOTAL NON-PAR (10 45.010.049.41)</v>
          </cell>
          <cell r="B186" t="str">
            <v>Independent Order of Foresters (The) (J080)</v>
          </cell>
          <cell r="C186" t="str">
            <v>PREMIUMS DIRECT SUBTOTAL - DIRECT NON-PARTICIPATING TOTAL NON-PAR (10 45.010.049.41)</v>
          </cell>
          <cell r="D186">
            <v>140181</v>
          </cell>
        </row>
        <row r="187">
          <cell r="A187" t="str">
            <v>Independent Order of Foresters (The) (J080)PREMIUMS DIRECT SUBTOTAL - DIRECT TOTAL PAR (10 45.010.049.51)</v>
          </cell>
          <cell r="B187" t="str">
            <v>Independent Order of Foresters (The) (J080)</v>
          </cell>
          <cell r="C187" t="str">
            <v>PREMIUMS DIRECT SUBTOTAL - DIRECT TOTAL PAR (10 45.010.049.51)</v>
          </cell>
          <cell r="D187">
            <v>29209</v>
          </cell>
        </row>
        <row r="188">
          <cell r="A188" t="str">
            <v>Independent Order of Foresters (The) (J080)PREMIUMS REINSURANCE ASSUMED SUBTOTAL - ASSUMED TOTAL PAR (10 45.010.149.51)</v>
          </cell>
          <cell r="B188" t="str">
            <v>Independent Order of Foresters (The) (J080)</v>
          </cell>
          <cell r="C188" t="str">
            <v>PREMIUMS REINSURANCE ASSUMED SUBTOTAL - ASSUMED TOTAL PAR (10 45.010.149.51)</v>
          </cell>
          <cell r="D188">
            <v>4075</v>
          </cell>
        </row>
        <row r="189">
          <cell r="A189" t="str">
            <v>Independent Order of Foresters (The) (J080)PREMIUMS REINSURANCE CEDED SUBTOTAL - CEDED NON-PARTICIPATING ANNUITY GROUP (10 45.010.249.12)</v>
          </cell>
          <cell r="B189" t="str">
            <v>Independent Order of Foresters (The) (J080)</v>
          </cell>
          <cell r="C189" t="str">
            <v>PREMIUMS REINSURANCE CEDED SUBTOTAL - CEDED NON-PARTICIPATING ANNUITY GROUP (10 45.010.249.12)</v>
          </cell>
          <cell r="D189">
            <v>-5544</v>
          </cell>
        </row>
        <row r="190">
          <cell r="A190" t="str">
            <v>Independent Order of Foresters (The) (J080)PREMIUMS REINSURANCE CEDED SUBTOTAL - CEDED NON-PARTICIPATING TOTAL NON-PAR (10 45.010.249.41)</v>
          </cell>
          <cell r="B190" t="str">
            <v>Independent Order of Foresters (The) (J080)</v>
          </cell>
          <cell r="C190" t="str">
            <v>PREMIUMS REINSURANCE CEDED SUBTOTAL - CEDED NON-PARTICIPATING TOTAL NON-PAR (10 45.010.249.41)</v>
          </cell>
          <cell r="D190">
            <v>27320</v>
          </cell>
        </row>
        <row r="191">
          <cell r="A191" t="str">
            <v>Independent Order of Foresters (The) (J080)PREMIUMS REINSURANCE CEDED SUBTOTAL - CEDED TOTAL PAR (10 45.010.249.51)</v>
          </cell>
          <cell r="B191" t="str">
            <v>Independent Order of Foresters (The) (J080)</v>
          </cell>
          <cell r="C191" t="str">
            <v>PREMIUMS REINSURANCE CEDED SUBTOTAL - CEDED TOTAL PAR (10 45.010.249.51)</v>
          </cell>
          <cell r="D191">
            <v>1069</v>
          </cell>
        </row>
        <row r="192">
          <cell r="A192" t="str">
            <v>Independent Order of Foresters (The) (J080)PREMIUMS DIRECT SUBTOTAL - DIRECT U.S.A. TOTAL PAR (10 45.020.049.51)</v>
          </cell>
          <cell r="B192" t="str">
            <v>Independent Order of Foresters (The) (J080)</v>
          </cell>
          <cell r="C192" t="str">
            <v>PREMIUMS DIRECT SUBTOTAL - DIRECT U.S.A. TOTAL PAR (10 45.020.049.51)</v>
          </cell>
          <cell r="D192">
            <v>331894</v>
          </cell>
        </row>
        <row r="193">
          <cell r="A193" t="str">
            <v>Independent Order of Foresters (The) (J080)PREMIUMS DIRECT SUBTOTAL - DIRECT TOTAL U.S.A. (10 45.020.049.76)</v>
          </cell>
          <cell r="B193" t="str">
            <v>Independent Order of Foresters (The) (J080)</v>
          </cell>
          <cell r="C193" t="str">
            <v>PREMIUMS DIRECT SUBTOTAL - DIRECT TOTAL U.S.A. (10 45.020.049.76)</v>
          </cell>
          <cell r="D193">
            <v>331894</v>
          </cell>
        </row>
        <row r="194">
          <cell r="A194" t="str">
            <v>Independent Order of Foresters (The) (J080)PREMIUMS DIRECT SUBTOTAL - DIRECT TOTAL EUROPE (10 45.020.049.84)</v>
          </cell>
          <cell r="B194" t="str">
            <v>Independent Order of Foresters (The) (J080)</v>
          </cell>
          <cell r="C194" t="str">
            <v>PREMIUMS DIRECT SUBTOTAL - DIRECT TOTAL EUROPE (10 45.020.049.84)</v>
          </cell>
          <cell r="D194">
            <v>22619</v>
          </cell>
        </row>
        <row r="195">
          <cell r="A195" t="str">
            <v>Independent Order of Foresters (The) (J080)PREMIUMS REINSURANCE CEDED SUBTOTAL - CEDED U.S.A. TOTAL PAR (10 45.020.249.51)</v>
          </cell>
          <cell r="B195" t="str">
            <v>Independent Order of Foresters (The) (J080)</v>
          </cell>
          <cell r="C195" t="str">
            <v>PREMIUMS REINSURANCE CEDED SUBTOTAL - CEDED U.S.A. TOTAL PAR (10 45.020.249.51)</v>
          </cell>
          <cell r="D195">
            <v>29723</v>
          </cell>
        </row>
        <row r="196">
          <cell r="A196" t="str">
            <v>Independent Order of Foresters (The) (J080)PREMIUMS REINSURANCE CEDED SUBTOTAL - CEDED TOTAL U.S.A. (10 45.020.249.76)</v>
          </cell>
          <cell r="B196" t="str">
            <v>Independent Order of Foresters (The) (J080)</v>
          </cell>
          <cell r="C196" t="str">
            <v>PREMIUMS REINSURANCE CEDED SUBTOTAL - CEDED TOTAL U.S.A. (10 45.020.249.76)</v>
          </cell>
          <cell r="D196">
            <v>29723</v>
          </cell>
        </row>
        <row r="197">
          <cell r="A197" t="str">
            <v>Independent Order of Foresters (The) (Life) (I006)PREMIUMS DIRECT SUBTOTAL - DIRECT NON-PARTICIPATING ANNUITY INDIVIDUAL (10 45.010.049.11)</v>
          </cell>
          <cell r="B197" t="str">
            <v>Independent Order of Foresters (The) (Life) (I006)</v>
          </cell>
          <cell r="C197" t="str">
            <v>PREMIUMS DIRECT SUBTOTAL - DIRECT NON-PARTICIPATING ANNUITY INDIVIDUAL (10 45.010.049.11)</v>
          </cell>
          <cell r="D197">
            <v>5</v>
          </cell>
        </row>
        <row r="198">
          <cell r="A198" t="str">
            <v>Independent Order of Foresters (The) (Life) (I006)PREMIUMS DIRECT SUBTOTAL - DIRECT NON-PARTICIPATING ANNUITY GROUP (10 45.010.049.12)</v>
          </cell>
          <cell r="B198" t="str">
            <v>Independent Order of Foresters (The) (Life) (I006)</v>
          </cell>
          <cell r="C198" t="str">
            <v>PREMIUMS DIRECT SUBTOTAL - DIRECT NON-PARTICIPATING ANNUITY GROUP (10 45.010.049.12)</v>
          </cell>
          <cell r="D198">
            <v>55039</v>
          </cell>
        </row>
        <row r="199">
          <cell r="A199" t="str">
            <v>Independent Order of Foresters (The) (Life) (I006)PREMIUMS DIRECT SUBTOTAL - DIRECT NON-PARTICIPATING TOTAL NON-PAR (10 45.010.049.41)</v>
          </cell>
          <cell r="B199" t="str">
            <v>Independent Order of Foresters (The) (Life) (I006)</v>
          </cell>
          <cell r="C199" t="str">
            <v>PREMIUMS DIRECT SUBTOTAL - DIRECT NON-PARTICIPATING TOTAL NON-PAR (10 45.010.049.41)</v>
          </cell>
          <cell r="D199">
            <v>140181</v>
          </cell>
        </row>
        <row r="200">
          <cell r="A200" t="str">
            <v>Independent Order of Foresters (The) (Life) (I006)PREMIUMS DIRECT SUBTOTAL - DIRECT TOTAL PAR (10 45.010.049.51)</v>
          </cell>
          <cell r="B200" t="str">
            <v>Independent Order of Foresters (The) (Life) (I006)</v>
          </cell>
          <cell r="C200" t="str">
            <v>PREMIUMS DIRECT SUBTOTAL - DIRECT TOTAL PAR (10 45.010.049.51)</v>
          </cell>
          <cell r="D200">
            <v>29209</v>
          </cell>
        </row>
        <row r="201">
          <cell r="A201" t="str">
            <v>Independent Order of Foresters (The) (Life) (I006)PREMIUMS REINSURANCE ASSUMED SUBTOTAL - ASSUMED TOTAL PAR (10 45.010.149.51)</v>
          </cell>
          <cell r="B201" t="str">
            <v>Independent Order of Foresters (The) (Life) (I006)</v>
          </cell>
          <cell r="C201" t="str">
            <v>PREMIUMS REINSURANCE ASSUMED SUBTOTAL - ASSUMED TOTAL PAR (10 45.010.149.51)</v>
          </cell>
          <cell r="D201">
            <v>4075</v>
          </cell>
        </row>
        <row r="202">
          <cell r="A202" t="str">
            <v>Independent Order of Foresters (The) (Life) (I006)PREMIUMS REINSURANCE CEDED SUBTOTAL - CEDED NON-PARTICIPATING ANNUITY GROUP (10 45.010.249.12)</v>
          </cell>
          <cell r="B202" t="str">
            <v>Independent Order of Foresters (The) (Life) (I006)</v>
          </cell>
          <cell r="C202" t="str">
            <v>PREMIUMS REINSURANCE CEDED SUBTOTAL - CEDED NON-PARTICIPATING ANNUITY GROUP (10 45.010.249.12)</v>
          </cell>
          <cell r="D202">
            <v>-5544</v>
          </cell>
        </row>
        <row r="203">
          <cell r="A203" t="str">
            <v>Independent Order of Foresters (The) (Life) (I006)PREMIUMS REINSURANCE CEDED SUBTOTAL - CEDED NON-PARTICIPATING TOTAL NON-PAR (10 45.010.249.41)</v>
          </cell>
          <cell r="B203" t="str">
            <v>Independent Order of Foresters (The) (Life) (I006)</v>
          </cell>
          <cell r="C203" t="str">
            <v>PREMIUMS REINSURANCE CEDED SUBTOTAL - CEDED NON-PARTICIPATING TOTAL NON-PAR (10 45.010.249.41)</v>
          </cell>
          <cell r="D203">
            <v>27320</v>
          </cell>
        </row>
        <row r="204">
          <cell r="A204" t="str">
            <v>Independent Order of Foresters (The) (Life) (I006)PREMIUMS REINSURANCE CEDED SUBTOTAL - CEDED TOTAL PAR (10 45.010.249.51)</v>
          </cell>
          <cell r="B204" t="str">
            <v>Independent Order of Foresters (The) (Life) (I006)</v>
          </cell>
          <cell r="C204" t="str">
            <v>PREMIUMS REINSURANCE CEDED SUBTOTAL - CEDED TOTAL PAR (10 45.010.249.51)</v>
          </cell>
          <cell r="D204">
            <v>1069</v>
          </cell>
        </row>
        <row r="205">
          <cell r="A205" t="str">
            <v>Independent Order of Foresters (The) (Life) (I006)PREMIUMS DIRECT SUBTOTAL - DIRECT U.S.A. TOTAL PAR (10 45.020.049.51)</v>
          </cell>
          <cell r="B205" t="str">
            <v>Independent Order of Foresters (The) (Life) (I006)</v>
          </cell>
          <cell r="C205" t="str">
            <v>PREMIUMS DIRECT SUBTOTAL - DIRECT U.S.A. TOTAL PAR (10 45.020.049.51)</v>
          </cell>
          <cell r="D205">
            <v>331894</v>
          </cell>
        </row>
        <row r="206">
          <cell r="A206" t="str">
            <v>Independent Order of Foresters (The) (Life) (I006)PREMIUMS DIRECT SUBTOTAL - DIRECT TOTAL U.S.A. (10 45.020.049.76)</v>
          </cell>
          <cell r="B206" t="str">
            <v>Independent Order of Foresters (The) (Life) (I006)</v>
          </cell>
          <cell r="C206" t="str">
            <v>PREMIUMS DIRECT SUBTOTAL - DIRECT TOTAL U.S.A. (10 45.020.049.76)</v>
          </cell>
          <cell r="D206">
            <v>331894</v>
          </cell>
        </row>
        <row r="207">
          <cell r="A207" t="str">
            <v>Independent Order of Foresters (The) (Life) (I006)PREMIUMS DIRECT SUBTOTAL - DIRECT TOTAL EUROPE (10 45.020.049.84)</v>
          </cell>
          <cell r="B207" t="str">
            <v>Independent Order of Foresters (The) (Life) (I006)</v>
          </cell>
          <cell r="C207" t="str">
            <v>PREMIUMS DIRECT SUBTOTAL - DIRECT TOTAL EUROPE (10 45.020.049.84)</v>
          </cell>
          <cell r="D207">
            <v>22619</v>
          </cell>
        </row>
        <row r="208">
          <cell r="A208" t="str">
            <v>Independent Order of Foresters (The) (Life) (I006)PREMIUMS REINSURANCE CEDED SUBTOTAL - CEDED U.S.A. TOTAL PAR (10 45.020.249.51)</v>
          </cell>
          <cell r="B208" t="str">
            <v>Independent Order of Foresters (The) (Life) (I006)</v>
          </cell>
          <cell r="C208" t="str">
            <v>PREMIUMS REINSURANCE CEDED SUBTOTAL - CEDED U.S.A. TOTAL PAR (10 45.020.249.51)</v>
          </cell>
          <cell r="D208">
            <v>29723</v>
          </cell>
        </row>
        <row r="209">
          <cell r="A209" t="str">
            <v>Independent Order of Foresters (The) (Life) (I006)PREMIUMS REINSURANCE CEDED SUBTOTAL - CEDED TOTAL U.S.A. (10 45.020.249.76)</v>
          </cell>
          <cell r="B209" t="str">
            <v>Independent Order of Foresters (The) (Life) (I006)</v>
          </cell>
          <cell r="C209" t="str">
            <v>PREMIUMS REINSURANCE CEDED SUBTOTAL - CEDED TOTAL U.S.A. (10 45.020.249.76)</v>
          </cell>
          <cell r="D209">
            <v>29723</v>
          </cell>
        </row>
        <row r="210">
          <cell r="A210" t="str">
            <v>Industrial Alliance Pacific Insurance and Financial Services Inc. (F330)PREMIUMS DIRECT SUBTOTAL - DIRECT NON-PARTICIPATING ANNUITY INDIVIDUAL (10 45.010.049.11)</v>
          </cell>
          <cell r="B210" t="str">
            <v>Industrial Alliance Pacific Insurance and Financial Services Inc. (F330)</v>
          </cell>
          <cell r="C210" t="str">
            <v>PREMIUMS DIRECT SUBTOTAL - DIRECT NON-PARTICIPATING ANNUITY INDIVIDUAL (10 45.010.049.11)</v>
          </cell>
          <cell r="D210">
            <v>71584</v>
          </cell>
        </row>
        <row r="211">
          <cell r="A211" t="str">
            <v>Industrial Alliance Pacific Insurance and Financial Services Inc. (F330)PREMIUMS DIRECT SUBTOTAL - DIRECT NON-PARTICIPATING ANNUITY GROUP (10 45.010.049.12)</v>
          </cell>
          <cell r="B211" t="str">
            <v>Industrial Alliance Pacific Insurance and Financial Services Inc. (F330)</v>
          </cell>
          <cell r="C211" t="str">
            <v>PREMIUMS DIRECT SUBTOTAL - DIRECT NON-PARTICIPATING ANNUITY GROUP (10 45.010.049.12)</v>
          </cell>
          <cell r="D211">
            <v>2525</v>
          </cell>
        </row>
        <row r="212">
          <cell r="A212" t="str">
            <v>Industrial Alliance Pacific Insurance and Financial Services Inc. (F330)PREMIUMS DIRECT SUBTOTAL - DIRECT NON-PARTICIPATING TOTAL NON-PAR (10 45.010.049.41)</v>
          </cell>
          <cell r="B212" t="str">
            <v>Industrial Alliance Pacific Insurance and Financial Services Inc. (F330)</v>
          </cell>
          <cell r="C212" t="str">
            <v>PREMIUMS DIRECT SUBTOTAL - DIRECT NON-PARTICIPATING TOTAL NON-PAR (10 45.010.049.41)</v>
          </cell>
          <cell r="D212">
            <v>674765</v>
          </cell>
        </row>
        <row r="213">
          <cell r="A213" t="str">
            <v>Industrial Alliance Pacific Insurance and Financial Services Inc. (F330)PREMIUMS DIRECT SUBTOTAL - DIRECT TOTAL PAR (10 45.010.049.51)</v>
          </cell>
          <cell r="B213" t="str">
            <v>Industrial Alliance Pacific Insurance and Financial Services Inc. (F330)</v>
          </cell>
          <cell r="C213" t="str">
            <v>PREMIUMS DIRECT SUBTOTAL - DIRECT TOTAL PAR (10 45.010.049.51)</v>
          </cell>
          <cell r="D213">
            <v>6034</v>
          </cell>
        </row>
        <row r="214">
          <cell r="A214" t="str">
            <v>Industrial Alliance Pacific Insurance and Financial Services Inc. (F330)PREMIUMS REINSURANCE CEDED SUBTOTAL - CEDED NON-PARTICIPATING ANNUITY INDIVIDUAL (10 45.010.249.11)</v>
          </cell>
          <cell r="B214" t="str">
            <v>Industrial Alliance Pacific Insurance and Financial Services Inc. (F330)</v>
          </cell>
          <cell r="C214" t="str">
            <v>PREMIUMS REINSURANCE CEDED SUBTOTAL - CEDED NON-PARTICIPATING ANNUITY INDIVIDUAL (10 45.010.249.11)</v>
          </cell>
          <cell r="D214">
            <v>13157</v>
          </cell>
        </row>
        <row r="215">
          <cell r="A215" t="str">
            <v>Industrial Alliance Pacific Insurance and Financial Services Inc. (F330)PREMIUMS REINSURANCE CEDED SUBTOTAL - CEDED NON-PARTICIPATING ANNUITY GROUP (10 45.010.249.12)</v>
          </cell>
          <cell r="B215" t="str">
            <v>Industrial Alliance Pacific Insurance and Financial Services Inc. (F330)</v>
          </cell>
          <cell r="C215" t="str">
            <v>PREMIUMS REINSURANCE CEDED SUBTOTAL - CEDED NON-PARTICIPATING ANNUITY GROUP (10 45.010.249.12)</v>
          </cell>
          <cell r="D215">
            <v>670</v>
          </cell>
        </row>
        <row r="216">
          <cell r="A216" t="str">
            <v>Industrial Alliance Pacific Insurance and Financial Services Inc. (F330)PREMIUMS REINSURANCE CEDED SUBTOTAL - CEDED NON-PARTICIPATING TOTAL NON-PAR (10 45.010.249.41)</v>
          </cell>
          <cell r="B216" t="str">
            <v>Industrial Alliance Pacific Insurance and Financial Services Inc. (F330)</v>
          </cell>
          <cell r="C216" t="str">
            <v>PREMIUMS REINSURANCE CEDED SUBTOTAL - CEDED NON-PARTICIPATING TOTAL NON-PAR (10 45.010.249.41)</v>
          </cell>
          <cell r="D216">
            <v>84165</v>
          </cell>
        </row>
        <row r="217">
          <cell r="A217" t="str">
            <v>Industrial Alliance Pacific Insurance and Financial Services Inc. (F330)PREMIUMS REINSURANCE CEDED SUBTOTAL - CEDED TOTAL PAR (10 45.010.249.51)</v>
          </cell>
          <cell r="B217" t="str">
            <v>Industrial Alliance Pacific Insurance and Financial Services Inc. (F330)</v>
          </cell>
          <cell r="C217" t="str">
            <v>PREMIUMS REINSURANCE CEDED SUBTOTAL - CEDED TOTAL PAR (10 45.010.249.51)</v>
          </cell>
          <cell r="D217">
            <v>567</v>
          </cell>
        </row>
        <row r="218">
          <cell r="A218" t="str">
            <v>Industrial Alliance Pacific Insurance and Financial Services Inc. (F330)PREMIUMS DIRECT SUBTOTAL - DIRECT U.S.A. NON-PARTICIPATING ANNUITY INDIVIDUAL (10 45.020.049.11)</v>
          </cell>
          <cell r="B218" t="str">
            <v>Industrial Alliance Pacific Insurance and Financial Services Inc. (F330)</v>
          </cell>
          <cell r="C218" t="str">
            <v>PREMIUMS DIRECT SUBTOTAL - DIRECT U.S.A. NON-PARTICIPATING ANNUITY INDIVIDUAL (10 45.020.049.11)</v>
          </cell>
          <cell r="D218">
            <v>78899</v>
          </cell>
        </row>
        <row r="219">
          <cell r="A219" t="str">
            <v>Industrial Alliance Pacific Insurance and Financial Services Inc. (F330)PREMIUMS DIRECT SUBTOTAL - DIRECT U.S.A. NON-PARTICIPATING TOTAL NON-PAR (10 45.020.049.41)</v>
          </cell>
          <cell r="B219" t="str">
            <v>Industrial Alliance Pacific Insurance and Financial Services Inc. (F330)</v>
          </cell>
          <cell r="C219" t="str">
            <v>PREMIUMS DIRECT SUBTOTAL - DIRECT U.S.A. NON-PARTICIPATING TOTAL NON-PAR (10 45.020.049.41)</v>
          </cell>
          <cell r="D219">
            <v>89562</v>
          </cell>
        </row>
        <row r="220">
          <cell r="A220" t="str">
            <v>Industrial Alliance Pacific Insurance and Financial Services Inc. (F330)PREMIUMS DIRECT SUBTOTAL - DIRECT TOTAL U.S.A. (10 45.020.049.76)</v>
          </cell>
          <cell r="B220" t="str">
            <v>Industrial Alliance Pacific Insurance and Financial Services Inc. (F330)</v>
          </cell>
          <cell r="C220" t="str">
            <v>PREMIUMS DIRECT SUBTOTAL - DIRECT TOTAL U.S.A. (10 45.020.049.76)</v>
          </cell>
          <cell r="D220">
            <v>89562</v>
          </cell>
        </row>
        <row r="221">
          <cell r="A221" t="str">
            <v>Industrial Alliance Pacific Insurance and Financial Services Inc. (F330)PREMIUMS REINSURANCE CEDED SUBTOTAL - CEDED U.S.A. NON-PARTICIPATING TOTAL NON-PAR (10 45.020.249.41)</v>
          </cell>
          <cell r="B221" t="str">
            <v>Industrial Alliance Pacific Insurance and Financial Services Inc. (F330)</v>
          </cell>
          <cell r="C221" t="str">
            <v>PREMIUMS REINSURANCE CEDED SUBTOTAL - CEDED U.S.A. NON-PARTICIPATING TOTAL NON-PAR (10 45.020.249.41)</v>
          </cell>
          <cell r="D221">
            <v>1651</v>
          </cell>
        </row>
        <row r="222">
          <cell r="A222" t="str">
            <v>Industrial Alliance Pacific Insurance and Financial Services Inc. (F330)PREMIUMS REINSURANCE CEDED SUBTOTAL - CEDED TOTAL U.S.A. (10 45.020.249.76)</v>
          </cell>
          <cell r="B222" t="str">
            <v>Industrial Alliance Pacific Insurance and Financial Services Inc. (F330)</v>
          </cell>
          <cell r="C222" t="str">
            <v>PREMIUMS REINSURANCE CEDED SUBTOTAL - CEDED TOTAL U.S.A. (10 45.020.249.76)</v>
          </cell>
          <cell r="D222">
            <v>1651</v>
          </cell>
        </row>
        <row r="223">
          <cell r="A223" t="str">
            <v>London Life Insurance Company (F250)PREMIUMS DIRECT SUBTOTAL - DIRECT NON-PARTICIPATING ANNUITY INDIVIDUAL (10 45.010.049.11)</v>
          </cell>
          <cell r="B223" t="str">
            <v>London Life Insurance Company (F250)</v>
          </cell>
          <cell r="C223" t="str">
            <v>PREMIUMS DIRECT SUBTOTAL - DIRECT NON-PARTICIPATING ANNUITY INDIVIDUAL (10 45.010.049.11)</v>
          </cell>
          <cell r="D223">
            <v>79677</v>
          </cell>
        </row>
        <row r="224">
          <cell r="A224" t="str">
            <v>London Life Insurance Company (F250)PREMIUMS DIRECT SUBTOTAL - DIRECT NON-PARTICIPATING ANNUITY GROUP (10 45.010.049.12)</v>
          </cell>
          <cell r="B224" t="str">
            <v>London Life Insurance Company (F250)</v>
          </cell>
          <cell r="C224" t="str">
            <v>PREMIUMS DIRECT SUBTOTAL - DIRECT NON-PARTICIPATING ANNUITY GROUP (10 45.010.049.12)</v>
          </cell>
          <cell r="D224">
            <v>460364</v>
          </cell>
        </row>
        <row r="225">
          <cell r="A225" t="str">
            <v>London Life Insurance Company (F250)PREMIUMS DIRECT SUBTOTAL - DIRECT NON-PARTICIPATING TOTAL NON-PAR (10 45.010.049.41)</v>
          </cell>
          <cell r="B225" t="str">
            <v>London Life Insurance Company (F250)</v>
          </cell>
          <cell r="C225" t="str">
            <v>PREMIUMS DIRECT SUBTOTAL - DIRECT NON-PARTICIPATING TOTAL NON-PAR (10 45.010.049.41)</v>
          </cell>
          <cell r="D225">
            <v>818394</v>
          </cell>
        </row>
        <row r="226">
          <cell r="A226" t="str">
            <v>London Life Insurance Company (F250)PREMIUMS DIRECT SUBTOTAL - DIRECT TOTAL PAR (10 45.010.049.51)</v>
          </cell>
          <cell r="B226" t="str">
            <v>London Life Insurance Company (F250)</v>
          </cell>
          <cell r="C226" t="str">
            <v>PREMIUMS DIRECT SUBTOTAL - DIRECT TOTAL PAR (10 45.010.049.51)</v>
          </cell>
          <cell r="D226">
            <v>1779777</v>
          </cell>
        </row>
        <row r="227">
          <cell r="A227" t="str">
            <v>London Life Insurance Company (F250)PREMIUMS REINSURANCE ASSUMED SUBTOTAL - ASSUMED NON-PARTICIPATING ANNUITY INDIVIDUAL (10 45.010.149.11)</v>
          </cell>
          <cell r="B227" t="str">
            <v>London Life Insurance Company (F250)</v>
          </cell>
          <cell r="C227" t="str">
            <v>PREMIUMS REINSURANCE ASSUMED SUBTOTAL - ASSUMED NON-PARTICIPATING ANNUITY INDIVIDUAL (10 45.010.149.11)</v>
          </cell>
          <cell r="D227">
            <v>2999</v>
          </cell>
        </row>
        <row r="228">
          <cell r="A228" t="str">
            <v>London Life Insurance Company (F250)PREMIUMS REINSURANCE ASSUMED SUBTOTAL - ASSUMED NON-PARTICIPATING TOTAL NON-PAR (10 45.010.149.41)</v>
          </cell>
          <cell r="B228" t="str">
            <v>London Life Insurance Company (F250)</v>
          </cell>
          <cell r="C228" t="str">
            <v>PREMIUMS REINSURANCE ASSUMED SUBTOTAL - ASSUMED NON-PARTICIPATING TOTAL NON-PAR (10 45.010.149.41)</v>
          </cell>
          <cell r="D228">
            <v>412436</v>
          </cell>
        </row>
        <row r="229">
          <cell r="A229" t="str">
            <v>London Life Insurance Company (F250)PREMIUMS REINSURANCE ASSUMED SUBTOTAL - ASSUMED TOTAL PAR (10 45.010.149.51)</v>
          </cell>
          <cell r="B229" t="str">
            <v>London Life Insurance Company (F250)</v>
          </cell>
          <cell r="C229" t="str">
            <v>PREMIUMS REINSURANCE ASSUMED SUBTOTAL - ASSUMED TOTAL PAR (10 45.010.149.51)</v>
          </cell>
          <cell r="D229">
            <v>98</v>
          </cell>
        </row>
        <row r="230">
          <cell r="A230" t="str">
            <v>London Life Insurance Company (F250)PREMIUMS REINSURANCE CEDED SUBTOTAL - CEDED NON-PARTICIPATING ANNUITY INDIVIDUAL (10 45.010.249.11)</v>
          </cell>
          <cell r="B230" t="str">
            <v>London Life Insurance Company (F250)</v>
          </cell>
          <cell r="C230" t="str">
            <v>PREMIUMS REINSURANCE CEDED SUBTOTAL - CEDED NON-PARTICIPATING ANNUITY INDIVIDUAL (10 45.010.249.11)</v>
          </cell>
          <cell r="D230">
            <v>-30811</v>
          </cell>
        </row>
        <row r="231">
          <cell r="A231" t="str">
            <v>London Life Insurance Company (F250)PREMIUMS REINSURANCE CEDED SUBTOTAL - CEDED NON-PARTICIPATING TOTAL NON-PAR (10 45.010.249.41)</v>
          </cell>
          <cell r="B231" t="str">
            <v>London Life Insurance Company (F250)</v>
          </cell>
          <cell r="C231" t="str">
            <v>PREMIUMS REINSURANCE CEDED SUBTOTAL - CEDED NON-PARTICIPATING TOTAL NON-PAR (10 45.010.249.41)</v>
          </cell>
          <cell r="D231">
            <v>62554</v>
          </cell>
        </row>
        <row r="232">
          <cell r="A232" t="str">
            <v>London Life Insurance Company (F250)PREMIUMS REINSURANCE CEDED SUBTOTAL - CEDED TOTAL PAR (10 45.010.249.51)</v>
          </cell>
          <cell r="B232" t="str">
            <v>London Life Insurance Company (F250)</v>
          </cell>
          <cell r="C232" t="str">
            <v>PREMIUMS REINSURANCE CEDED SUBTOTAL - CEDED TOTAL PAR (10 45.010.249.51)</v>
          </cell>
          <cell r="D232">
            <v>22334</v>
          </cell>
        </row>
        <row r="233">
          <cell r="A233" t="str">
            <v>London Life Insurance Company (F250)PREMIUMS DIRECT SUBTOTAL - DIRECT TOTAL EUROPE (10 45.020.049.84)</v>
          </cell>
          <cell r="B233" t="str">
            <v>London Life Insurance Company (F250)</v>
          </cell>
          <cell r="C233" t="str">
            <v>PREMIUMS DIRECT SUBTOTAL - DIRECT TOTAL EUROPE (10 45.020.049.84)</v>
          </cell>
          <cell r="D233">
            <v>19597</v>
          </cell>
        </row>
        <row r="234">
          <cell r="A234" t="str">
            <v>London Life Insurance Company (F250)PREMIUMS REINSURANCE ASSUMED SUBTOTAL - ASSUMED TOTAL EUROPE (10 45.020.149.84)</v>
          </cell>
          <cell r="B234" t="str">
            <v>London Life Insurance Company (F250)</v>
          </cell>
          <cell r="C234" t="str">
            <v>PREMIUMS REINSURANCE ASSUMED SUBTOTAL - ASSUMED TOTAL EUROPE (10 45.020.149.84)</v>
          </cell>
          <cell r="D234">
            <v>3154079</v>
          </cell>
        </row>
        <row r="235">
          <cell r="A235" t="str">
            <v>London Life Insurance Company (F250)PREMIUMS REINSURANCE CEDED SUBTOTAL - CEDED TOTAL EUROPE (10 45.020.249.84)</v>
          </cell>
          <cell r="B235" t="str">
            <v>London Life Insurance Company (F250)</v>
          </cell>
          <cell r="C235" t="str">
            <v>PREMIUMS REINSURANCE CEDED SUBTOTAL - CEDED TOTAL EUROPE (10 45.020.249.84)</v>
          </cell>
          <cell r="D235">
            <v>61485</v>
          </cell>
        </row>
        <row r="236">
          <cell r="A236" t="str">
            <v>Manufacturers Life Insurance Company (The) (F260)PREMIUMS DIRECT SUBTOTAL - DIRECT NON-PARTICIPATING ANNUITY INDIVIDUAL (10 45.010.049.11)</v>
          </cell>
          <cell r="B236" t="str">
            <v>Manufacturers Life Insurance Company (The) (F260)</v>
          </cell>
          <cell r="C236" t="str">
            <v>PREMIUMS DIRECT SUBTOTAL - DIRECT NON-PARTICIPATING ANNUITY INDIVIDUAL (10 45.010.049.11)</v>
          </cell>
          <cell r="D236">
            <v>444085</v>
          </cell>
        </row>
        <row r="237">
          <cell r="A237" t="str">
            <v>Manufacturers Life Insurance Company (The) (F260)PREMIUMS DIRECT SUBTOTAL - DIRECT NON-PARTICIPATING ANNUITY GROUP (10 45.010.049.12)</v>
          </cell>
          <cell r="B237" t="str">
            <v>Manufacturers Life Insurance Company (The) (F260)</v>
          </cell>
          <cell r="C237" t="str">
            <v>PREMIUMS DIRECT SUBTOTAL - DIRECT NON-PARTICIPATING ANNUITY GROUP (10 45.010.049.12)</v>
          </cell>
          <cell r="D237">
            <v>286004</v>
          </cell>
        </row>
        <row r="238">
          <cell r="A238" t="str">
            <v>Manufacturers Life Insurance Company (The) (F260)PREMIUMS DIRECT SUBTOTAL - DIRECT NON-PARTICIPATING TOTAL NON-PAR (10 45.010.049.41)</v>
          </cell>
          <cell r="B238" t="str">
            <v>Manufacturers Life Insurance Company (The) (F260)</v>
          </cell>
          <cell r="C238" t="str">
            <v>PREMIUMS DIRECT SUBTOTAL - DIRECT NON-PARTICIPATING TOTAL NON-PAR (10 45.010.049.41)</v>
          </cell>
          <cell r="D238">
            <v>7301239</v>
          </cell>
        </row>
        <row r="239">
          <cell r="A239" t="str">
            <v>Manufacturers Life Insurance Company (The) (F260)PREMIUMS DIRECT SUBTOTAL - DIRECT TOTAL PAR (10 45.010.049.51)</v>
          </cell>
          <cell r="B239" t="str">
            <v>Manufacturers Life Insurance Company (The) (F260)</v>
          </cell>
          <cell r="C239" t="str">
            <v>PREMIUMS DIRECT SUBTOTAL - DIRECT TOTAL PAR (10 45.010.049.51)</v>
          </cell>
          <cell r="D239">
            <v>812277</v>
          </cell>
        </row>
        <row r="240">
          <cell r="A240" t="str">
            <v>Manufacturers Life Insurance Company (The) (F260)PREMIUMS REINSURANCE ASSUMED SUBTOTAL - ASSUMED NON-PARTICIPATING TOTAL NON-PAR (10 45.010.149.41)</v>
          </cell>
          <cell r="B240" t="str">
            <v>Manufacturers Life Insurance Company (The) (F260)</v>
          </cell>
          <cell r="C240" t="str">
            <v>PREMIUMS REINSURANCE ASSUMED SUBTOTAL - ASSUMED NON-PARTICIPATING TOTAL NON-PAR (10 45.010.149.41)</v>
          </cell>
          <cell r="D240">
            <v>52180</v>
          </cell>
        </row>
        <row r="241">
          <cell r="A241" t="str">
            <v>Manufacturers Life Insurance Company (The) (F260)PREMIUMS REINSURANCE CEDED SUBTOTAL - CEDED NON-PARTICIPATING TOTAL NON-PAR (10 45.010.249.41)</v>
          </cell>
          <cell r="B241" t="str">
            <v>Manufacturers Life Insurance Company (The) (F260)</v>
          </cell>
          <cell r="C241" t="str">
            <v>PREMIUMS REINSURANCE CEDED SUBTOTAL - CEDED NON-PARTICIPATING TOTAL NON-PAR (10 45.010.249.41)</v>
          </cell>
          <cell r="D241">
            <v>4648610</v>
          </cell>
        </row>
        <row r="242">
          <cell r="A242" t="str">
            <v>Manufacturers Life Insurance Company (The) (F260)PREMIUMS REINSURANCE CEDED SUBTOTAL - CEDED TOTAL PAR (10 45.010.249.51)</v>
          </cell>
          <cell r="B242" t="str">
            <v>Manufacturers Life Insurance Company (The) (F260)</v>
          </cell>
          <cell r="C242" t="str">
            <v>PREMIUMS REINSURANCE CEDED SUBTOTAL - CEDED TOTAL PAR (10 45.010.249.51)</v>
          </cell>
          <cell r="D242">
            <v>96637</v>
          </cell>
        </row>
        <row r="243">
          <cell r="A243" t="str">
            <v>Manufacturers Life Insurance Company (The) (F260)PREMIUMS DIRECT SUBTOTAL - DIRECT U.S.A. NON-PARTICIPATING ANNUITY INDIVIDUAL (10 45.020.049.11)</v>
          </cell>
          <cell r="B243" t="str">
            <v>Manufacturers Life Insurance Company (The) (F260)</v>
          </cell>
          <cell r="C243" t="str">
            <v>PREMIUMS DIRECT SUBTOTAL - DIRECT U.S.A. NON-PARTICIPATING ANNUITY INDIVIDUAL (10 45.020.049.11)</v>
          </cell>
          <cell r="D243">
            <v>573075</v>
          </cell>
        </row>
        <row r="244">
          <cell r="A244" t="str">
            <v>Manufacturers Life Insurance Company (The) (F260)PREMIUMS DIRECT SUBTOTAL - DIRECT U.S.A. NON-PARTICIPATING ANNUITY GROUP (10 45.020.049.12)</v>
          </cell>
          <cell r="B244" t="str">
            <v>Manufacturers Life Insurance Company (The) (F260)</v>
          </cell>
          <cell r="C244" t="str">
            <v>PREMIUMS DIRECT SUBTOTAL - DIRECT U.S.A. NON-PARTICIPATING ANNUITY GROUP (10 45.020.049.12)</v>
          </cell>
          <cell r="D244">
            <v>201450</v>
          </cell>
        </row>
        <row r="245">
          <cell r="A245" t="str">
            <v>Manufacturers Life Insurance Company (The) (F260)PREMIUMS DIRECT SUBTOTAL - DIRECT U.S.A. NON-PARTICIPATING TOTAL NON-PAR (10 45.020.049.41)</v>
          </cell>
          <cell r="B245" t="str">
            <v>Manufacturers Life Insurance Company (The) (F260)</v>
          </cell>
          <cell r="C245" t="str">
            <v>PREMIUMS DIRECT SUBTOTAL - DIRECT U.S.A. NON-PARTICIPATING TOTAL NON-PAR (10 45.020.049.41)</v>
          </cell>
          <cell r="D245">
            <v>5030544</v>
          </cell>
        </row>
        <row r="246">
          <cell r="A246" t="str">
            <v>Manufacturers Life Insurance Company (The) (F260)PREMIUMS DIRECT SUBTOTAL - DIRECT U.S.A. TOTAL PAR (10 45.020.049.51)</v>
          </cell>
          <cell r="B246" t="str">
            <v>Manufacturers Life Insurance Company (The) (F260)</v>
          </cell>
          <cell r="C246" t="str">
            <v>PREMIUMS DIRECT SUBTOTAL - DIRECT U.S.A. TOTAL PAR (10 45.020.049.51)</v>
          </cell>
          <cell r="D246">
            <v>1910026</v>
          </cell>
        </row>
        <row r="247">
          <cell r="A247" t="str">
            <v>Manufacturers Life Insurance Company (The) (F260)PREMIUMS DIRECT SUBTOTAL - DIRECT TOTAL U.S.A. (10 45.020.049.76)</v>
          </cell>
          <cell r="B247" t="str">
            <v>Manufacturers Life Insurance Company (The) (F260)</v>
          </cell>
          <cell r="C247" t="str">
            <v>PREMIUMS DIRECT SUBTOTAL - DIRECT TOTAL U.S.A. (10 45.020.049.76)</v>
          </cell>
          <cell r="D247">
            <v>6940570</v>
          </cell>
        </row>
        <row r="248">
          <cell r="A248" t="str">
            <v>Manufacturers Life Insurance Company (The) (F260)PREMIUMS DIRECT SUBTOTAL - DIRECT TOTAL EUROPE (10 45.020.049.84)</v>
          </cell>
          <cell r="B248" t="str">
            <v>Manufacturers Life Insurance Company (The) (F260)</v>
          </cell>
          <cell r="C248" t="str">
            <v>PREMIUMS DIRECT SUBTOTAL - DIRECT TOTAL EUROPE (10 45.020.049.84)</v>
          </cell>
          <cell r="D248">
            <v>-8</v>
          </cell>
        </row>
        <row r="249">
          <cell r="A249" t="str">
            <v>Manufacturers Life Insurance Company (The) (F260)PREMIUMS DIRECT SUBTOTAL - DIRECT TOTAL ASIA/OTHER (10 45.020.049.89)</v>
          </cell>
          <cell r="B249" t="str">
            <v>Manufacturers Life Insurance Company (The) (F260)</v>
          </cell>
          <cell r="C249" t="str">
            <v>PREMIUMS DIRECT SUBTOTAL - DIRECT TOTAL ASIA/OTHER (10 45.020.049.89)</v>
          </cell>
          <cell r="D249">
            <v>6474011</v>
          </cell>
        </row>
        <row r="250">
          <cell r="A250" t="str">
            <v>Manufacturers Life Insurance Company (The) (F260)PREMIUMS REINSURANCE ASSUMED SUBTOTAL - ASSUMED U.S.A. NON-PARTICIPATING ANNUITY GROUP (10 45.020.149.12)</v>
          </cell>
          <cell r="B250" t="str">
            <v>Manufacturers Life Insurance Company (The) (F260)</v>
          </cell>
          <cell r="C250" t="str">
            <v>PREMIUMS REINSURANCE ASSUMED SUBTOTAL - ASSUMED U.S.A. NON-PARTICIPATING ANNUITY GROUP (10 45.020.149.12)</v>
          </cell>
          <cell r="D250">
            <v>48032</v>
          </cell>
        </row>
        <row r="251">
          <cell r="A251" t="str">
            <v>Manufacturers Life Insurance Company (The) (F260)PREMIUMS REINSURANCE ASSUMED SUBTOTAL - ASSUMED U.S.A. NON-PARTICIPATING TOTAL NON-PAR (10 45.020.149.41)</v>
          </cell>
          <cell r="B251" t="str">
            <v>Manufacturers Life Insurance Company (The) (F260)</v>
          </cell>
          <cell r="C251" t="str">
            <v>PREMIUMS REINSURANCE ASSUMED SUBTOTAL - ASSUMED U.S.A. NON-PARTICIPATING TOTAL NON-PAR (10 45.020.149.41)</v>
          </cell>
          <cell r="D251">
            <v>1068209</v>
          </cell>
        </row>
        <row r="252">
          <cell r="A252" t="str">
            <v>Manufacturers Life Insurance Company (The) (F260)PREMIUMS REINSURANCE ASSUMED SUBTOTAL - ASSUMED U.S.A. TOTAL PAR (10 45.020.149.51)</v>
          </cell>
          <cell r="B252" t="str">
            <v>Manufacturers Life Insurance Company (The) (F260)</v>
          </cell>
          <cell r="C252" t="str">
            <v>PREMIUMS REINSURANCE ASSUMED SUBTOTAL - ASSUMED U.S.A. TOTAL PAR (10 45.020.149.51)</v>
          </cell>
          <cell r="D252">
            <v>302</v>
          </cell>
        </row>
        <row r="253">
          <cell r="A253" t="str">
            <v>Manufacturers Life Insurance Company (The) (F260)PREMIUMS REINSURANCE ASSUMED SUBTOTAL - ASSUMED TOTAL U.S.A. (10 45.020.149.76)</v>
          </cell>
          <cell r="B253" t="str">
            <v>Manufacturers Life Insurance Company (The) (F260)</v>
          </cell>
          <cell r="C253" t="str">
            <v>PREMIUMS REINSURANCE ASSUMED SUBTOTAL - ASSUMED TOTAL U.S.A. (10 45.020.149.76)</v>
          </cell>
          <cell r="D253">
            <v>1068511</v>
          </cell>
        </row>
        <row r="254">
          <cell r="A254" t="str">
            <v>Manufacturers Life Insurance Company (The) (F260)PREMIUMS REINSURANCE ASSUMED SUBTOTAL - ASSUMED TOTAL EUROPE (10 45.020.149.84)</v>
          </cell>
          <cell r="B254" t="str">
            <v>Manufacturers Life Insurance Company (The) (F260)</v>
          </cell>
          <cell r="C254" t="str">
            <v>PREMIUMS REINSURANCE ASSUMED SUBTOTAL - ASSUMED TOTAL EUROPE (10 45.020.149.84)</v>
          </cell>
          <cell r="D254">
            <v>7843</v>
          </cell>
        </row>
        <row r="255">
          <cell r="A255" t="str">
            <v>Manufacturers Life Insurance Company (The) (F260)PREMIUMS REINSURANCE ASSUMED SUBTOTAL - ASSUMED TOTAL ASIA/OTHER (10 45.020.149.89)</v>
          </cell>
          <cell r="B255" t="str">
            <v>Manufacturers Life Insurance Company (The) (F260)</v>
          </cell>
          <cell r="C255" t="str">
            <v>PREMIUMS REINSURANCE ASSUMED SUBTOTAL - ASSUMED TOTAL ASIA/OTHER (10 45.020.149.89)</v>
          </cell>
          <cell r="D255">
            <v>1261219</v>
          </cell>
        </row>
        <row r="256">
          <cell r="A256" t="str">
            <v>Manufacturers Life Insurance Company (The) (F260)PREMIUMS REINSURANCE CEDED SUBTOTAL - CEDED U.S.A. NON-PARTICIPATING ANNUITY INDIVIDUAL (10 45.020.249.11)</v>
          </cell>
          <cell r="B256" t="str">
            <v>Manufacturers Life Insurance Company (The) (F260)</v>
          </cell>
          <cell r="C256" t="str">
            <v>PREMIUMS REINSURANCE CEDED SUBTOTAL - CEDED U.S.A. NON-PARTICIPATING ANNUITY INDIVIDUAL (10 45.020.249.11)</v>
          </cell>
          <cell r="D256">
            <v>11055</v>
          </cell>
        </row>
        <row r="257">
          <cell r="A257" t="str">
            <v>Manufacturers Life Insurance Company (The) (F260)PREMIUMS REINSURANCE CEDED SUBTOTAL - CEDED U.S.A. NON-PARTICIPATING ANNUITY GROUP (10 45.020.249.12)</v>
          </cell>
          <cell r="B257" t="str">
            <v>Manufacturers Life Insurance Company (The) (F260)</v>
          </cell>
          <cell r="C257" t="str">
            <v>PREMIUMS REINSURANCE CEDED SUBTOTAL - CEDED U.S.A. NON-PARTICIPATING ANNUITY GROUP (10 45.020.249.12)</v>
          </cell>
          <cell r="D257">
            <v>110921</v>
          </cell>
        </row>
        <row r="258">
          <cell r="A258" t="str">
            <v>Manufacturers Life Insurance Company (The) (F260)PREMIUMS REINSURANCE CEDED SUBTOTAL - CEDED U.S.A. NON-PARTICIPATING TOTAL NON-PAR (10 45.020.249.41)</v>
          </cell>
          <cell r="B258" t="str">
            <v>Manufacturers Life Insurance Company (The) (F260)</v>
          </cell>
          <cell r="C258" t="str">
            <v>PREMIUMS REINSURANCE CEDED SUBTOTAL - CEDED U.S.A. NON-PARTICIPATING TOTAL NON-PAR (10 45.020.249.41)</v>
          </cell>
          <cell r="D258">
            <v>1870450</v>
          </cell>
        </row>
        <row r="259">
          <cell r="A259" t="str">
            <v>Manufacturers Life Insurance Company (The) (F260)PREMIUMS REINSURANCE CEDED SUBTOTAL - CEDED U.S.A. TOTAL PAR (10 45.020.249.51)</v>
          </cell>
          <cell r="B259" t="str">
            <v>Manufacturers Life Insurance Company (The) (F260)</v>
          </cell>
          <cell r="C259" t="str">
            <v>PREMIUMS REINSURANCE CEDED SUBTOTAL - CEDED U.S.A. TOTAL PAR (10 45.020.249.51)</v>
          </cell>
          <cell r="D259">
            <v>175551</v>
          </cell>
        </row>
        <row r="260">
          <cell r="A260" t="str">
            <v>Manufacturers Life Insurance Company (The) (F260)PREMIUMS REINSURANCE CEDED SUBTOTAL - CEDED TOTAL U.S.A. (10 45.020.249.76)</v>
          </cell>
          <cell r="B260" t="str">
            <v>Manufacturers Life Insurance Company (The) (F260)</v>
          </cell>
          <cell r="C260" t="str">
            <v>PREMIUMS REINSURANCE CEDED SUBTOTAL - CEDED TOTAL U.S.A. (10 45.020.249.76)</v>
          </cell>
          <cell r="D260">
            <v>2046001</v>
          </cell>
        </row>
        <row r="261">
          <cell r="A261" t="str">
            <v>Manufacturers Life Insurance Company (The) (F260)PREMIUMS REINSURANCE CEDED SUBTOTAL - CEDED TOTAL EUROPE (10 45.020.249.84)</v>
          </cell>
          <cell r="B261" t="str">
            <v>Manufacturers Life Insurance Company (The) (F260)</v>
          </cell>
          <cell r="C261" t="str">
            <v>PREMIUMS REINSURANCE CEDED SUBTOTAL - CEDED TOTAL EUROPE (10 45.020.249.84)</v>
          </cell>
          <cell r="D261">
            <v>1</v>
          </cell>
        </row>
        <row r="262">
          <cell r="A262" t="str">
            <v>Manufacturers Life Insurance Company (The) (F260)PREMIUMS REINSURANCE CEDED SUBTOTAL - CEDED TOTAL ASIA/OTHER (10 45.020.249.89)</v>
          </cell>
          <cell r="B262" t="str">
            <v>Manufacturers Life Insurance Company (The) (F260)</v>
          </cell>
          <cell r="C262" t="str">
            <v>PREMIUMS REINSURANCE CEDED SUBTOTAL - CEDED TOTAL ASIA/OTHER (10 45.020.249.89)</v>
          </cell>
          <cell r="D262">
            <v>288832</v>
          </cell>
        </row>
        <row r="263">
          <cell r="A263" t="str">
            <v>Manulife Canada Ltd. (F430)PREMIUMS DIRECT SUBTOTAL - DIRECT NON-PARTICIPATING TOTAL NON-PAR (10 45.010.049.41)</v>
          </cell>
          <cell r="B263" t="str">
            <v>Manulife Canada Ltd. (F430)</v>
          </cell>
          <cell r="C263" t="str">
            <v>PREMIUMS DIRECT SUBTOTAL - DIRECT NON-PARTICIPATING TOTAL NON-PAR (10 45.010.049.41)</v>
          </cell>
          <cell r="D263">
            <v>51270</v>
          </cell>
        </row>
        <row r="264">
          <cell r="A264" t="str">
            <v>Manulife Canada Ltd. (F430)PREMIUMS DIRECT SUBTOTAL - DIRECT TOTAL PAR (10 45.010.049.51)</v>
          </cell>
          <cell r="B264" t="str">
            <v>Manulife Canada Ltd. (F430)</v>
          </cell>
          <cell r="C264" t="str">
            <v>PREMIUMS DIRECT SUBTOTAL - DIRECT TOTAL PAR (10 45.010.049.51)</v>
          </cell>
          <cell r="D264">
            <v>42637</v>
          </cell>
        </row>
        <row r="265">
          <cell r="A265" t="str">
            <v>Manulife Canada Ltd. (F430)PREMIUMS REINSURANCE CEDED SUBTOTAL - CEDED NON-PARTICIPATING TOTAL NON-PAR (10 45.010.249.41)</v>
          </cell>
          <cell r="B265" t="str">
            <v>Manulife Canada Ltd. (F430)</v>
          </cell>
          <cell r="C265" t="str">
            <v>PREMIUMS REINSURANCE CEDED SUBTOTAL - CEDED NON-PARTICIPATING TOTAL NON-PAR (10 45.010.249.41)</v>
          </cell>
          <cell r="D265">
            <v>34335</v>
          </cell>
        </row>
        <row r="266">
          <cell r="A266" t="str">
            <v>Manulife Canada Ltd. (F430)PREMIUMS REINSURANCE CEDED SUBTOTAL - CEDED TOTAL PAR (10 45.010.249.51)</v>
          </cell>
          <cell r="B266" t="str">
            <v>Manulife Canada Ltd. (F430)</v>
          </cell>
          <cell r="C266" t="str">
            <v>PREMIUMS REINSURANCE CEDED SUBTOTAL - CEDED TOTAL PAR (10 45.010.249.51)</v>
          </cell>
          <cell r="D266">
            <v>4394</v>
          </cell>
        </row>
        <row r="267">
          <cell r="A267" t="str">
            <v>Manulife Financial Corporation (LH55)PREMIUMS DIRECT SUBTOTAL - DIRECT NON-PARTICIPATING ANNUITY INDIVIDUAL (10 45.010.049.11)</v>
          </cell>
          <cell r="B267" t="str">
            <v>Manulife Financial Corporation (LH55)</v>
          </cell>
          <cell r="C267" t="str">
            <v>PREMIUMS DIRECT SUBTOTAL - DIRECT NON-PARTICIPATING ANNUITY INDIVIDUAL (10 45.010.049.11)</v>
          </cell>
          <cell r="D267">
            <v>444085</v>
          </cell>
        </row>
        <row r="268">
          <cell r="A268" t="str">
            <v>Manulife Financial Corporation (LH55)PREMIUMS DIRECT SUBTOTAL - DIRECT NON-PARTICIPATING ANNUITY GROUP (10 45.010.049.12)</v>
          </cell>
          <cell r="B268" t="str">
            <v>Manulife Financial Corporation (LH55)</v>
          </cell>
          <cell r="C268" t="str">
            <v>PREMIUMS DIRECT SUBTOTAL - DIRECT NON-PARTICIPATING ANNUITY GROUP (10 45.010.049.12)</v>
          </cell>
          <cell r="D268">
            <v>286004</v>
          </cell>
        </row>
        <row r="269">
          <cell r="A269" t="str">
            <v>Manulife Financial Corporation (LH55)PREMIUMS DIRECT SUBTOTAL - DIRECT NON-PARTICIPATING TOTAL NON-PAR (10 45.010.049.41)</v>
          </cell>
          <cell r="B269" t="str">
            <v>Manulife Financial Corporation (LH55)</v>
          </cell>
          <cell r="C269" t="str">
            <v>PREMIUMS DIRECT SUBTOTAL - DIRECT NON-PARTICIPATING TOTAL NON-PAR (10 45.010.049.41)</v>
          </cell>
          <cell r="D269">
            <v>7353417</v>
          </cell>
        </row>
        <row r="270">
          <cell r="A270" t="str">
            <v>Manulife Financial Corporation (LH55)PREMIUMS DIRECT SUBTOTAL - DIRECT TOTAL PAR (10 45.010.049.51)</v>
          </cell>
          <cell r="B270" t="str">
            <v>Manulife Financial Corporation (LH55)</v>
          </cell>
          <cell r="C270" t="str">
            <v>PREMIUMS DIRECT SUBTOTAL - DIRECT TOTAL PAR (10 45.010.049.51)</v>
          </cell>
          <cell r="D270">
            <v>812277</v>
          </cell>
        </row>
        <row r="271">
          <cell r="A271" t="str">
            <v>Manulife Financial Corporation (LH55)PREMIUMS REINSURANCE CEDED SUBTOTAL - CEDED NON-PARTICIPATING TOTAL NON-PAR (10 45.010.249.41)</v>
          </cell>
          <cell r="B271" t="str">
            <v>Manulife Financial Corporation (LH55)</v>
          </cell>
          <cell r="C271" t="str">
            <v>PREMIUMS REINSURANCE CEDED SUBTOTAL - CEDED NON-PARTICIPATING TOTAL NON-PAR (10 45.010.249.41)</v>
          </cell>
          <cell r="D271">
            <v>4648612</v>
          </cell>
        </row>
        <row r="272">
          <cell r="A272" t="str">
            <v>Manulife Financial Corporation (LH55)PREMIUMS REINSURANCE CEDED SUBTOTAL - CEDED TOTAL PAR (10 45.010.249.51)</v>
          </cell>
          <cell r="B272" t="str">
            <v>Manulife Financial Corporation (LH55)</v>
          </cell>
          <cell r="C272" t="str">
            <v>PREMIUMS REINSURANCE CEDED SUBTOTAL - CEDED TOTAL PAR (10 45.010.249.51)</v>
          </cell>
          <cell r="D272">
            <v>96637</v>
          </cell>
        </row>
        <row r="273">
          <cell r="A273" t="str">
            <v>Manulife Financial Corporation (LH55)PREMIUMS DIRECT SUBTOTAL - DIRECT U.S.A. NON-PARTICIPATING ANNUITY INDIVIDUAL (10 45.020.049.11)</v>
          </cell>
          <cell r="B273" t="str">
            <v>Manulife Financial Corporation (LH55)</v>
          </cell>
          <cell r="C273" t="str">
            <v>PREMIUMS DIRECT SUBTOTAL - DIRECT U.S.A. NON-PARTICIPATING ANNUITY INDIVIDUAL (10 45.020.049.11)</v>
          </cell>
          <cell r="D273">
            <v>573075</v>
          </cell>
        </row>
        <row r="274">
          <cell r="A274" t="str">
            <v>Manulife Financial Corporation (LH55)PREMIUMS DIRECT SUBTOTAL - DIRECT U.S.A. NON-PARTICIPATING ANNUITY GROUP (10 45.020.049.12)</v>
          </cell>
          <cell r="B274" t="str">
            <v>Manulife Financial Corporation (LH55)</v>
          </cell>
          <cell r="C274" t="str">
            <v>PREMIUMS DIRECT SUBTOTAL - DIRECT U.S.A. NON-PARTICIPATING ANNUITY GROUP (10 45.020.049.12)</v>
          </cell>
          <cell r="D274">
            <v>166178</v>
          </cell>
        </row>
        <row r="275">
          <cell r="A275" t="str">
            <v>Manulife Financial Corporation (LH55)PREMIUMS DIRECT SUBTOTAL - DIRECT U.S.A. NON-PARTICIPATING TOTAL NON-PAR (10 45.020.049.41)</v>
          </cell>
          <cell r="B275" t="str">
            <v>Manulife Financial Corporation (LH55)</v>
          </cell>
          <cell r="C275" t="str">
            <v>PREMIUMS DIRECT SUBTOTAL - DIRECT U.S.A. NON-PARTICIPATING TOTAL NON-PAR (10 45.020.049.41)</v>
          </cell>
          <cell r="D275">
            <v>5412275</v>
          </cell>
        </row>
        <row r="276">
          <cell r="A276" t="str">
            <v>Manulife Financial Corporation (LH55)PREMIUMS DIRECT SUBTOTAL - DIRECT U.S.A. TOTAL PAR (10 45.020.049.51)</v>
          </cell>
          <cell r="B276" t="str">
            <v>Manulife Financial Corporation (LH55)</v>
          </cell>
          <cell r="C276" t="str">
            <v>PREMIUMS DIRECT SUBTOTAL - DIRECT U.S.A. TOTAL PAR (10 45.020.049.51)</v>
          </cell>
          <cell r="D276">
            <v>1910328</v>
          </cell>
        </row>
        <row r="277">
          <cell r="A277" t="str">
            <v>Manulife Financial Corporation (LH55)PREMIUMS DIRECT SUBTOTAL - DIRECT TOTAL U.S.A. (10 45.020.049.76)</v>
          </cell>
          <cell r="B277" t="str">
            <v>Manulife Financial Corporation (LH55)</v>
          </cell>
          <cell r="C277" t="str">
            <v>PREMIUMS DIRECT SUBTOTAL - DIRECT TOTAL U.S.A. (10 45.020.049.76)</v>
          </cell>
          <cell r="D277">
            <v>7322603</v>
          </cell>
        </row>
        <row r="278">
          <cell r="A278" t="str">
            <v>Manulife Financial Corporation (LH55)PREMIUMS DIRECT SUBTOTAL - DIRECT TOTAL EUROPE (10 45.020.049.84)</v>
          </cell>
          <cell r="B278" t="str">
            <v>Manulife Financial Corporation (LH55)</v>
          </cell>
          <cell r="C278" t="str">
            <v>PREMIUMS DIRECT SUBTOTAL - DIRECT TOTAL EUROPE (10 45.020.049.84)</v>
          </cell>
          <cell r="D278">
            <v>7835</v>
          </cell>
        </row>
        <row r="279">
          <cell r="A279" t="str">
            <v>Manulife Financial Corporation (LH55)PREMIUMS DIRECT SUBTOTAL - DIRECT TOTAL ASIA/OTHER (10 45.020.049.89)</v>
          </cell>
          <cell r="B279" t="str">
            <v>Manulife Financial Corporation (LH55)</v>
          </cell>
          <cell r="C279" t="str">
            <v>PREMIUMS DIRECT SUBTOTAL - DIRECT TOTAL ASIA/OTHER (10 45.020.049.89)</v>
          </cell>
          <cell r="D279">
            <v>8421709</v>
          </cell>
        </row>
        <row r="280">
          <cell r="A280" t="str">
            <v>Manulife Financial Corporation (LH55)PREMIUMS REINSURANCE CEDED SUBTOTAL - CEDED U.S.A. NON-PARTICIPATING ANNUITY INDIVIDUAL (10 45.020.249.11)</v>
          </cell>
          <cell r="B280" t="str">
            <v>Manulife Financial Corporation (LH55)</v>
          </cell>
          <cell r="C280" t="str">
            <v>PREMIUMS REINSURANCE CEDED SUBTOTAL - CEDED U.S.A. NON-PARTICIPATING ANNUITY INDIVIDUAL (10 45.020.249.11)</v>
          </cell>
          <cell r="D280">
            <v>11054</v>
          </cell>
        </row>
        <row r="281">
          <cell r="A281" t="str">
            <v>Manulife Financial Corporation (LH55)PREMIUMS REINSURANCE CEDED SUBTOTAL - CEDED U.S.A. NON-PARTICIPATING ANNUITY GROUP (10 45.020.249.12)</v>
          </cell>
          <cell r="B281" t="str">
            <v>Manulife Financial Corporation (LH55)</v>
          </cell>
          <cell r="C281" t="str">
            <v>PREMIUMS REINSURANCE CEDED SUBTOTAL - CEDED U.S.A. NON-PARTICIPATING ANNUITY GROUP (10 45.020.249.12)</v>
          </cell>
          <cell r="D281">
            <v>27617</v>
          </cell>
        </row>
        <row r="282">
          <cell r="A282" t="str">
            <v>Manulife Financial Corporation (LH55)PREMIUMS REINSURANCE CEDED SUBTOTAL - CEDED U.S.A. NON-PARTICIPATING TOTAL NON-PAR (10 45.020.249.41)</v>
          </cell>
          <cell r="B282" t="str">
            <v>Manulife Financial Corporation (LH55)</v>
          </cell>
          <cell r="C282" t="str">
            <v>PREMIUMS REINSURANCE CEDED SUBTOTAL - CEDED U.S.A. NON-PARTICIPATING TOTAL NON-PAR (10 45.020.249.41)</v>
          </cell>
          <cell r="D282">
            <v>1183972</v>
          </cell>
        </row>
        <row r="283">
          <cell r="A283" t="str">
            <v>Manulife Financial Corporation (LH55)PREMIUMS REINSURANCE CEDED SUBTOTAL - CEDED U.S.A. TOTAL PAR (10 45.020.249.51)</v>
          </cell>
          <cell r="B283" t="str">
            <v>Manulife Financial Corporation (LH55)</v>
          </cell>
          <cell r="C283" t="str">
            <v>PREMIUMS REINSURANCE CEDED SUBTOTAL - CEDED U.S.A. TOTAL PAR (10 45.020.249.51)</v>
          </cell>
          <cell r="D283">
            <v>175552</v>
          </cell>
        </row>
        <row r="284">
          <cell r="A284" t="str">
            <v>Manulife Financial Corporation (LH55)PREMIUMS REINSURANCE CEDED SUBTOTAL - CEDED TOTAL U.S.A. (10 45.020.249.76)</v>
          </cell>
          <cell r="B284" t="str">
            <v>Manulife Financial Corporation (LH55)</v>
          </cell>
          <cell r="C284" t="str">
            <v>PREMIUMS REINSURANCE CEDED SUBTOTAL - CEDED TOTAL U.S.A. (10 45.020.249.76)</v>
          </cell>
          <cell r="D284">
            <v>1359524</v>
          </cell>
        </row>
        <row r="285">
          <cell r="A285" t="str">
            <v>Manulife Financial Corporation (LH55)PREMIUMS REINSURANCE CEDED SUBTOTAL - CEDED TOTAL EUROPE (10 45.020.249.84)</v>
          </cell>
          <cell r="B285" t="str">
            <v>Manulife Financial Corporation (LH55)</v>
          </cell>
          <cell r="C285" t="str">
            <v>PREMIUMS REINSURANCE CEDED SUBTOTAL - CEDED TOTAL EUROPE (10 45.020.249.84)</v>
          </cell>
          <cell r="D285">
            <v>1</v>
          </cell>
        </row>
        <row r="286">
          <cell r="A286" t="str">
            <v>Manulife Financial Corporation (LH55)PREMIUMS REINSURANCE CEDED SUBTOTAL - CEDED TOTAL ASIA/OTHER (10 45.020.249.89)</v>
          </cell>
          <cell r="B286" t="str">
            <v>Manulife Financial Corporation (LH55)</v>
          </cell>
          <cell r="C286" t="str">
            <v>PREMIUMS REINSURANCE CEDED SUBTOTAL - CEDED TOTAL ASIA/OTHER (10 45.020.249.89)</v>
          </cell>
          <cell r="D286">
            <v>288832</v>
          </cell>
        </row>
        <row r="287">
          <cell r="A287" t="str">
            <v>Order of Italo-Canadians (The) (J110)PREMIUMS DIRECT SUBTOTAL - DIRECT NON-PARTICIPATING TOTAL NON-PAR (10 45.010.049.41)</v>
          </cell>
          <cell r="B287" t="str">
            <v>Order of Italo-Canadians (The) (J110)</v>
          </cell>
          <cell r="C287" t="str">
            <v>PREMIUMS DIRECT SUBTOTAL - DIRECT NON-PARTICIPATING TOTAL NON-PAR (10 45.010.049.41)</v>
          </cell>
          <cell r="D287">
            <v>27</v>
          </cell>
        </row>
        <row r="288">
          <cell r="A288" t="str">
            <v>Penncorp Life Insurance Company (F347)PREMIUMS DIRECT SUBTOTAL - DIRECT NON-PARTICIPATING ANNUITY INDIVIDUAL (10 45.010.049.11)</v>
          </cell>
          <cell r="B288" t="str">
            <v>Penncorp Life Insurance Company (F347)</v>
          </cell>
          <cell r="C288" t="str">
            <v>PREMIUMS DIRECT SUBTOTAL - DIRECT NON-PARTICIPATING ANNUITY INDIVIDUAL (10 45.010.049.11)</v>
          </cell>
          <cell r="D288">
            <v>54</v>
          </cell>
        </row>
        <row r="289">
          <cell r="A289" t="str">
            <v>Penncorp Life Insurance Company (F347)PREMIUMS DIRECT SUBTOTAL - DIRECT NON-PARTICIPATING TOTAL NON-PAR (10 45.010.049.41)</v>
          </cell>
          <cell r="B289" t="str">
            <v>Penncorp Life Insurance Company (F347)</v>
          </cell>
          <cell r="C289" t="str">
            <v>PREMIUMS DIRECT SUBTOTAL - DIRECT NON-PARTICIPATING TOTAL NON-PAR (10 45.010.049.41)</v>
          </cell>
          <cell r="D289">
            <v>76412</v>
          </cell>
        </row>
        <row r="290">
          <cell r="A290" t="str">
            <v>Penncorp Life Insurance Company (F347)PREMIUMS REINSURANCE ASSUMED SUBTOTAL - ASSUMED NON-PARTICIPATING ANNUITY INDIVIDUAL (10 45.010.149.11)</v>
          </cell>
          <cell r="B290" t="str">
            <v>Penncorp Life Insurance Company (F347)</v>
          </cell>
          <cell r="C290" t="str">
            <v>PREMIUMS REINSURANCE ASSUMED SUBTOTAL - ASSUMED NON-PARTICIPATING ANNUITY INDIVIDUAL (10 45.010.149.11)</v>
          </cell>
          <cell r="D290">
            <v>674</v>
          </cell>
        </row>
        <row r="291">
          <cell r="A291" t="str">
            <v>Penncorp Life Insurance Company (F347)PREMIUMS REINSURANCE ASSUMED SUBTOTAL - ASSUMED NON-PARTICIPATING TOTAL NON-PAR (10 45.010.149.41)</v>
          </cell>
          <cell r="B291" t="str">
            <v>Penncorp Life Insurance Company (F347)</v>
          </cell>
          <cell r="C291" t="str">
            <v>PREMIUMS REINSURANCE ASSUMED SUBTOTAL - ASSUMED NON-PARTICIPATING TOTAL NON-PAR (10 45.010.149.41)</v>
          </cell>
          <cell r="D291">
            <v>3005</v>
          </cell>
        </row>
        <row r="292">
          <cell r="A292" t="str">
            <v>Penncorp Life Insurance Company (F347)PREMIUMS REINSURANCE CEDED SUBTOTAL - CEDED NON-PARTICIPATING TOTAL NON-PAR (10 45.010.249.41)</v>
          </cell>
          <cell r="B292" t="str">
            <v>Penncorp Life Insurance Company (F347)</v>
          </cell>
          <cell r="C292" t="str">
            <v>PREMIUMS REINSURANCE CEDED SUBTOTAL - CEDED NON-PARTICIPATING TOTAL NON-PAR (10 45.010.249.41)</v>
          </cell>
          <cell r="D292">
            <v>1404</v>
          </cell>
        </row>
        <row r="293">
          <cell r="A293" t="str">
            <v>Primerica Life Insurance Company of Canada (F362)PREMIUMS DIRECT SUBTOTAL - DIRECT NON-PARTICIPATING ANNUITY INDIVIDUAL (10 45.010.049.11)</v>
          </cell>
          <cell r="B293" t="str">
            <v>Primerica Life Insurance Company of Canada (F362)</v>
          </cell>
          <cell r="C293" t="str">
            <v>PREMIUMS DIRECT SUBTOTAL - DIRECT NON-PARTICIPATING ANNUITY INDIVIDUAL (10 45.010.049.11)</v>
          </cell>
          <cell r="D293">
            <v>7</v>
          </cell>
        </row>
        <row r="294">
          <cell r="A294" t="str">
            <v>Primerica Life Insurance Company of Canada (F362)PREMIUMS DIRECT SUBTOTAL - DIRECT NON-PARTICIPATING TOTAL NON-PAR (10 45.010.049.41)</v>
          </cell>
          <cell r="B294" t="str">
            <v>Primerica Life Insurance Company of Canada (F362)</v>
          </cell>
          <cell r="C294" t="str">
            <v>PREMIUMS DIRECT SUBTOTAL - DIRECT NON-PARTICIPATING TOTAL NON-PAR (10 45.010.049.41)</v>
          </cell>
          <cell r="D294">
            <v>240897</v>
          </cell>
        </row>
        <row r="295">
          <cell r="A295" t="str">
            <v>Primerica Life Insurance Company of Canada (F362)PREMIUMS REINSURANCE CEDED SUBTOTAL - CEDED NON-PARTICIPATING TOTAL NON-PAR (10 45.010.249.41)</v>
          </cell>
          <cell r="B295" t="str">
            <v>Primerica Life Insurance Company of Canada (F362)</v>
          </cell>
          <cell r="C295" t="str">
            <v>PREMIUMS REINSURANCE CEDED SUBTOTAL - CEDED NON-PARTICIPATING TOTAL NON-PAR (10 45.010.249.41)</v>
          </cell>
          <cell r="D295">
            <v>171455</v>
          </cell>
        </row>
        <row r="296">
          <cell r="A296" t="str">
            <v>RBC Life Insurance Company (F247)PREMIUMS DIRECT SUBTOTAL - DIRECT NON-PARTICIPATING ANNUITY INDIVIDUAL (10 45.010.049.11)</v>
          </cell>
          <cell r="B296" t="str">
            <v>RBC Life Insurance Company (F247)</v>
          </cell>
          <cell r="C296" t="str">
            <v>PREMIUMS DIRECT SUBTOTAL - DIRECT NON-PARTICIPATING ANNUITY INDIVIDUAL (10 45.010.049.11)</v>
          </cell>
          <cell r="D296">
            <v>4478</v>
          </cell>
        </row>
        <row r="297">
          <cell r="A297" t="str">
            <v>RBC Life Insurance Company (F247)PREMIUMS DIRECT SUBTOTAL - DIRECT NON-PARTICIPATING ANNUITY GROUP (10 45.010.049.12)</v>
          </cell>
          <cell r="B297" t="str">
            <v>RBC Life Insurance Company (F247)</v>
          </cell>
          <cell r="C297" t="str">
            <v>PREMIUMS DIRECT SUBTOTAL - DIRECT NON-PARTICIPATING ANNUITY GROUP (10 45.010.049.12)</v>
          </cell>
          <cell r="D297">
            <v>11</v>
          </cell>
        </row>
        <row r="298">
          <cell r="A298" t="str">
            <v>RBC Life Insurance Company (F247)PREMIUMS DIRECT SUBTOTAL - DIRECT NON-PARTICIPATING TOTAL NON-PAR (10 45.010.049.41)</v>
          </cell>
          <cell r="B298" t="str">
            <v>RBC Life Insurance Company (F247)</v>
          </cell>
          <cell r="C298" t="str">
            <v>PREMIUMS DIRECT SUBTOTAL - DIRECT NON-PARTICIPATING TOTAL NON-PAR (10 45.010.049.41)</v>
          </cell>
          <cell r="D298">
            <v>1260665</v>
          </cell>
        </row>
        <row r="299">
          <cell r="A299" t="str">
            <v>RBC Life Insurance Company (F247)PREMIUMS DIRECT SUBTOTAL - DIRECT TOTAL PAR (10 45.010.049.51)</v>
          </cell>
          <cell r="B299" t="str">
            <v>RBC Life Insurance Company (F247)</v>
          </cell>
          <cell r="C299" t="str">
            <v>PREMIUMS DIRECT SUBTOTAL - DIRECT TOTAL PAR (10 45.010.049.51)</v>
          </cell>
          <cell r="D299">
            <v>8363</v>
          </cell>
        </row>
        <row r="300">
          <cell r="A300" t="str">
            <v>RBC Life Insurance Company (F247)PREMIUMS REINSURANCE CEDED SUBTOTAL - CEDED NON-PARTICIPATING TOTAL NON-PAR (10 45.010.249.41)</v>
          </cell>
          <cell r="B300" t="str">
            <v>RBC Life Insurance Company (F247)</v>
          </cell>
          <cell r="C300" t="str">
            <v>PREMIUMS REINSURANCE CEDED SUBTOTAL - CEDED NON-PARTICIPATING TOTAL NON-PAR (10 45.010.249.41)</v>
          </cell>
          <cell r="D300">
            <v>159634</v>
          </cell>
        </row>
        <row r="301">
          <cell r="A301" t="str">
            <v>RBC Life Insurance Company (F247)PREMIUMS REINSURANCE CEDED SUBTOTAL - CEDED TOTAL PAR (10 45.010.249.51)</v>
          </cell>
          <cell r="B301" t="str">
            <v>RBC Life Insurance Company (F247)</v>
          </cell>
          <cell r="C301" t="str">
            <v>PREMIUMS REINSURANCE CEDED SUBTOTAL - CEDED TOTAL PAR (10 45.010.249.51)</v>
          </cell>
          <cell r="D301">
            <v>417</v>
          </cell>
        </row>
        <row r="302">
          <cell r="A302" t="str">
            <v>Reliable Life Insurance Company (F367)PREMIUMS DIRECT SUBTOTAL - DIRECT NON-PARTICIPATING TOTAL NON-PAR (10 45.010.049.41)</v>
          </cell>
          <cell r="B302" t="str">
            <v>Reliable Life Insurance Company (F367)</v>
          </cell>
          <cell r="C302" t="str">
            <v>PREMIUMS DIRECT SUBTOTAL - DIRECT NON-PARTICIPATING TOTAL NON-PAR (10 45.010.049.41)</v>
          </cell>
          <cell r="D302">
            <v>62744</v>
          </cell>
        </row>
        <row r="303">
          <cell r="A303" t="str">
            <v>Reliable Life Insurance Company (F367)PREMIUMS REINSURANCE CEDED SUBTOTAL - CEDED NON-PARTICIPATING TOTAL NON-PAR (10 45.010.249.41)</v>
          </cell>
          <cell r="B303" t="str">
            <v>Reliable Life Insurance Company (F367)</v>
          </cell>
          <cell r="C303" t="str">
            <v>PREMIUMS REINSURANCE CEDED SUBTOTAL - CEDED NON-PARTICIPATING TOTAL NON-PAR (10 45.010.249.41)</v>
          </cell>
          <cell r="D303">
            <v>10791</v>
          </cell>
        </row>
        <row r="304">
          <cell r="A304" t="str">
            <v>RGA Life Reinsurance Company of Canada (F212)PREMIUMS REINSURANCE ASSUMED SUBTOTAL - ASSUMED NON-PARTICIPATING ANNUITY INDIVIDUAL (10 45.010.149.11)</v>
          </cell>
          <cell r="B304" t="str">
            <v>RGA Life Reinsurance Company of Canada (F212)</v>
          </cell>
          <cell r="C304" t="str">
            <v>PREMIUMS REINSURANCE ASSUMED SUBTOTAL - ASSUMED NON-PARTICIPATING ANNUITY INDIVIDUAL (10 45.010.149.11)</v>
          </cell>
          <cell r="D304">
            <v>259</v>
          </cell>
        </row>
        <row r="305">
          <cell r="A305" t="str">
            <v>RGA Life Reinsurance Company of Canada (F212)PREMIUMS REINSURANCE ASSUMED SUBTOTAL - ASSUMED NON-PARTICIPATING ANNUITY GROUP (10 45.010.149.12)</v>
          </cell>
          <cell r="B305" t="str">
            <v>RGA Life Reinsurance Company of Canada (F212)</v>
          </cell>
          <cell r="C305" t="str">
            <v>PREMIUMS REINSURANCE ASSUMED SUBTOTAL - ASSUMED NON-PARTICIPATING ANNUITY GROUP (10 45.010.149.12)</v>
          </cell>
          <cell r="D305">
            <v>20225</v>
          </cell>
        </row>
        <row r="306">
          <cell r="A306" t="str">
            <v>RGA Life Reinsurance Company of Canada (F212)PREMIUMS REINSURANCE ASSUMED SUBTOTAL - ASSUMED NON-PARTICIPATING TOTAL NON-PAR (10 45.010.149.41)</v>
          </cell>
          <cell r="B306" t="str">
            <v>RGA Life Reinsurance Company of Canada (F212)</v>
          </cell>
          <cell r="C306" t="str">
            <v>PREMIUMS REINSURANCE ASSUMED SUBTOTAL - ASSUMED NON-PARTICIPATING TOTAL NON-PAR (10 45.010.149.41)</v>
          </cell>
          <cell r="D306">
            <v>799814</v>
          </cell>
        </row>
        <row r="307">
          <cell r="A307" t="str">
            <v>RGA Life Reinsurance Company of Canada (F212)PREMIUMS REINSURANCE CEDED SUBTOTAL - CEDED NON-PARTICIPATING ANNUITY INDIVIDUAL (10 45.010.249.11)</v>
          </cell>
          <cell r="B307" t="str">
            <v>RGA Life Reinsurance Company of Canada (F212)</v>
          </cell>
          <cell r="C307" t="str">
            <v>PREMIUMS REINSURANCE CEDED SUBTOTAL - CEDED NON-PARTICIPATING ANNUITY INDIVIDUAL (10 45.010.249.11)</v>
          </cell>
          <cell r="D307">
            <v>196</v>
          </cell>
        </row>
        <row r="308">
          <cell r="A308" t="str">
            <v>RGA Life Reinsurance Company of Canada (F212)PREMIUMS REINSURANCE CEDED SUBTOTAL - CEDED NON-PARTICIPATING TOTAL NON-PAR (10 45.010.249.41)</v>
          </cell>
          <cell r="B308" t="str">
            <v>RGA Life Reinsurance Company of Canada (F212)</v>
          </cell>
          <cell r="C308" t="str">
            <v>PREMIUMS REINSURANCE CEDED SUBTOTAL - CEDED NON-PARTICIPATING TOTAL NON-PAR (10 45.010.249.41)</v>
          </cell>
          <cell r="D308">
            <v>643327</v>
          </cell>
        </row>
        <row r="309">
          <cell r="A309" t="str">
            <v>RGA Life Reinsurance Company of Canada (F212)PREMIUMS REINSURANCE ASSUMED SUBTOTAL - ASSUMED TOTAL ASIA/OTHER (10 45.020.149.89)</v>
          </cell>
          <cell r="B309" t="str">
            <v>RGA Life Reinsurance Company of Canada (F212)</v>
          </cell>
          <cell r="C309" t="str">
            <v>PREMIUMS REINSURANCE ASSUMED SUBTOTAL - ASSUMED TOTAL ASIA/OTHER (10 45.020.149.89)</v>
          </cell>
          <cell r="D309">
            <v>1808</v>
          </cell>
        </row>
        <row r="310">
          <cell r="A310" t="str">
            <v>RGA Life Reinsurance Company of Canada (F212)PREMIUMS REINSURANCE CEDED SUBTOTAL - CEDED TOTAL ASIA/OTHER (10 45.020.249.89)</v>
          </cell>
          <cell r="B310" t="str">
            <v>RGA Life Reinsurance Company of Canada (F212)</v>
          </cell>
          <cell r="C310" t="str">
            <v>PREMIUMS REINSURANCE CEDED SUBTOTAL - CEDED TOTAL ASIA/OTHER (10 45.020.249.89)</v>
          </cell>
          <cell r="D310">
            <v>1808</v>
          </cell>
        </row>
        <row r="311">
          <cell r="A311" t="str">
            <v>Scotia Life Insurance Company (F206)PREMIUMS DIRECT SUBTOTAL - DIRECT NON-PARTICIPATING TOTAL NON-PAR (10 45.010.049.41)</v>
          </cell>
          <cell r="B311" t="str">
            <v>Scotia Life Insurance Company (F206)</v>
          </cell>
          <cell r="C311" t="str">
            <v>PREMIUMS DIRECT SUBTOTAL - DIRECT NON-PARTICIPATING TOTAL NON-PAR (10 45.010.049.41)</v>
          </cell>
          <cell r="D311">
            <v>44328</v>
          </cell>
        </row>
        <row r="312">
          <cell r="A312" t="str">
            <v>Scotia Life Insurance Company (F206)PREMIUMS REINSURANCE CEDED SUBTOTAL - CEDED NON-PARTICIPATING TOTAL NON-PAR (10 45.010.249.41)</v>
          </cell>
          <cell r="B312" t="str">
            <v>Scotia Life Insurance Company (F206)</v>
          </cell>
          <cell r="C312" t="str">
            <v>PREMIUMS REINSURANCE CEDED SUBTOTAL - CEDED NON-PARTICIPATING TOTAL NON-PAR (10 45.010.249.41)</v>
          </cell>
          <cell r="D312">
            <v>3702</v>
          </cell>
        </row>
        <row r="313">
          <cell r="A313" t="str">
            <v>Scotia Life Insurance Company (F206)PREMIUMS DIRECT SUBTOTAL - DIRECT TOTAL ASIA/OTHER (10 45.020.049.89)</v>
          </cell>
          <cell r="B313" t="str">
            <v>Scotia Life Insurance Company (F206)</v>
          </cell>
          <cell r="C313" t="str">
            <v>PREMIUMS DIRECT SUBTOTAL - DIRECT TOTAL ASIA/OTHER (10 45.020.049.89)</v>
          </cell>
          <cell r="D313">
            <v>17632</v>
          </cell>
        </row>
        <row r="314">
          <cell r="A314" t="str">
            <v>Scotia Life Insurance Company (F206)PREMIUMS REINSURANCE ASSUMED SUBTOTAL - ASSUMED TOTAL ASIA/OTHER (10 45.020.149.89)</v>
          </cell>
          <cell r="B314" t="str">
            <v>Scotia Life Insurance Company (F206)</v>
          </cell>
          <cell r="C314" t="str">
            <v>PREMIUMS REINSURANCE ASSUMED SUBTOTAL - ASSUMED TOTAL ASIA/OTHER (10 45.020.149.89)</v>
          </cell>
          <cell r="D314">
            <v>1475</v>
          </cell>
        </row>
        <row r="315">
          <cell r="A315" t="str">
            <v>Scotia Life Insurance Company (F206)PREMIUMS REINSURANCE CEDED SUBTOTAL - CEDED TOTAL ASIA/OTHER (10 45.020.249.89)</v>
          </cell>
          <cell r="B315" t="str">
            <v>Scotia Life Insurance Company (F206)</v>
          </cell>
          <cell r="C315" t="str">
            <v>PREMIUMS REINSURANCE CEDED SUBTOTAL - CEDED TOTAL ASIA/OTHER (10 45.020.249.89)</v>
          </cell>
          <cell r="D315">
            <v>14758</v>
          </cell>
        </row>
        <row r="316">
          <cell r="A316" t="str">
            <v>Sons of Scotland Benevolent Association (J120)PREMIUMS DIRECT SUBTOTAL - DIRECT NON-PARTICIPATING TOTAL NON-PAR (10 45.010.049.41)</v>
          </cell>
          <cell r="B316" t="str">
            <v>Sons of Scotland Benevolent Association (J120)</v>
          </cell>
          <cell r="C316" t="str">
            <v>PREMIUMS DIRECT SUBTOTAL - DIRECT NON-PARTICIPATING TOTAL NON-PAR (10 45.010.049.41)</v>
          </cell>
          <cell r="D316">
            <v>1667</v>
          </cell>
        </row>
        <row r="317">
          <cell r="A317" t="str">
            <v>Standard Life Assurance Company of Canada (The) (F375)PREMIUMS DIRECT SUBTOTAL - DIRECT NON-PARTICIPATING ANNUITY INDIVIDUAL (10 45.010.049.11)</v>
          </cell>
          <cell r="B317" t="str">
            <v>Standard Life Assurance Company of Canada (The) (F375)</v>
          </cell>
          <cell r="C317" t="str">
            <v>PREMIUMS DIRECT SUBTOTAL - DIRECT NON-PARTICIPATING ANNUITY INDIVIDUAL (10 45.010.049.11)</v>
          </cell>
          <cell r="D317">
            <v>60281</v>
          </cell>
        </row>
        <row r="318">
          <cell r="A318" t="str">
            <v>Standard Life Assurance Company of Canada (The) (F375)PREMIUMS DIRECT SUBTOTAL - DIRECT NON-PARTICIPATING ANNUITY GROUP (10 45.010.049.12)</v>
          </cell>
          <cell r="B318" t="str">
            <v>Standard Life Assurance Company of Canada (The) (F375)</v>
          </cell>
          <cell r="C318" t="str">
            <v>PREMIUMS DIRECT SUBTOTAL - DIRECT NON-PARTICIPATING ANNUITY GROUP (10 45.010.049.12)</v>
          </cell>
          <cell r="D318">
            <v>91704</v>
          </cell>
        </row>
        <row r="319">
          <cell r="A319" t="str">
            <v>Standard Life Assurance Company of Canada (The) (F375)PREMIUMS DIRECT SUBTOTAL - DIRECT NON-PARTICIPATING TOTAL NON-PAR (10 45.010.049.41)</v>
          </cell>
          <cell r="B319" t="str">
            <v>Standard Life Assurance Company of Canada (The) (F375)</v>
          </cell>
          <cell r="C319" t="str">
            <v>PREMIUMS DIRECT SUBTOTAL - DIRECT NON-PARTICIPATING TOTAL NON-PAR (10 45.010.049.41)</v>
          </cell>
          <cell r="D319">
            <v>960917</v>
          </cell>
        </row>
        <row r="320">
          <cell r="A320" t="str">
            <v>Standard Life Assurance Company of Canada (The) (F375)PREMIUMS REINSURANCE ASSUMED SUBTOTAL - ASSUMED NON-PARTICIPATING ANNUITY INDIVIDUAL (10 45.010.149.11)</v>
          </cell>
          <cell r="B320" t="str">
            <v>Standard Life Assurance Company of Canada (The) (F375)</v>
          </cell>
          <cell r="C320" t="str">
            <v>PREMIUMS REINSURANCE ASSUMED SUBTOTAL - ASSUMED NON-PARTICIPATING ANNUITY INDIVIDUAL (10 45.010.149.11)</v>
          </cell>
          <cell r="D320">
            <v>19526</v>
          </cell>
        </row>
        <row r="321">
          <cell r="A321" t="str">
            <v>Standard Life Assurance Company of Canada (The) (F375)PREMIUMS REINSURANCE ASSUMED SUBTOTAL - ASSUMED NON-PARTICIPATING ANNUITY GROUP (10 45.010.149.12)</v>
          </cell>
          <cell r="B321" t="str">
            <v>Standard Life Assurance Company of Canada (The) (F375)</v>
          </cell>
          <cell r="C321" t="str">
            <v>PREMIUMS REINSURANCE ASSUMED SUBTOTAL - ASSUMED NON-PARTICIPATING ANNUITY GROUP (10 45.010.149.12)</v>
          </cell>
          <cell r="D321">
            <v>15231</v>
          </cell>
        </row>
        <row r="322">
          <cell r="A322" t="str">
            <v>Standard Life Assurance Company of Canada (The) (F375)PREMIUMS REINSURANCE ASSUMED SUBTOTAL - ASSUMED NON-PARTICIPATING TOTAL NON-PAR (10 45.010.149.41)</v>
          </cell>
          <cell r="B322" t="str">
            <v>Standard Life Assurance Company of Canada (The) (F375)</v>
          </cell>
          <cell r="C322" t="str">
            <v>PREMIUMS REINSURANCE ASSUMED SUBTOTAL - ASSUMED NON-PARTICIPATING TOTAL NON-PAR (10 45.010.149.41)</v>
          </cell>
          <cell r="D322">
            <v>36804</v>
          </cell>
        </row>
        <row r="323">
          <cell r="A323" t="str">
            <v>Standard Life Assurance Company of Canada (The) (F375)PREMIUMS REINSURANCE CEDED SUBTOTAL - CEDED NON-PARTICIPATING TOTAL NON-PAR (10 45.010.249.41)</v>
          </cell>
          <cell r="B323" t="str">
            <v>Standard Life Assurance Company of Canada (The) (F375)</v>
          </cell>
          <cell r="C323" t="str">
            <v>PREMIUMS REINSURANCE CEDED SUBTOTAL - CEDED NON-PARTICIPATING TOTAL NON-PAR (10 45.010.249.41)</v>
          </cell>
          <cell r="D323">
            <v>66819</v>
          </cell>
        </row>
        <row r="324">
          <cell r="A324" t="str">
            <v>Sun Life Assurance Company of Canada (F380)PREMIUMS DIRECT SUBTOTAL - DIRECT NON-PARTICIPATING ANNUITY INDIVIDUAL (10 45.010.049.11)</v>
          </cell>
          <cell r="B324" t="str">
            <v>Sun Life Assurance Company of Canada (F380)</v>
          </cell>
          <cell r="C324" t="str">
            <v>PREMIUMS DIRECT SUBTOTAL - DIRECT NON-PARTICIPATING ANNUITY INDIVIDUAL (10 45.010.049.11)</v>
          </cell>
          <cell r="D324">
            <v>701420</v>
          </cell>
        </row>
        <row r="325">
          <cell r="A325" t="str">
            <v>Sun Life Assurance Company of Canada (F380)PREMIUMS DIRECT SUBTOTAL - DIRECT NON-PARTICIPATING ANNUITY GROUP (10 45.010.049.12)</v>
          </cell>
          <cell r="B325" t="str">
            <v>Sun Life Assurance Company of Canada (F380)</v>
          </cell>
          <cell r="C325" t="str">
            <v>PREMIUMS DIRECT SUBTOTAL - DIRECT NON-PARTICIPATING ANNUITY GROUP (10 45.010.049.12)</v>
          </cell>
          <cell r="D325">
            <v>1129697</v>
          </cell>
        </row>
        <row r="326">
          <cell r="A326" t="str">
            <v>Sun Life Assurance Company of Canada (F380)PREMIUMS DIRECT SUBTOTAL - DIRECT NON-PARTICIPATING TOTAL NON-PAR (10 45.010.049.41)</v>
          </cell>
          <cell r="B326" t="str">
            <v>Sun Life Assurance Company of Canada (F380)</v>
          </cell>
          <cell r="C326" t="str">
            <v>PREMIUMS DIRECT SUBTOTAL - DIRECT NON-PARTICIPATING TOTAL NON-PAR (10 45.010.049.41)</v>
          </cell>
          <cell r="D326">
            <v>7403292</v>
          </cell>
        </row>
        <row r="327">
          <cell r="A327" t="str">
            <v>Sun Life Assurance Company of Canada (F380)PREMIUMS DIRECT SUBTOTAL - DIRECT TOTAL PAR (10 45.010.049.51)</v>
          </cell>
          <cell r="B327" t="str">
            <v>Sun Life Assurance Company of Canada (F380)</v>
          </cell>
          <cell r="C327" t="str">
            <v>PREMIUMS DIRECT SUBTOTAL - DIRECT TOTAL PAR (10 45.010.049.51)</v>
          </cell>
          <cell r="D327">
            <v>1047092</v>
          </cell>
        </row>
        <row r="328">
          <cell r="A328" t="str">
            <v>Sun Life Assurance Company of Canada (F380)PREMIUMS REINSURANCE ASSUMED SUBTOTAL - ASSUMED NON-PARTICIPATING ANNUITY INDIVIDUAL (10 45.010.149.11)</v>
          </cell>
          <cell r="B328" t="str">
            <v>Sun Life Assurance Company of Canada (F380)</v>
          </cell>
          <cell r="C328" t="str">
            <v>PREMIUMS REINSURANCE ASSUMED SUBTOTAL - ASSUMED NON-PARTICIPATING ANNUITY INDIVIDUAL (10 45.010.149.11)</v>
          </cell>
          <cell r="D328">
            <v>311</v>
          </cell>
        </row>
        <row r="329">
          <cell r="A329" t="str">
            <v>Sun Life Assurance Company of Canada (F380)PREMIUMS REINSURANCE ASSUMED SUBTOTAL - ASSUMED NON-PARTICIPATING TOTAL NON-PAR (10 45.010.149.41)</v>
          </cell>
          <cell r="B329" t="str">
            <v>Sun Life Assurance Company of Canada (F380)</v>
          </cell>
          <cell r="C329" t="str">
            <v>PREMIUMS REINSURANCE ASSUMED SUBTOTAL - ASSUMED NON-PARTICIPATING TOTAL NON-PAR (10 45.010.149.41)</v>
          </cell>
          <cell r="D329">
            <v>670</v>
          </cell>
        </row>
        <row r="330">
          <cell r="A330" t="str">
            <v>Sun Life Assurance Company of Canada (F380)PREMIUMS REINSURANCE CEDED SUBTOTAL - CEDED NON-PARTICIPATING TOTAL NON-PAR (10 45.010.249.41)</v>
          </cell>
          <cell r="B330" t="str">
            <v>Sun Life Assurance Company of Canada (F380)</v>
          </cell>
          <cell r="C330" t="str">
            <v>PREMIUMS REINSURANCE CEDED SUBTOTAL - CEDED NON-PARTICIPATING TOTAL NON-PAR (10 45.010.249.41)</v>
          </cell>
          <cell r="D330">
            <v>4479208</v>
          </cell>
        </row>
        <row r="331">
          <cell r="A331" t="str">
            <v>Sun Life Assurance Company of Canada (F380)PREMIUMS REINSURANCE CEDED SUBTOTAL - CEDED TOTAL PAR (10 45.010.249.51)</v>
          </cell>
          <cell r="B331" t="str">
            <v>Sun Life Assurance Company of Canada (F380)</v>
          </cell>
          <cell r="C331" t="str">
            <v>PREMIUMS REINSURANCE CEDED SUBTOTAL - CEDED TOTAL PAR (10 45.010.249.51)</v>
          </cell>
          <cell r="D331">
            <v>67931</v>
          </cell>
        </row>
        <row r="332">
          <cell r="A332" t="str">
            <v>Sun Life Assurance Company of Canada (F380)PREMIUMS DIRECT SUBTOTAL - DIRECT U.S.A. NON-PARTICIPATING TOTAL NON-PAR (10 45.020.049.41)</v>
          </cell>
          <cell r="B332" t="str">
            <v>Sun Life Assurance Company of Canada (F380)</v>
          </cell>
          <cell r="C332" t="str">
            <v>PREMIUMS DIRECT SUBTOTAL - DIRECT U.S.A. NON-PARTICIPATING TOTAL NON-PAR (10 45.020.049.41)</v>
          </cell>
          <cell r="D332">
            <v>2512888</v>
          </cell>
        </row>
        <row r="333">
          <cell r="A333" t="str">
            <v>Sun Life Assurance Company of Canada (F380)PREMIUMS DIRECT SUBTOTAL - DIRECT U.S.A. TOTAL PAR (10 45.020.049.51)</v>
          </cell>
          <cell r="B333" t="str">
            <v>Sun Life Assurance Company of Canada (F380)</v>
          </cell>
          <cell r="C333" t="str">
            <v>PREMIUMS DIRECT SUBTOTAL - DIRECT U.S.A. TOTAL PAR (10 45.020.049.51)</v>
          </cell>
          <cell r="D333">
            <v>280898</v>
          </cell>
        </row>
        <row r="334">
          <cell r="A334" t="str">
            <v>Sun Life Assurance Company of Canada (F380)PREMIUMS DIRECT SUBTOTAL - DIRECT TOTAL U.S.A. (10 45.020.049.76)</v>
          </cell>
          <cell r="B334" t="str">
            <v>Sun Life Assurance Company of Canada (F380)</v>
          </cell>
          <cell r="C334" t="str">
            <v>PREMIUMS DIRECT SUBTOTAL - DIRECT TOTAL U.S.A. (10 45.020.049.76)</v>
          </cell>
          <cell r="D334">
            <v>2793786</v>
          </cell>
        </row>
        <row r="335">
          <cell r="A335" t="str">
            <v>Sun Life Assurance Company of Canada (F380)PREMIUMS DIRECT SUBTOTAL - DIRECT TOTAL EUROPE (10 45.020.049.84)</v>
          </cell>
          <cell r="B335" t="str">
            <v>Sun Life Assurance Company of Canada (F380)</v>
          </cell>
          <cell r="C335" t="str">
            <v>PREMIUMS DIRECT SUBTOTAL - DIRECT TOTAL EUROPE (10 45.020.049.84)</v>
          </cell>
          <cell r="D335">
            <v>184303</v>
          </cell>
        </row>
        <row r="336">
          <cell r="A336" t="str">
            <v>Sun Life Assurance Company of Canada (F380)PREMIUMS DIRECT SUBTOTAL - DIRECT TOTAL ASIA/OTHER (10 45.020.049.89)</v>
          </cell>
          <cell r="B336" t="str">
            <v>Sun Life Assurance Company of Canada (F380)</v>
          </cell>
          <cell r="C336" t="str">
            <v>PREMIUMS DIRECT SUBTOTAL - DIRECT TOTAL ASIA/OTHER (10 45.020.049.89)</v>
          </cell>
          <cell r="D336">
            <v>1485576</v>
          </cell>
        </row>
        <row r="337">
          <cell r="A337" t="str">
            <v>Sun Life Assurance Company of Canada (F380)PREMIUMS REINSURANCE ASSUMED SUBTOTAL - ASSUMED U.S.A. NON-PARTICIPATING TOTAL NON-PAR (10 45.020.149.41)</v>
          </cell>
          <cell r="B337" t="str">
            <v>Sun Life Assurance Company of Canada (F380)</v>
          </cell>
          <cell r="C337" t="str">
            <v>PREMIUMS REINSURANCE ASSUMED SUBTOTAL - ASSUMED U.S.A. NON-PARTICIPATING TOTAL NON-PAR (10 45.020.149.41)</v>
          </cell>
          <cell r="D337">
            <v>94840</v>
          </cell>
        </row>
        <row r="338">
          <cell r="A338" t="str">
            <v>Sun Life Assurance Company of Canada (F380)PREMIUMS REINSURANCE ASSUMED SUBTOTAL - ASSUMED TOTAL U.S.A. (10 45.020.149.76)</v>
          </cell>
          <cell r="B338" t="str">
            <v>Sun Life Assurance Company of Canada (F380)</v>
          </cell>
          <cell r="C338" t="str">
            <v>PREMIUMS REINSURANCE ASSUMED SUBTOTAL - ASSUMED TOTAL U.S.A. (10 45.020.149.76)</v>
          </cell>
          <cell r="D338">
            <v>94840</v>
          </cell>
        </row>
        <row r="339">
          <cell r="A339" t="str">
            <v>Sun Life Assurance Company of Canada (F380)PREMIUMS REINSURANCE ASSUMED SUBTOTAL - ASSUMED TOTAL EUROPE (10 45.020.149.84)</v>
          </cell>
          <cell r="B339" t="str">
            <v>Sun Life Assurance Company of Canada (F380)</v>
          </cell>
          <cell r="C339" t="str">
            <v>PREMIUMS REINSURANCE ASSUMED SUBTOTAL - ASSUMED TOTAL EUROPE (10 45.020.149.84)</v>
          </cell>
          <cell r="D339">
            <v>-813</v>
          </cell>
        </row>
        <row r="340">
          <cell r="A340" t="str">
            <v>Sun Life Assurance Company of Canada (F380)PREMIUMS REINSURANCE ASSUMED SUBTOTAL - ASSUMED TOTAL ASIA/OTHER (10 45.020.149.89)</v>
          </cell>
          <cell r="B340" t="str">
            <v>Sun Life Assurance Company of Canada (F380)</v>
          </cell>
          <cell r="C340" t="str">
            <v>PREMIUMS REINSURANCE ASSUMED SUBTOTAL - ASSUMED TOTAL ASIA/OTHER (10 45.020.149.89)</v>
          </cell>
          <cell r="D340">
            <v>5447</v>
          </cell>
        </row>
        <row r="341">
          <cell r="A341" t="str">
            <v>Sun Life Assurance Company of Canada (F380)PREMIUMS REINSURANCE CEDED SUBTOTAL - CEDED U.S.A. NON-PARTICIPATING TOTAL NON-PAR (10 45.020.249.41)</v>
          </cell>
          <cell r="B341" t="str">
            <v>Sun Life Assurance Company of Canada (F380)</v>
          </cell>
          <cell r="C341" t="str">
            <v>PREMIUMS REINSURANCE CEDED SUBTOTAL - CEDED U.S.A. NON-PARTICIPATING TOTAL NON-PAR (10 45.020.249.41)</v>
          </cell>
          <cell r="D341">
            <v>393777</v>
          </cell>
        </row>
        <row r="342">
          <cell r="A342" t="str">
            <v>Sun Life Assurance Company of Canada (F380)PREMIUMS REINSURANCE CEDED SUBTOTAL - CEDED U.S.A. TOTAL PAR (10 45.020.249.51)</v>
          </cell>
          <cell r="B342" t="str">
            <v>Sun Life Assurance Company of Canada (F380)</v>
          </cell>
          <cell r="C342" t="str">
            <v>PREMIUMS REINSURANCE CEDED SUBTOTAL - CEDED U.S.A. TOTAL PAR (10 45.020.249.51)</v>
          </cell>
          <cell r="D342">
            <v>82276</v>
          </cell>
        </row>
        <row r="343">
          <cell r="A343" t="str">
            <v>Sun Life Assurance Company of Canada (F380)PREMIUMS REINSURANCE CEDED SUBTOTAL - CEDED TOTAL U.S.A. (10 45.020.249.76)</v>
          </cell>
          <cell r="B343" t="str">
            <v>Sun Life Assurance Company of Canada (F380)</v>
          </cell>
          <cell r="C343" t="str">
            <v>PREMIUMS REINSURANCE CEDED SUBTOTAL - CEDED TOTAL U.S.A. (10 45.020.249.76)</v>
          </cell>
          <cell r="D343">
            <v>476053</v>
          </cell>
        </row>
        <row r="344">
          <cell r="A344" t="str">
            <v>Sun Life Assurance Company of Canada (F380)PREMIUMS REINSURANCE CEDED SUBTOTAL - CEDED TOTAL EUROPE (10 45.020.249.84)</v>
          </cell>
          <cell r="B344" t="str">
            <v>Sun Life Assurance Company of Canada (F380)</v>
          </cell>
          <cell r="C344" t="str">
            <v>PREMIUMS REINSURANCE CEDED SUBTOTAL - CEDED TOTAL EUROPE (10 45.020.249.84)</v>
          </cell>
          <cell r="D344">
            <v>170908</v>
          </cell>
        </row>
        <row r="345">
          <cell r="A345" t="str">
            <v>Sun Life Assurance Company of Canada (F380)PREMIUMS REINSURANCE CEDED SUBTOTAL - CEDED TOTAL ASIA/OTHER (10 45.020.249.89)</v>
          </cell>
          <cell r="B345" t="str">
            <v>Sun Life Assurance Company of Canada (F380)</v>
          </cell>
          <cell r="C345" t="str">
            <v>PREMIUMS REINSURANCE CEDED SUBTOTAL - CEDED TOTAL ASIA/OTHER (10 45.020.249.89)</v>
          </cell>
          <cell r="D345">
            <v>-70282</v>
          </cell>
        </row>
        <row r="346">
          <cell r="A346" t="str">
            <v>Sun Life Financial Inc. (LH80)PREMIUMS DIRECT SUBTOTAL - DIRECT NON-PARTICIPATING ANNUITY INDIVIDUAL (10 45.010.049.11)</v>
          </cell>
          <cell r="B346" t="str">
            <v>Sun Life Financial Inc. (LH80)</v>
          </cell>
          <cell r="C346" t="str">
            <v>PREMIUMS DIRECT SUBTOTAL - DIRECT NON-PARTICIPATING ANNUITY INDIVIDUAL (10 45.010.049.11)</v>
          </cell>
          <cell r="D346">
            <v>701731</v>
          </cell>
        </row>
        <row r="347">
          <cell r="A347" t="str">
            <v>Sun Life Financial Inc. (LH80)PREMIUMS DIRECT SUBTOTAL - DIRECT NON-PARTICIPATING ANNUITY GROUP (10 45.010.049.12)</v>
          </cell>
          <cell r="B347" t="str">
            <v>Sun Life Financial Inc. (LH80)</v>
          </cell>
          <cell r="C347" t="str">
            <v>PREMIUMS DIRECT SUBTOTAL - DIRECT NON-PARTICIPATING ANNUITY GROUP (10 45.010.049.12)</v>
          </cell>
          <cell r="D347">
            <v>1129697</v>
          </cell>
        </row>
        <row r="348">
          <cell r="A348" t="str">
            <v>Sun Life Financial Inc. (LH80)PREMIUMS DIRECT SUBTOTAL - DIRECT NON-PARTICIPATING TOTAL NON-PAR (10 45.010.049.41)</v>
          </cell>
          <cell r="B348" t="str">
            <v>Sun Life Financial Inc. (LH80)</v>
          </cell>
          <cell r="C348" t="str">
            <v>PREMIUMS DIRECT SUBTOTAL - DIRECT NON-PARTICIPATING TOTAL NON-PAR (10 45.010.049.41)</v>
          </cell>
          <cell r="D348">
            <v>7403962</v>
          </cell>
        </row>
        <row r="349">
          <cell r="A349" t="str">
            <v>Sun Life Financial Inc. (LH80)PREMIUMS DIRECT SUBTOTAL - DIRECT TOTAL PAR (10 45.010.049.51)</v>
          </cell>
          <cell r="B349" t="str">
            <v>Sun Life Financial Inc. (LH80)</v>
          </cell>
          <cell r="C349" t="str">
            <v>PREMIUMS DIRECT SUBTOTAL - DIRECT TOTAL PAR (10 45.010.049.51)</v>
          </cell>
          <cell r="D349">
            <v>1047092</v>
          </cell>
        </row>
        <row r="350">
          <cell r="A350" t="str">
            <v>Sun Life Financial Inc. (LH80)PREMIUMS REINSURANCE CEDED SUBTOTAL - CEDED NON-PARTICIPATING TOTAL NON-PAR (10 45.010.249.41)</v>
          </cell>
          <cell r="B350" t="str">
            <v>Sun Life Financial Inc. (LH80)</v>
          </cell>
          <cell r="C350" t="str">
            <v>PREMIUMS REINSURANCE CEDED SUBTOTAL - CEDED NON-PARTICIPATING TOTAL NON-PAR (10 45.010.249.41)</v>
          </cell>
          <cell r="D350">
            <v>4479208</v>
          </cell>
        </row>
        <row r="351">
          <cell r="A351" t="str">
            <v>Sun Life Financial Inc. (LH80)PREMIUMS REINSURANCE CEDED SUBTOTAL - CEDED TOTAL PAR (10 45.010.249.51)</v>
          </cell>
          <cell r="B351" t="str">
            <v>Sun Life Financial Inc. (LH80)</v>
          </cell>
          <cell r="C351" t="str">
            <v>PREMIUMS REINSURANCE CEDED SUBTOTAL - CEDED TOTAL PAR (10 45.010.249.51)</v>
          </cell>
          <cell r="D351">
            <v>67931</v>
          </cell>
        </row>
        <row r="352">
          <cell r="A352" t="str">
            <v>Sun Life Financial Inc. (LH80)PREMIUMS DIRECT SUBTOTAL - DIRECT U.S.A. NON-PARTICIPATING ANNUITY INDIVIDUAL (10 45.020.049.11)</v>
          </cell>
          <cell r="B352" t="str">
            <v>Sun Life Financial Inc. (LH80)</v>
          </cell>
          <cell r="C352" t="str">
            <v>PREMIUMS DIRECT SUBTOTAL - DIRECT U.S.A. NON-PARTICIPATING ANNUITY INDIVIDUAL (10 45.020.049.11)</v>
          </cell>
          <cell r="D352">
            <v>95142</v>
          </cell>
        </row>
        <row r="353">
          <cell r="A353" t="str">
            <v>Sun Life Financial Inc. (LH80)PREMIUMS DIRECT SUBTOTAL - DIRECT U.S.A. NON-PARTICIPATING ANNUITY GROUP (10 45.020.049.12)</v>
          </cell>
          <cell r="B353" t="str">
            <v>Sun Life Financial Inc. (LH80)</v>
          </cell>
          <cell r="C353" t="str">
            <v>PREMIUMS DIRECT SUBTOTAL - DIRECT U.S.A. NON-PARTICIPATING ANNUITY GROUP (10 45.020.049.12)</v>
          </cell>
          <cell r="D353">
            <v>682148</v>
          </cell>
        </row>
        <row r="354">
          <cell r="A354" t="str">
            <v>Sun Life Financial Inc. (LH80)PREMIUMS DIRECT SUBTOTAL - DIRECT U.S.A. NON-PARTICIPATING TOTAL NON-PAR (10 45.020.049.41)</v>
          </cell>
          <cell r="B354" t="str">
            <v>Sun Life Financial Inc. (LH80)</v>
          </cell>
          <cell r="C354" t="str">
            <v>PREMIUMS DIRECT SUBTOTAL - DIRECT U.S.A. NON-PARTICIPATING TOTAL NON-PAR (10 45.020.049.41)</v>
          </cell>
          <cell r="D354">
            <v>3688342</v>
          </cell>
        </row>
        <row r="355">
          <cell r="A355" t="str">
            <v>Sun Life Financial Inc. (LH80)PREMIUMS DIRECT SUBTOTAL - DIRECT U.S.A. TOTAL PAR (10 45.020.049.51)</v>
          </cell>
          <cell r="B355" t="str">
            <v>Sun Life Financial Inc. (LH80)</v>
          </cell>
          <cell r="C355" t="str">
            <v>PREMIUMS DIRECT SUBTOTAL - DIRECT U.S.A. TOTAL PAR (10 45.020.049.51)</v>
          </cell>
          <cell r="D355">
            <v>280898</v>
          </cell>
        </row>
        <row r="356">
          <cell r="A356" t="str">
            <v>Sun Life Financial Inc. (LH80)PREMIUMS DIRECT SUBTOTAL - DIRECT TOTAL U.S.A. (10 45.020.049.76)</v>
          </cell>
          <cell r="B356" t="str">
            <v>Sun Life Financial Inc. (LH80)</v>
          </cell>
          <cell r="C356" t="str">
            <v>PREMIUMS DIRECT SUBTOTAL - DIRECT TOTAL U.S.A. (10 45.020.049.76)</v>
          </cell>
          <cell r="D356">
            <v>3969240</v>
          </cell>
        </row>
        <row r="357">
          <cell r="A357" t="str">
            <v>Sun Life Financial Inc. (LH80)PREMIUMS DIRECT SUBTOTAL - DIRECT TOTAL EUROPE (10 45.020.049.84)</v>
          </cell>
          <cell r="B357" t="str">
            <v>Sun Life Financial Inc. (LH80)</v>
          </cell>
          <cell r="C357" t="str">
            <v>PREMIUMS DIRECT SUBTOTAL - DIRECT TOTAL EUROPE (10 45.020.049.84)</v>
          </cell>
          <cell r="D357">
            <v>183490</v>
          </cell>
        </row>
        <row r="358">
          <cell r="A358" t="str">
            <v>Sun Life Financial Inc. (LH80)PREMIUMS DIRECT SUBTOTAL - DIRECT TOTAL ASIA/OTHER (10 45.020.049.89)</v>
          </cell>
          <cell r="B358" t="str">
            <v>Sun Life Financial Inc. (LH80)</v>
          </cell>
          <cell r="C358" t="str">
            <v>PREMIUMS DIRECT SUBTOTAL - DIRECT TOTAL ASIA/OTHER (10 45.020.049.89)</v>
          </cell>
          <cell r="D358">
            <v>1528026</v>
          </cell>
        </row>
        <row r="359">
          <cell r="A359" t="str">
            <v>Sun Life Financial Inc. (LH80)PREMIUMS REINSURANCE CEDED SUBTOTAL - CEDED U.S.A. NON-PARTICIPATING ANNUITY INDIVIDUAL (10 45.020.249.11)</v>
          </cell>
          <cell r="B359" t="str">
            <v>Sun Life Financial Inc. (LH80)</v>
          </cell>
          <cell r="C359" t="str">
            <v>PREMIUMS REINSURANCE CEDED SUBTOTAL - CEDED U.S.A. NON-PARTICIPATING ANNUITY INDIVIDUAL (10 45.020.249.11)</v>
          </cell>
          <cell r="D359">
            <v>431</v>
          </cell>
        </row>
        <row r="360">
          <cell r="A360" t="str">
            <v>Sun Life Financial Inc. (LH80)PREMIUMS REINSURANCE CEDED SUBTOTAL - CEDED U.S.A. NON-PARTICIPATING ANNUITY GROUP (10 45.020.249.12)</v>
          </cell>
          <cell r="B360" t="str">
            <v>Sun Life Financial Inc. (LH80)</v>
          </cell>
          <cell r="C360" t="str">
            <v>PREMIUMS REINSURANCE CEDED SUBTOTAL - CEDED U.S.A. NON-PARTICIPATING ANNUITY GROUP (10 45.020.249.12)</v>
          </cell>
          <cell r="D360">
            <v>2614</v>
          </cell>
        </row>
        <row r="361">
          <cell r="A361" t="str">
            <v>Sun Life Financial Inc. (LH80)PREMIUMS REINSURANCE CEDED SUBTOTAL - CEDED U.S.A. NON-PARTICIPATING TOTAL NON-PAR (10 45.020.249.41)</v>
          </cell>
          <cell r="B361" t="str">
            <v>Sun Life Financial Inc. (LH80)</v>
          </cell>
          <cell r="C361" t="str">
            <v>PREMIUMS REINSURANCE CEDED SUBTOTAL - CEDED U.S.A. NON-PARTICIPATING TOTAL NON-PAR (10 45.020.249.41)</v>
          </cell>
          <cell r="D361">
            <v>277196</v>
          </cell>
        </row>
        <row r="362">
          <cell r="A362" t="str">
            <v>Sun Life Financial Inc. (LH80)PREMIUMS REINSURANCE CEDED SUBTOTAL - CEDED U.S.A. TOTAL PAR (10 45.020.249.51)</v>
          </cell>
          <cell r="B362" t="str">
            <v>Sun Life Financial Inc. (LH80)</v>
          </cell>
          <cell r="C362" t="str">
            <v>PREMIUMS REINSURANCE CEDED SUBTOTAL - CEDED U.S.A. TOTAL PAR (10 45.020.249.51)</v>
          </cell>
          <cell r="D362">
            <v>82276</v>
          </cell>
        </row>
        <row r="363">
          <cell r="A363" t="str">
            <v>Sun Life Financial Inc. (LH80)PREMIUMS REINSURANCE CEDED SUBTOTAL - CEDED TOTAL U.S.A. (10 45.020.249.76)</v>
          </cell>
          <cell r="B363" t="str">
            <v>Sun Life Financial Inc. (LH80)</v>
          </cell>
          <cell r="C363" t="str">
            <v>PREMIUMS REINSURANCE CEDED SUBTOTAL - CEDED TOTAL U.S.A. (10 45.020.249.76)</v>
          </cell>
          <cell r="D363">
            <v>359472</v>
          </cell>
        </row>
        <row r="364">
          <cell r="A364" t="str">
            <v>Sun Life Financial Inc. (LH80)PREMIUMS REINSURANCE CEDED SUBTOTAL - CEDED TOTAL EUROPE (10 45.020.249.84)</v>
          </cell>
          <cell r="B364" t="str">
            <v>Sun Life Financial Inc. (LH80)</v>
          </cell>
          <cell r="C364" t="str">
            <v>PREMIUMS REINSURANCE CEDED SUBTOTAL - CEDED TOTAL EUROPE (10 45.020.249.84)</v>
          </cell>
          <cell r="D364">
            <v>170908</v>
          </cell>
        </row>
        <row r="365">
          <cell r="A365" t="str">
            <v>Sun Life Financial Inc. (LH80)PREMIUMS REINSURANCE CEDED SUBTOTAL - CEDED TOTAL ASIA/OTHER (10 45.020.249.89)</v>
          </cell>
          <cell r="B365" t="str">
            <v>Sun Life Financial Inc. (LH80)</v>
          </cell>
          <cell r="C365" t="str">
            <v>PREMIUMS REINSURANCE CEDED SUBTOTAL - CEDED TOTAL ASIA/OTHER (10 45.020.249.89)</v>
          </cell>
          <cell r="D365">
            <v>-70281</v>
          </cell>
        </row>
        <row r="366">
          <cell r="A366" t="str">
            <v>Sun Life Insurance (Canada) Limited (F381)PREMIUMS DIRECT SUBTOTAL - DIRECT NON-PARTICIPATING ANNUITY INDIVIDUAL (10 45.010.049.11)</v>
          </cell>
          <cell r="B366" t="str">
            <v>Sun Life Insurance (Canada) Limited (F381)</v>
          </cell>
          <cell r="C366" t="str">
            <v>PREMIUMS DIRECT SUBTOTAL - DIRECT NON-PARTICIPATING ANNUITY INDIVIDUAL (10 45.010.049.11)</v>
          </cell>
          <cell r="D366">
            <v>100047</v>
          </cell>
        </row>
        <row r="367">
          <cell r="A367" t="str">
            <v>Sun Life Insurance (Canada) Limited (F381)PREMIUMS DIRECT SUBTOTAL - DIRECT NON-PARTICIPATING TOTAL NON-PAR (10 45.010.049.41)</v>
          </cell>
          <cell r="B367" t="str">
            <v>Sun Life Insurance (Canada) Limited (F381)</v>
          </cell>
          <cell r="C367" t="str">
            <v>PREMIUMS DIRECT SUBTOTAL - DIRECT NON-PARTICIPATING TOTAL NON-PAR (10 45.010.049.41)</v>
          </cell>
          <cell r="D367">
            <v>100047</v>
          </cell>
        </row>
        <row r="368">
          <cell r="A368" t="str">
            <v>Sun Life Insurance (Canada) Limited (F381)PREMIUMS REINSURANCE ASSUMED SUBTOTAL - ASSUMED NON-PARTICIPATING ANNUITY INDIVIDUAL (10 45.010.149.11)</v>
          </cell>
          <cell r="B368" t="str">
            <v>Sun Life Insurance (Canada) Limited (F381)</v>
          </cell>
          <cell r="C368" t="str">
            <v>PREMIUMS REINSURANCE ASSUMED SUBTOTAL - ASSUMED NON-PARTICIPATING ANNUITY INDIVIDUAL (10 45.010.149.11)</v>
          </cell>
          <cell r="D368">
            <v>325135</v>
          </cell>
        </row>
        <row r="369">
          <cell r="A369" t="str">
            <v>Sun Life Insurance (Canada) Limited (F381)PREMIUMS REINSURANCE ASSUMED SUBTOTAL - ASSUMED NON-PARTICIPATING ANNUITY GROUP (10 45.010.149.12)</v>
          </cell>
          <cell r="B369" t="str">
            <v>Sun Life Insurance (Canada) Limited (F381)</v>
          </cell>
          <cell r="C369" t="str">
            <v>PREMIUMS REINSURANCE ASSUMED SUBTOTAL - ASSUMED NON-PARTICIPATING ANNUITY GROUP (10 45.010.149.12)</v>
          </cell>
          <cell r="D369">
            <v>744658</v>
          </cell>
        </row>
        <row r="370">
          <cell r="A370" t="str">
            <v>Sun Life Insurance (Canada) Limited (F381)PREMIUMS REINSURANCE ASSUMED SUBTOTAL - ASSUMED NON-PARTICIPATING TOTAL NON-PAR (10 45.010.149.41)</v>
          </cell>
          <cell r="B370" t="str">
            <v>Sun Life Insurance (Canada) Limited (F381)</v>
          </cell>
          <cell r="C370" t="str">
            <v>PREMIUMS REINSURANCE ASSUMED SUBTOTAL - ASSUMED NON-PARTICIPATING TOTAL NON-PAR (10 45.010.149.41)</v>
          </cell>
          <cell r="D370">
            <v>1439387</v>
          </cell>
        </row>
        <row r="371">
          <cell r="A371" t="str">
            <v>TD Life Insurance Company (F383)PREMIUMS DIRECT SUBTOTAL - DIRECT NON-PARTICIPATING TOTAL NON-PAR (10 45.010.049.41)</v>
          </cell>
          <cell r="B371" t="str">
            <v>TD Life Insurance Company (F383)</v>
          </cell>
          <cell r="C371" t="str">
            <v>PREMIUMS DIRECT SUBTOTAL - DIRECT NON-PARTICIPATING TOTAL NON-PAR (10 45.010.049.41)</v>
          </cell>
          <cell r="D371">
            <v>72696</v>
          </cell>
        </row>
        <row r="372">
          <cell r="A372" t="str">
            <v>TD Life Insurance Company (F383)PREMIUMS REINSURANCE CEDED SUBTOTAL - CEDED NON-PARTICIPATING TOTAL NON-PAR (10 45.010.249.41)</v>
          </cell>
          <cell r="B372" t="str">
            <v>TD Life Insurance Company (F383)</v>
          </cell>
          <cell r="C372" t="str">
            <v>PREMIUMS REINSURANCE CEDED SUBTOTAL - CEDED NON-PARTICIPATING TOTAL NON-PAR (10 45.010.249.41)</v>
          </cell>
          <cell r="D372">
            <v>17517</v>
          </cell>
        </row>
        <row r="373">
          <cell r="A373" t="str">
            <v>Teachers Life Insurance Society (Fraternal) (J125)PREMIUMS DIRECT SUBTOTAL - DIRECT NON-PARTICIPATING TOTAL NON-PAR (10 45.010.049.41)</v>
          </cell>
          <cell r="B373" t="str">
            <v>Teachers Life Insurance Society (Fraternal) (J125)</v>
          </cell>
          <cell r="C373" t="str">
            <v>PREMIUMS DIRECT SUBTOTAL - DIRECT NON-PARTICIPATING TOTAL NON-PAR (10 45.010.049.41)</v>
          </cell>
          <cell r="D373">
            <v>9586</v>
          </cell>
        </row>
        <row r="374">
          <cell r="A374" t="str">
            <v>Teachers Life Insurance Society (Fraternal) (J125)PREMIUMS REINSURANCE CEDED SUBTOTAL - CEDED NON-PARTICIPATING TOTAL NON-PAR (10 45.010.249.41)</v>
          </cell>
          <cell r="B374" t="str">
            <v>Teachers Life Insurance Society (Fraternal) (J125)</v>
          </cell>
          <cell r="C374" t="str">
            <v>PREMIUMS REINSURANCE CEDED SUBTOTAL - CEDED NON-PARTICIPATING TOTAL NON-PAR (10 45.010.249.41)</v>
          </cell>
          <cell r="D374">
            <v>195</v>
          </cell>
        </row>
        <row r="375">
          <cell r="A375" t="str">
            <v>Transamerica Life Canada (F345)PREMIUMS DIRECT SUBTOTAL - DIRECT NON-PARTICIPATING ANNUITY INDIVIDUAL (10 45.010.049.11)</v>
          </cell>
          <cell r="B375" t="str">
            <v>Transamerica Life Canada (F345)</v>
          </cell>
          <cell r="C375" t="str">
            <v>PREMIUMS DIRECT SUBTOTAL - DIRECT NON-PARTICIPATING ANNUITY INDIVIDUAL (10 45.010.049.11)</v>
          </cell>
          <cell r="D375">
            <v>30222</v>
          </cell>
        </row>
        <row r="376">
          <cell r="A376" t="str">
            <v>Transamerica Life Canada (F345)PREMIUMS DIRECT SUBTOTAL - DIRECT NON-PARTICIPATING TOTAL NON-PAR (10 45.010.049.41)</v>
          </cell>
          <cell r="B376" t="str">
            <v>Transamerica Life Canada (F345)</v>
          </cell>
          <cell r="C376" t="str">
            <v>PREMIUMS DIRECT SUBTOTAL - DIRECT NON-PARTICIPATING TOTAL NON-PAR (10 45.010.049.41)</v>
          </cell>
          <cell r="D376">
            <v>705411</v>
          </cell>
        </row>
        <row r="377">
          <cell r="A377" t="str">
            <v>Transamerica Life Canada (F345)PREMIUMS DIRECT SUBTOTAL - DIRECT TOTAL PAR (10 45.010.049.51)</v>
          </cell>
          <cell r="B377" t="str">
            <v>Transamerica Life Canada (F345)</v>
          </cell>
          <cell r="C377" t="str">
            <v>PREMIUMS DIRECT SUBTOTAL - DIRECT TOTAL PAR (10 45.010.049.51)</v>
          </cell>
          <cell r="D377">
            <v>310</v>
          </cell>
        </row>
        <row r="378">
          <cell r="A378" t="str">
            <v>Transamerica Life Canada (F345)PREMIUMS REINSURANCE CEDED SUBTOTAL - CEDED NON-PARTICIPATING TOTAL NON-PAR (10 45.010.249.41)</v>
          </cell>
          <cell r="B378" t="str">
            <v>Transamerica Life Canada (F345)</v>
          </cell>
          <cell r="C378" t="str">
            <v>PREMIUMS REINSURANCE CEDED SUBTOTAL - CEDED NON-PARTICIPATING TOTAL NON-PAR (10 45.010.249.41)</v>
          </cell>
          <cell r="D378">
            <v>381692</v>
          </cell>
        </row>
        <row r="379">
          <cell r="A379" t="str">
            <v>Ukrainian Fraternal Society of Canada (J130)PREMIUMS DIRECT SUBTOTAL - DIRECT NON-PARTICIPATING TOTAL NON-PAR (10 45.010.049.41)</v>
          </cell>
          <cell r="B379" t="str">
            <v>Ukrainian Fraternal Society of Canada (J130)</v>
          </cell>
          <cell r="C379" t="str">
            <v>PREMIUMS DIRECT SUBTOTAL - DIRECT NON-PARTICIPATING TOTAL NON-PAR (10 45.010.049.41)</v>
          </cell>
          <cell r="D379">
            <v>145</v>
          </cell>
        </row>
        <row r="380">
          <cell r="A380" t="str">
            <v>Wawanesa Life Insurance Company (The) (F410)PREMIUMS DIRECT SUBTOTAL - DIRECT NON-PARTICIPATING ANNUITY INDIVIDUAL (10 45.010.049.11)</v>
          </cell>
          <cell r="B380" t="str">
            <v>Wawanesa Life Insurance Company (The) (F410)</v>
          </cell>
          <cell r="C380" t="str">
            <v>PREMIUMS DIRECT SUBTOTAL - DIRECT NON-PARTICIPATING ANNUITY INDIVIDUAL (10 45.010.049.11)</v>
          </cell>
          <cell r="D380">
            <v>27341</v>
          </cell>
        </row>
        <row r="381">
          <cell r="A381" t="str">
            <v>Wawanesa Life Insurance Company (The) (F410)PREMIUMS DIRECT SUBTOTAL - DIRECT NON-PARTICIPATING TOTAL NON-PAR (10 45.010.049.41)</v>
          </cell>
          <cell r="B381" t="str">
            <v>Wawanesa Life Insurance Company (The) (F410)</v>
          </cell>
          <cell r="C381" t="str">
            <v>PREMIUMS DIRECT SUBTOTAL - DIRECT NON-PARTICIPATING TOTAL NON-PAR (10 45.010.049.41)</v>
          </cell>
          <cell r="D381">
            <v>97889</v>
          </cell>
        </row>
        <row r="382">
          <cell r="A382" t="str">
            <v>Wawanesa Life Insurance Company (The) (F410)PREMIUMS DIRECT SUBTOTAL - DIRECT TOTAL PAR (10 45.010.049.51)</v>
          </cell>
          <cell r="B382" t="str">
            <v>Wawanesa Life Insurance Company (The) (F410)</v>
          </cell>
          <cell r="C382" t="str">
            <v>PREMIUMS DIRECT SUBTOTAL - DIRECT TOTAL PAR (10 45.010.049.51)</v>
          </cell>
          <cell r="D382">
            <v>23564</v>
          </cell>
        </row>
        <row r="383">
          <cell r="A383" t="str">
            <v>Wawanesa Life Insurance Company (The) (F410)PREMIUMS REINSURANCE CEDED SUBTOTAL - CEDED NON-PARTICIPATING TOTAL NON-PAR (10 45.010.249.41)</v>
          </cell>
          <cell r="B383" t="str">
            <v>Wawanesa Life Insurance Company (The) (F410)</v>
          </cell>
          <cell r="C383" t="str">
            <v>PREMIUMS REINSURANCE CEDED SUBTOTAL - CEDED NON-PARTICIPATING TOTAL NON-PAR (10 45.010.249.41)</v>
          </cell>
          <cell r="D383">
            <v>13909</v>
          </cell>
        </row>
        <row r="384">
          <cell r="A384" t="str">
            <v>Wawanesa Life Insurance Company (The) (F410)PREMIUMS REINSURANCE CEDED SUBTOTAL - CEDED TOTAL PAR (10 45.010.249.51)</v>
          </cell>
          <cell r="B384" t="str">
            <v>Wawanesa Life Insurance Company (The) (F410)</v>
          </cell>
          <cell r="C384" t="str">
            <v>PREMIUMS REINSURANCE CEDED SUBTOTAL - CEDED TOTAL PAR (10 45.010.249.51)</v>
          </cell>
          <cell r="D384">
            <v>1213</v>
          </cell>
        </row>
        <row r="385">
          <cell r="A385" t="str">
            <v>Western Life Assurance Company (F196)PREMIUMS DIRECT SUBTOTAL - DIRECT NON-PARTICIPATING ANNUITY INDIVIDUAL (10 45.010.049.11)</v>
          </cell>
          <cell r="B385" t="str">
            <v>Western Life Assurance Company (F196)</v>
          </cell>
          <cell r="C385" t="str">
            <v>PREMIUMS DIRECT SUBTOTAL - DIRECT NON-PARTICIPATING ANNUITY INDIVIDUAL (10 45.010.049.11)</v>
          </cell>
          <cell r="D385">
            <v>1</v>
          </cell>
        </row>
        <row r="386">
          <cell r="A386" t="str">
            <v>Western Life Assurance Company (F196)PREMIUMS DIRECT SUBTOTAL - DIRECT NON-PARTICIPATING TOTAL NON-PAR (10 45.010.049.41)</v>
          </cell>
          <cell r="B386" t="str">
            <v>Western Life Assurance Company (F196)</v>
          </cell>
          <cell r="C386" t="str">
            <v>PREMIUMS DIRECT SUBTOTAL - DIRECT NON-PARTICIPATING TOTAL NON-PAR (10 45.010.049.41)</v>
          </cell>
          <cell r="D386">
            <v>87233</v>
          </cell>
        </row>
        <row r="387">
          <cell r="A387" t="str">
            <v>Western Life Assurance Company (F196)PREMIUMS REINSURANCE ASSUMED SUBTOTAL - ASSUMED NON-PARTICIPATING TOTAL NON-PAR (10 45.010.149.41)</v>
          </cell>
          <cell r="B387" t="str">
            <v>Western Life Assurance Company (F196)</v>
          </cell>
          <cell r="C387" t="str">
            <v>PREMIUMS REINSURANCE ASSUMED SUBTOTAL - ASSUMED NON-PARTICIPATING TOTAL NON-PAR (10 45.010.149.41)</v>
          </cell>
          <cell r="D387">
            <v>183</v>
          </cell>
        </row>
        <row r="388">
          <cell r="A388" t="str">
            <v>Western Life Assurance Company (F196)PREMIUMS REINSURANCE CEDED SUBTOTAL - CEDED NON-PARTICIPATING TOTAL NON-PAR (10 45.010.249.41)</v>
          </cell>
          <cell r="B388" t="str">
            <v>Western Life Assurance Company (F196)</v>
          </cell>
          <cell r="C388" t="str">
            <v>PREMIUMS REINSURANCE CEDED SUBTOTAL - CEDED NON-PARTICIPATING TOTAL NON-PAR (10 45.010.249.41)</v>
          </cell>
          <cell r="D388">
            <v>27099</v>
          </cell>
        </row>
        <row r="389">
          <cell r="A389" t="str">
            <v>Aetna Life Insurance Company (H010)PREMIUMS DIRECT SUBTOTAL - DIRECT NON-PARTICIPATING TOTAL NON-PAR (20 45.010.049.41)</v>
          </cell>
          <cell r="B389" t="str">
            <v>Aetna Life Insurance Company (H010)</v>
          </cell>
          <cell r="C389" t="str">
            <v>PREMIUMS DIRECT SUBTOTAL - DIRECT NON-PARTICIPATING TOTAL NON-PAR (20 45.010.049.41)</v>
          </cell>
          <cell r="D389">
            <v>1583</v>
          </cell>
        </row>
        <row r="390">
          <cell r="A390" t="str">
            <v>Aetna Life Insurance Company (H010)PREMIUMS REINSURANCE ASSUMED SUBTOTAL - ASSUMED NON-PARTICIPATING TOTAL NON-PAR (20 45.010.149.41)</v>
          </cell>
          <cell r="B390" t="str">
            <v>Aetna Life Insurance Company (H010)</v>
          </cell>
          <cell r="C390" t="str">
            <v>PREMIUMS REINSURANCE ASSUMED SUBTOTAL - ASSUMED NON-PARTICIPATING TOTAL NON-PAR (20 45.010.149.41)</v>
          </cell>
          <cell r="D390">
            <v>12</v>
          </cell>
        </row>
        <row r="391">
          <cell r="A391" t="str">
            <v>Allianz Life Insurance Company of North America (H430)PREMIUMS DIRECT SUBTOTAL - DIRECT NON-PARTICIPATING TOTAL NON-PAR (20 45.010.049.41)</v>
          </cell>
          <cell r="B391" t="str">
            <v>Allianz Life Insurance Company of North America (H430)</v>
          </cell>
          <cell r="C391" t="str">
            <v>PREMIUMS DIRECT SUBTOTAL - DIRECT NON-PARTICIPATING TOTAL NON-PAR (20 45.010.049.41)</v>
          </cell>
          <cell r="D391">
            <v>387</v>
          </cell>
        </row>
        <row r="392">
          <cell r="A392" t="str">
            <v>Allianz Life Insurance Company of North America (H430)PREMIUMS REINSURANCE CEDED SUBTOTAL - CEDED NON-PARTICIPATING TOTAL NON-PAR (20 45.010.249.41)</v>
          </cell>
          <cell r="B392" t="str">
            <v>Allianz Life Insurance Company of North America (H430)</v>
          </cell>
          <cell r="C392" t="str">
            <v>PREMIUMS REINSURANCE CEDED SUBTOTAL - CEDED NON-PARTICIPATING TOTAL NON-PAR (20 45.010.249.41)</v>
          </cell>
          <cell r="D392">
            <v>34</v>
          </cell>
        </row>
        <row r="393">
          <cell r="A393" t="str">
            <v>American Bankers Life Assurance Company of Florida (H030)PREMIUMS DIRECT SUBTOTAL - DIRECT NON-PARTICIPATING TOTAL NON-PAR (20 45.010.049.41)</v>
          </cell>
          <cell r="B393" t="str">
            <v>American Bankers Life Assurance Company of Florida (H030)</v>
          </cell>
          <cell r="C393" t="str">
            <v>PREMIUMS DIRECT SUBTOTAL - DIRECT NON-PARTICIPATING TOTAL NON-PAR (20 45.010.049.41)</v>
          </cell>
          <cell r="D393">
            <v>296516</v>
          </cell>
        </row>
        <row r="394">
          <cell r="A394" t="str">
            <v>American Bankers Life Assurance Company of Florida (H030)PREMIUMS REINSURANCE ASSUMED SUBTOTAL - ASSUMED NON-PARTICIPATING TOTAL NON-PAR (20 45.010.149.41)</v>
          </cell>
          <cell r="B394" t="str">
            <v>American Bankers Life Assurance Company of Florida (H030)</v>
          </cell>
          <cell r="C394" t="str">
            <v>PREMIUMS REINSURANCE ASSUMED SUBTOTAL - ASSUMED NON-PARTICIPATING TOTAL NON-PAR (20 45.010.149.41)</v>
          </cell>
          <cell r="D394">
            <v>62770</v>
          </cell>
        </row>
        <row r="395">
          <cell r="A395" t="str">
            <v>American Bankers Life Assurance Company of Florida (H030)PREMIUMS REINSURANCE CEDED SUBTOTAL - CEDED NON-PARTICIPATING TOTAL NON-PAR (20 45.010.249.41)</v>
          </cell>
          <cell r="B395" t="str">
            <v>American Bankers Life Assurance Company of Florida (H030)</v>
          </cell>
          <cell r="C395" t="str">
            <v>PREMIUMS REINSURANCE CEDED SUBTOTAL - CEDED NON-PARTICIPATING TOTAL NON-PAR (20 45.010.249.41)</v>
          </cell>
          <cell r="D395">
            <v>308065</v>
          </cell>
        </row>
        <row r="396">
          <cell r="A396" t="str">
            <v>American Health and Life Insurance Company (H056)PREMIUMS DIRECT SUBTOTAL - DIRECT NON-PARTICIPATING TOTAL NON-PAR (20 45.010.049.41)</v>
          </cell>
          <cell r="B396" t="str">
            <v>American Health and Life Insurance Company (H056)</v>
          </cell>
          <cell r="C396" t="str">
            <v>PREMIUMS DIRECT SUBTOTAL - DIRECT NON-PARTICIPATING TOTAL NON-PAR (20 45.010.049.41)</v>
          </cell>
          <cell r="D396">
            <v>12153</v>
          </cell>
        </row>
        <row r="397">
          <cell r="A397" t="str">
            <v>American Health and Life Insurance Company (H056)PREMIUMS REINSURANCE CEDED SUBTOTAL - CEDED NON-PARTICIPATING TOTAL NON-PAR (20 45.010.249.41)</v>
          </cell>
          <cell r="B397" t="str">
            <v>American Health and Life Insurance Company (H056)</v>
          </cell>
          <cell r="C397" t="str">
            <v>PREMIUMS REINSURANCE CEDED SUBTOTAL - CEDED NON-PARTICIPATING TOTAL NON-PAR (20 45.010.249.41)</v>
          </cell>
          <cell r="D397">
            <v>4568</v>
          </cell>
        </row>
        <row r="398">
          <cell r="A398" t="str">
            <v>American Income Life Insurance Company (H042)PREMIUMS DIRECT SUBTOTAL - DIRECT NON-PARTICIPATING TOTAL NON-PAR (20 45.010.049.41)</v>
          </cell>
          <cell r="B398" t="str">
            <v>American Income Life Insurance Company (H042)</v>
          </cell>
          <cell r="C398" t="str">
            <v>PREMIUMS DIRECT SUBTOTAL - DIRECT NON-PARTICIPATING TOTAL NON-PAR (20 45.010.049.41)</v>
          </cell>
          <cell r="D398">
            <v>88258</v>
          </cell>
        </row>
        <row r="399">
          <cell r="A399" t="str">
            <v>American Income Life Insurance Company (H042)PREMIUMS REINSURANCE CEDED SUBTOTAL - CEDED NON-PARTICIPATING TOTAL NON-PAR (20 45.010.249.41)</v>
          </cell>
          <cell r="B399" t="str">
            <v>American Income Life Insurance Company (H042)</v>
          </cell>
          <cell r="C399" t="str">
            <v>PREMIUMS REINSURANCE CEDED SUBTOTAL - CEDED NON-PARTICIPATING TOTAL NON-PAR (20 45.010.249.41)</v>
          </cell>
          <cell r="D399">
            <v>37</v>
          </cell>
        </row>
        <row r="400">
          <cell r="A400" t="str">
            <v>AXA Equitable Life Insurance Company (H180)PREMIUMS DIRECT SUBTOTAL - DIRECT TOTAL PAR (20 45.010.049.51)</v>
          </cell>
          <cell r="B400" t="str">
            <v>AXA Equitable Life Insurance Company (H180)</v>
          </cell>
          <cell r="C400" t="str">
            <v>PREMIUMS DIRECT SUBTOTAL - DIRECT TOTAL PAR (20 45.010.049.51)</v>
          </cell>
          <cell r="D400">
            <v>158</v>
          </cell>
        </row>
        <row r="401">
          <cell r="A401" t="str">
            <v>AXA Equitable Life Insurance Company (H180)PREMIUMS REINSURANCE ASSUMED SUBTOTAL - ASSUMED NON-PARTICIPATING TOTAL NON-PAR (20 45.010.149.41)</v>
          </cell>
          <cell r="B401" t="str">
            <v>AXA Equitable Life Insurance Company (H180)</v>
          </cell>
          <cell r="C401" t="str">
            <v>PREMIUMS REINSURANCE ASSUMED SUBTOTAL - ASSUMED NON-PARTICIPATING TOTAL NON-PAR (20 45.010.149.41)</v>
          </cell>
          <cell r="D401">
            <v>7776</v>
          </cell>
        </row>
        <row r="402">
          <cell r="A402" t="str">
            <v>CMFG Life Insurance Company (H170)PREMIUMS DIRECT SUBTOTAL - DIRECT TOTAL PAR (20 45.010.049.51)</v>
          </cell>
          <cell r="B402" t="str">
            <v>CMFG Life Insurance Company (H170)</v>
          </cell>
          <cell r="C402" t="str">
            <v>PREMIUMS DIRECT SUBTOTAL - DIRECT TOTAL PAR (20 45.010.049.51)</v>
          </cell>
          <cell r="D402">
            <v>218</v>
          </cell>
        </row>
        <row r="403">
          <cell r="A403" t="str">
            <v>COLISEE RE (Life Branch) (H057)PREMIUMS REINSURANCE ASSUMED SUBTOTAL - ASSUMED NON-PARTICIPATING TOTAL NON-PAR (20 45.010.149.41)</v>
          </cell>
          <cell r="B403" t="str">
            <v>COLISEE RE (Life Branch) (H057)</v>
          </cell>
          <cell r="C403" t="str">
            <v>PREMIUMS REINSURANCE ASSUMED SUBTOTAL - ASSUMED NON-PARTICIPATING TOTAL NON-PAR (20 45.010.149.41)</v>
          </cell>
          <cell r="D403">
            <v>1</v>
          </cell>
        </row>
        <row r="404">
          <cell r="A404" t="str">
            <v>Combined Insurance Company of America (H130)PREMIUMS DIRECT SUBTOTAL - DIRECT NON-PARTICIPATING TOTAL NON-PAR (20 45.010.049.41)</v>
          </cell>
          <cell r="B404" t="str">
            <v>Combined Insurance Company of America (H130)</v>
          </cell>
          <cell r="C404" t="str">
            <v>PREMIUMS DIRECT SUBTOTAL - DIRECT NON-PARTICIPATING TOTAL NON-PAR (20 45.010.049.41)</v>
          </cell>
          <cell r="D404">
            <v>231380</v>
          </cell>
        </row>
        <row r="405">
          <cell r="A405" t="str">
            <v>Combined Insurance Company of America (H130)PREMIUMS REINSURANCE CEDED SUBTOTAL - CEDED NON-PARTICIPATING TOTAL NON-PAR (20 45.010.249.41)</v>
          </cell>
          <cell r="B405" t="str">
            <v>Combined Insurance Company of America (H130)</v>
          </cell>
          <cell r="C405" t="str">
            <v>PREMIUMS REINSURANCE CEDED SUBTOTAL - CEDED NON-PARTICIPATING TOTAL NON-PAR (20 45.010.249.41)</v>
          </cell>
          <cell r="D405">
            <v>47555</v>
          </cell>
        </row>
        <row r="406">
          <cell r="A406" t="str">
            <v>Connecticut General Life Insurance Company (H140)PREMIUMS DIRECT SUBTOTAL - DIRECT NON-PARTICIPATING TOTAL NON-PAR (20 45.010.049.41)</v>
          </cell>
          <cell r="B406" t="str">
            <v>Connecticut General Life Insurance Company (H140)</v>
          </cell>
          <cell r="C406" t="str">
            <v>PREMIUMS DIRECT SUBTOTAL - DIRECT NON-PARTICIPATING TOTAL NON-PAR (20 45.010.049.41)</v>
          </cell>
          <cell r="D406">
            <v>3299</v>
          </cell>
        </row>
        <row r="407">
          <cell r="A407" t="str">
            <v>Connecticut General Life Insurance Company (H140)PREMIUMS REINSURANCE ASSUMED SUBTOTAL - ASSUMED NON-PARTICIPATING TOTAL NON-PAR (20 45.010.149.41)</v>
          </cell>
          <cell r="B407" t="str">
            <v>Connecticut General Life Insurance Company (H140)</v>
          </cell>
          <cell r="C407" t="str">
            <v>PREMIUMS REINSURANCE ASSUMED SUBTOTAL - ASSUMED NON-PARTICIPATING TOTAL NON-PAR (20 45.010.149.41)</v>
          </cell>
          <cell r="D407">
            <v>18</v>
          </cell>
        </row>
        <row r="408">
          <cell r="A408" t="str">
            <v>Connecticut General Life Insurance Company (H140)PREMIUMS REINSURANCE CEDED SUBTOTAL - CEDED NON-PARTICIPATING TOTAL NON-PAR (20 45.010.249.41)</v>
          </cell>
          <cell r="B408" t="str">
            <v>Connecticut General Life Insurance Company (H140)</v>
          </cell>
          <cell r="C408" t="str">
            <v>PREMIUMS REINSURANCE CEDED SUBTOTAL - CEDED NON-PARTICIPATING TOTAL NON-PAR (20 45.010.249.41)</v>
          </cell>
          <cell r="D408">
            <v>195</v>
          </cell>
        </row>
        <row r="409">
          <cell r="A409" t="str">
            <v>Croatian Fraternal Union of America (K050)PREMIUMS DIRECT SUBTOTAL - DIRECT NON-PARTICIPATING TOTAL NON-PAR (20 45.010.049.41)</v>
          </cell>
          <cell r="B409" t="str">
            <v>Croatian Fraternal Union of America (K050)</v>
          </cell>
          <cell r="C409" t="str">
            <v>PREMIUMS DIRECT SUBTOTAL - DIRECT NON-PARTICIPATING TOTAL NON-PAR (20 45.010.049.41)</v>
          </cell>
          <cell r="D409">
            <v>428</v>
          </cell>
        </row>
        <row r="410">
          <cell r="A410" t="str">
            <v>Employers Reassurance Corporation (H190)PREMIUMS REINSURANCE ASSUMED SUBTOTAL - ASSUMED NON-PARTICIPATING TOTAL NON-PAR (20 45.010.149.41)</v>
          </cell>
          <cell r="B410" t="str">
            <v>Employers Reassurance Corporation (H190)</v>
          </cell>
          <cell r="C410" t="str">
            <v>PREMIUMS REINSURANCE ASSUMED SUBTOTAL - ASSUMED NON-PARTICIPATING TOTAL NON-PAR (20 45.010.149.41)</v>
          </cell>
          <cell r="D410">
            <v>197460</v>
          </cell>
        </row>
        <row r="411">
          <cell r="A411" t="str">
            <v>Employers Reassurance Corporation (H190)PREMIUMS REINSURANCE CEDED SUBTOTAL - CEDED NON-PARTICIPATING TOTAL NON-PAR (20 45.010.249.41)</v>
          </cell>
          <cell r="B411" t="str">
            <v>Employers Reassurance Corporation (H190)</v>
          </cell>
          <cell r="C411" t="str">
            <v>PREMIUMS REINSURANCE CEDED SUBTOTAL - CEDED NON-PARTICIPATING TOTAL NON-PAR (20 45.010.249.41)</v>
          </cell>
          <cell r="D411">
            <v>5789</v>
          </cell>
        </row>
        <row r="412">
          <cell r="A412" t="str">
            <v>GAN Assurances Vie Compagnie française d'assurances vie mixte (H235)PREMIUMS DIRECT SUBTOTAL - DIRECT NON-PARTICIPATING TOTAL NON-PAR (20 45.010.049.41)</v>
          </cell>
          <cell r="B412" t="str">
            <v>GAN Assurances Vie Compagnie française d'assurances vie mixte (H235)</v>
          </cell>
          <cell r="C412" t="str">
            <v>PREMIUMS DIRECT SUBTOTAL - DIRECT NON-PARTICIPATING TOTAL NON-PAR (20 45.010.049.41)</v>
          </cell>
          <cell r="D412">
            <v>270</v>
          </cell>
        </row>
        <row r="413">
          <cell r="A413" t="str">
            <v>GAN Assurances Vie Compagnie française d'assurances vie mixte (H235)PREMIUMS REINSURANCE CEDED SUBTOTAL - CEDED NON-PARTICIPATING TOTAL NON-PAR (20 45.010.249.41)</v>
          </cell>
          <cell r="B413" t="str">
            <v>GAN Assurances Vie Compagnie française d'assurances vie mixte (H235)</v>
          </cell>
          <cell r="C413" t="str">
            <v>PREMIUMS REINSURANCE CEDED SUBTOTAL - CEDED NON-PARTICIPATING TOTAL NON-PAR (20 45.010.249.41)</v>
          </cell>
          <cell r="D413">
            <v>467</v>
          </cell>
        </row>
        <row r="414">
          <cell r="A414" t="str">
            <v>General American Life Insurance Company (H250)PREMIUMS REINSURANCE ASSUMED SUBTOTAL - ASSUMED NON-PARTICIPATING ANNUITY INDIVIDUAL (20 45.010.149.11)</v>
          </cell>
          <cell r="B414" t="str">
            <v>General American Life Insurance Company (H250)</v>
          </cell>
          <cell r="C414" t="str">
            <v>PREMIUMS REINSURANCE ASSUMED SUBTOTAL - ASSUMED NON-PARTICIPATING ANNUITY INDIVIDUAL (20 45.010.149.11)</v>
          </cell>
          <cell r="D414">
            <v>364</v>
          </cell>
        </row>
        <row r="415">
          <cell r="A415" t="str">
            <v>General American Life Insurance Company (H250)PREMIUMS REINSURANCE ASSUMED SUBTOTAL - ASSUMED NON-PARTICIPATING TOTAL NON-PAR (20 45.010.149.41)</v>
          </cell>
          <cell r="B415" t="str">
            <v>General American Life Insurance Company (H250)</v>
          </cell>
          <cell r="C415" t="str">
            <v>PREMIUMS REINSURANCE ASSUMED SUBTOTAL - ASSUMED NON-PARTICIPATING TOTAL NON-PAR (20 45.010.149.41)</v>
          </cell>
          <cell r="D415">
            <v>242185</v>
          </cell>
        </row>
        <row r="416">
          <cell r="A416" t="str">
            <v>General American Life Insurance Company (H250)PREMIUMS REINSURANCE CEDED SUBTOTAL - CEDED NON-PARTICIPATING ANNUITY INDIVIDUAL (20 45.010.249.11)</v>
          </cell>
          <cell r="B416" t="str">
            <v>General American Life Insurance Company (H250)</v>
          </cell>
          <cell r="C416" t="str">
            <v>PREMIUMS REINSURANCE CEDED SUBTOTAL - CEDED NON-PARTICIPATING ANNUITY INDIVIDUAL (20 45.010.249.11)</v>
          </cell>
          <cell r="D416">
            <v>364</v>
          </cell>
        </row>
        <row r="417">
          <cell r="A417" t="str">
            <v>General American Life Insurance Company (H250)PREMIUMS REINSURANCE CEDED SUBTOTAL - CEDED NON-PARTICIPATING TOTAL NON-PAR (20 45.010.249.41)</v>
          </cell>
          <cell r="B417" t="str">
            <v>General American Life Insurance Company (H250)</v>
          </cell>
          <cell r="C417" t="str">
            <v>PREMIUMS REINSURANCE CEDED SUBTOTAL - CEDED NON-PARTICIPATING TOTAL NON-PAR (20 45.010.249.41)</v>
          </cell>
          <cell r="D417">
            <v>15158</v>
          </cell>
        </row>
        <row r="418">
          <cell r="A418" t="str">
            <v>General Re Life Corporation (H127)PREMIUMS REINSURANCE ASSUMED SUBTOTAL - ASSUMED NON-PARTICIPATING TOTAL NON-PAR (20 45.010.149.41)</v>
          </cell>
          <cell r="B418" t="str">
            <v>General Re Life Corporation (H127)</v>
          </cell>
          <cell r="C418" t="str">
            <v>PREMIUMS REINSURANCE ASSUMED SUBTOTAL - ASSUMED NON-PARTICIPATING TOTAL NON-PAR (20 45.010.149.41)</v>
          </cell>
          <cell r="D418">
            <v>2304</v>
          </cell>
        </row>
        <row r="419">
          <cell r="A419" t="str">
            <v>General Re Life Corporation (H127)PREMIUMS REINSURANCE CEDED SUBTOTAL - CEDED NON-PARTICIPATING TOTAL NON-PAR (20 45.010.249.41)</v>
          </cell>
          <cell r="B419" t="str">
            <v>General Re Life Corporation (H127)</v>
          </cell>
          <cell r="C419" t="str">
            <v>PREMIUMS REINSURANCE CEDED SUBTOTAL - CEDED NON-PARTICIPATING TOTAL NON-PAR (20 45.010.249.41)</v>
          </cell>
          <cell r="D419">
            <v>183</v>
          </cell>
        </row>
        <row r="420">
          <cell r="A420" t="str">
            <v>Gerber Life Insurance Company (H265)PREMIUMS DIRECT SUBTOTAL - DIRECT NON-PARTICIPATING TOTAL NON-PAR (20 45.010.049.41)</v>
          </cell>
          <cell r="B420" t="str">
            <v>Gerber Life Insurance Company (H265)</v>
          </cell>
          <cell r="C420" t="str">
            <v>PREMIUMS DIRECT SUBTOTAL - DIRECT NON-PARTICIPATING TOTAL NON-PAR (20 45.010.049.41)</v>
          </cell>
          <cell r="D420">
            <v>2961</v>
          </cell>
        </row>
        <row r="421">
          <cell r="A421" t="str">
            <v>Gerber Life Insurance Company (H265)PREMIUMS REINSURANCE ASSUMED SUBTOTAL - ASSUMED NON-PARTICIPATING TOTAL NON-PAR (20 45.010.149.41)</v>
          </cell>
          <cell r="B421" t="str">
            <v>Gerber Life Insurance Company (H265)</v>
          </cell>
          <cell r="C421" t="str">
            <v>PREMIUMS REINSURANCE ASSUMED SUBTOTAL - ASSUMED NON-PARTICIPATING TOTAL NON-PAR (20 45.010.149.41)</v>
          </cell>
          <cell r="D421">
            <v>652</v>
          </cell>
        </row>
        <row r="422">
          <cell r="A422" t="str">
            <v>Gerber Life Insurance Company (H265)PREMIUMS REINSURANCE CEDED SUBTOTAL - CEDED NON-PARTICIPATING TOTAL NON-PAR (20 45.010.249.41)</v>
          </cell>
          <cell r="B422" t="str">
            <v>Gerber Life Insurance Company (H265)</v>
          </cell>
          <cell r="C422" t="str">
            <v>PREMIUMS REINSURANCE CEDED SUBTOTAL - CEDED NON-PARTICIPATING TOTAL NON-PAR (20 45.010.249.41)</v>
          </cell>
          <cell r="D422">
            <v>600</v>
          </cell>
        </row>
        <row r="423">
          <cell r="A423" t="str">
            <v>Hartford Life Insurance Company (H280)PREMIUMS REINSURANCE ASSUMED SUBTOTAL - ASSUMED NON-PARTICIPATING TOTAL NON-PAR (20 45.010.149.41)</v>
          </cell>
          <cell r="B423" t="str">
            <v>Hartford Life Insurance Company (H280)</v>
          </cell>
          <cell r="C423" t="str">
            <v>PREMIUMS REINSURANCE ASSUMED SUBTOTAL - ASSUMED NON-PARTICIPATING TOTAL NON-PAR (20 45.010.149.41)</v>
          </cell>
          <cell r="D423">
            <v>2</v>
          </cell>
        </row>
        <row r="424">
          <cell r="A424" t="str">
            <v>Household Life Insurance Company (H282)PREMIUMS DIRECT SUBTOTAL - DIRECT NON-PARTICIPATING TOTAL NON-PAR (20 45.010.049.41)</v>
          </cell>
          <cell r="B424" t="str">
            <v>Household Life Insurance Company (H282)</v>
          </cell>
          <cell r="C424" t="str">
            <v>PREMIUMS DIRECT SUBTOTAL - DIRECT NON-PARTICIPATING TOTAL NON-PAR (20 45.010.049.41)</v>
          </cell>
          <cell r="D424">
            <v>41711</v>
          </cell>
        </row>
        <row r="425">
          <cell r="A425" t="str">
            <v>Household Life Insurance Company (H282)PREMIUMS REINSURANCE CEDED SUBTOTAL - CEDED NON-PARTICIPATING TOTAL NON-PAR (20 45.010.249.41)</v>
          </cell>
          <cell r="B425" t="str">
            <v>Household Life Insurance Company (H282)</v>
          </cell>
          <cell r="C425" t="str">
            <v>PREMIUMS REINSURANCE CEDED SUBTOTAL - CEDED NON-PARTICIPATING TOTAL NON-PAR (20 45.010.249.41)</v>
          </cell>
          <cell r="D425">
            <v>4060</v>
          </cell>
        </row>
        <row r="426">
          <cell r="A426" t="str">
            <v>Knights of Columbus (K100)PREMIUMS DIRECT SUBTOTAL - DIRECT NON-PARTICIPATING ANNUITY INDIVIDUAL (20 45.010.049.11)</v>
          </cell>
          <cell r="B426" t="str">
            <v>Knights of Columbus (K100)</v>
          </cell>
          <cell r="C426" t="str">
            <v>PREMIUMS DIRECT SUBTOTAL - DIRECT NON-PARTICIPATING ANNUITY INDIVIDUAL (20 45.010.049.11)</v>
          </cell>
          <cell r="D426">
            <v>90</v>
          </cell>
        </row>
        <row r="427">
          <cell r="A427" t="str">
            <v>Knights of Columbus (K100)PREMIUMS DIRECT SUBTOTAL - DIRECT NON-PARTICIPATING TOTAL NON-PAR (20 45.010.049.41)</v>
          </cell>
          <cell r="B427" t="str">
            <v>Knights of Columbus (K100)</v>
          </cell>
          <cell r="C427" t="str">
            <v>PREMIUMS DIRECT SUBTOTAL - DIRECT NON-PARTICIPATING TOTAL NON-PAR (20 45.010.049.41)</v>
          </cell>
          <cell r="D427">
            <v>90</v>
          </cell>
        </row>
        <row r="428">
          <cell r="A428" t="str">
            <v>Knights of Columbus (K100)PREMIUMS DIRECT SUBTOTAL - DIRECT TOTAL PAR (20 45.010.049.51)</v>
          </cell>
          <cell r="B428" t="str">
            <v>Knights of Columbus (K100)</v>
          </cell>
          <cell r="C428" t="str">
            <v>PREMIUMS DIRECT SUBTOTAL - DIRECT TOTAL PAR (20 45.010.049.51)</v>
          </cell>
          <cell r="D428">
            <v>168824</v>
          </cell>
        </row>
        <row r="429">
          <cell r="A429" t="str">
            <v>Knights of Columbus (K100)PREMIUMS REINSURANCE CEDED SUBTOTAL - CEDED TOTAL PAR (20 45.010.249.51)</v>
          </cell>
          <cell r="B429" t="str">
            <v>Knights of Columbus (K100)</v>
          </cell>
          <cell r="C429" t="str">
            <v>PREMIUMS REINSURANCE CEDED SUBTOTAL - CEDED TOTAL PAR (20 45.010.249.51)</v>
          </cell>
          <cell r="D429">
            <v>34</v>
          </cell>
        </row>
        <row r="430">
          <cell r="A430" t="str">
            <v>Liberty Life Assurance Company of Boston (H295)PREMIUMS DIRECT SUBTOTAL - DIRECT NON-PARTICIPATING TOTAL NON-PAR (20 45.010.049.41)</v>
          </cell>
          <cell r="B430" t="str">
            <v>Liberty Life Assurance Company of Boston (H295)</v>
          </cell>
          <cell r="C430" t="str">
            <v>PREMIUMS DIRECT SUBTOTAL - DIRECT NON-PARTICIPATING TOTAL NON-PAR (20 45.010.049.41)</v>
          </cell>
          <cell r="D430">
            <v>163</v>
          </cell>
        </row>
        <row r="431">
          <cell r="A431" t="str">
            <v>Life Insurance Company of North America (H300)PREMIUMS DIRECT SUBTOTAL - DIRECT NON-PARTICIPATING TOTAL NON-PAR (20 45.010.049.41)</v>
          </cell>
          <cell r="B431" t="str">
            <v>Life Insurance Company of North America (H300)</v>
          </cell>
          <cell r="C431" t="str">
            <v>PREMIUMS DIRECT SUBTOTAL - DIRECT NON-PARTICIPATING TOTAL NON-PAR (20 45.010.049.41)</v>
          </cell>
          <cell r="D431">
            <v>2784</v>
          </cell>
        </row>
        <row r="432">
          <cell r="A432" t="str">
            <v>Life Insurance Company of North America (H300)PREMIUMS REINSURANCE ASSUMED SUBTOTAL - ASSUMED NON-PARTICIPATING TOTAL NON-PAR (20 45.010.149.41)</v>
          </cell>
          <cell r="B432" t="str">
            <v>Life Insurance Company of North America (H300)</v>
          </cell>
          <cell r="C432" t="str">
            <v>PREMIUMS REINSURANCE ASSUMED SUBTOTAL - ASSUMED NON-PARTICIPATING TOTAL NON-PAR (20 45.010.149.41)</v>
          </cell>
          <cell r="D432">
            <v>74</v>
          </cell>
        </row>
        <row r="433">
          <cell r="A433" t="str">
            <v>Life Insurance Company of North America (H300)PREMIUMS REINSURANCE CEDED SUBTOTAL - CEDED NON-PARTICIPATING TOTAL NON-PAR (20 45.010.249.41)</v>
          </cell>
          <cell r="B433" t="str">
            <v>Life Insurance Company of North America (H300)</v>
          </cell>
          <cell r="C433" t="str">
            <v>PREMIUMS REINSURANCE CEDED SUBTOTAL - CEDED NON-PARTICIPATING TOTAL NON-PAR (20 45.010.249.41)</v>
          </cell>
          <cell r="D433">
            <v>14</v>
          </cell>
        </row>
        <row r="434">
          <cell r="A434" t="str">
            <v>Massachusetts Mutual Life Insurance Company (H340)PREMIUMS DIRECT SUBTOTAL - DIRECT NON-PARTICIPATING TOTAL NON-PAR (20 45.010.049.41)</v>
          </cell>
          <cell r="B434" t="str">
            <v>Massachusetts Mutual Life Insurance Company (H340)</v>
          </cell>
          <cell r="C434" t="str">
            <v>PREMIUMS DIRECT SUBTOTAL - DIRECT NON-PARTICIPATING TOTAL NON-PAR (20 45.010.049.41)</v>
          </cell>
          <cell r="D434">
            <v>22</v>
          </cell>
        </row>
        <row r="435">
          <cell r="A435" t="str">
            <v>Massachusetts Mutual Life Insurance Company (H340)PREMIUMS DIRECT SUBTOTAL - DIRECT TOTAL PAR (20 45.010.049.51)</v>
          </cell>
          <cell r="B435" t="str">
            <v>Massachusetts Mutual Life Insurance Company (H340)</v>
          </cell>
          <cell r="C435" t="str">
            <v>PREMIUMS DIRECT SUBTOTAL - DIRECT TOTAL PAR (20 45.010.049.51)</v>
          </cell>
          <cell r="D435">
            <v>1714</v>
          </cell>
        </row>
        <row r="436">
          <cell r="A436" t="str">
            <v>Munich Reinsurance Company (H370)PREMIUMS REINSURANCE ASSUMED SUBTOTAL - ASSUMED NON-PARTICIPATING TOTAL NON-PAR (20 45.010.149.41)</v>
          </cell>
          <cell r="B436" t="str">
            <v>Munich Reinsurance Company (H370)</v>
          </cell>
          <cell r="C436" t="str">
            <v>PREMIUMS REINSURANCE ASSUMED SUBTOTAL - ASSUMED NON-PARTICIPATING TOTAL NON-PAR (20 45.010.149.41)</v>
          </cell>
          <cell r="D436">
            <v>8962762</v>
          </cell>
        </row>
        <row r="437">
          <cell r="A437" t="str">
            <v>Munich Reinsurance Company (H370)PREMIUMS REINSURANCE CEDED SUBTOTAL - CEDED NON-PARTICIPATING TOTAL NON-PAR (20 45.010.249.41)</v>
          </cell>
          <cell r="B437" t="str">
            <v>Munich Reinsurance Company (H370)</v>
          </cell>
          <cell r="C437" t="str">
            <v>PREMIUMS REINSURANCE CEDED SUBTOTAL - CEDED NON-PARTICIPATING TOTAL NON-PAR (20 45.010.249.41)</v>
          </cell>
          <cell r="D437">
            <v>952002</v>
          </cell>
        </row>
        <row r="438">
          <cell r="A438" t="str">
            <v>New York Life Insurance Company (H420)PREMIUMS DIRECT SUBTOTAL - DIRECT NON-PARTICIPATING TOTAL NON-PAR (20 45.010.049.41)</v>
          </cell>
          <cell r="B438" t="str">
            <v>New York Life Insurance Company (H420)</v>
          </cell>
          <cell r="C438" t="str">
            <v>PREMIUMS DIRECT SUBTOTAL - DIRECT NON-PARTICIPATING TOTAL NON-PAR (20 45.010.049.41)</v>
          </cell>
          <cell r="D438">
            <v>37705</v>
          </cell>
        </row>
        <row r="439">
          <cell r="A439" t="str">
            <v>New York Life Insurance Company (H420)PREMIUMS DIRECT SUBTOTAL - DIRECT TOTAL PAR (20 45.010.049.51)</v>
          </cell>
          <cell r="B439" t="str">
            <v>New York Life Insurance Company (H420)</v>
          </cell>
          <cell r="C439" t="str">
            <v>PREMIUMS DIRECT SUBTOTAL - DIRECT TOTAL PAR (20 45.010.049.51)</v>
          </cell>
          <cell r="D439">
            <v>844</v>
          </cell>
        </row>
        <row r="440">
          <cell r="A440" t="str">
            <v>New York Life Insurance Company (H420)PREMIUMS REINSURANCE ASSUMED SUBTOTAL - ASSUMED NON-PARTICIPATING TOTAL NON-PAR (20 45.010.149.41)</v>
          </cell>
          <cell r="B440" t="str">
            <v>New York Life Insurance Company (H420)</v>
          </cell>
          <cell r="C440" t="str">
            <v>PREMIUMS REINSURANCE ASSUMED SUBTOTAL - ASSUMED NON-PARTICIPATING TOTAL NON-PAR (20 45.010.149.41)</v>
          </cell>
          <cell r="D440">
            <v>205</v>
          </cell>
        </row>
        <row r="441">
          <cell r="A441" t="str">
            <v>New York Life Insurance Company (H420)PREMIUMS REINSURANCE CEDED SUBTOTAL - CEDED NON-PARTICIPATING TOTAL NON-PAR (20 45.010.249.41)</v>
          </cell>
          <cell r="B441" t="str">
            <v>New York Life Insurance Company (H420)</v>
          </cell>
          <cell r="C441" t="str">
            <v>PREMIUMS REINSURANCE CEDED SUBTOTAL - CEDED NON-PARTICIPATING TOTAL NON-PAR (20 45.010.249.41)</v>
          </cell>
          <cell r="D441">
            <v>50</v>
          </cell>
        </row>
        <row r="442">
          <cell r="A442" t="str">
            <v>Order of United Commercial Travelers of America (The) (K180)PREMIUMS DIRECT SUBTOTAL - DIRECT NON-PARTICIPATING TOTAL NON-PAR (20 45.010.049.41)</v>
          </cell>
          <cell r="B442" t="str">
            <v>Order of United Commercial Travelers of America (The) (K180)</v>
          </cell>
          <cell r="C442" t="str">
            <v>PREMIUMS DIRECT SUBTOTAL - DIRECT NON-PARTICIPATING TOTAL NON-PAR (20 45.010.049.41)</v>
          </cell>
          <cell r="D442">
            <v>304</v>
          </cell>
        </row>
        <row r="443">
          <cell r="A443" t="str">
            <v>Partner Reinsurance Company Ltd. (H473)PREMIUMS REINSURANCE ASSUMED SUBTOTAL - ASSUMED NON-PARTICIPATING TOTAL NON-PAR (20 45.010.149.41)</v>
          </cell>
          <cell r="B443" t="str">
            <v>Partner Reinsurance Company Ltd. (H473)</v>
          </cell>
          <cell r="C443" t="str">
            <v>PREMIUMS REINSURANCE ASSUMED SUBTOTAL - ASSUMED NON-PARTICIPATING TOTAL NON-PAR (20 45.010.149.41)</v>
          </cell>
          <cell r="D443">
            <v>52340</v>
          </cell>
        </row>
        <row r="444">
          <cell r="A444" t="str">
            <v>Principal Life Insurance Company (H070)PREMIUMS DIRECT SUBTOTAL - DIRECT NON-PARTICIPATING ANNUITY GROUP (20 45.010.049.12)</v>
          </cell>
          <cell r="B444" t="str">
            <v>Principal Life Insurance Company (H070)</v>
          </cell>
          <cell r="C444" t="str">
            <v>PREMIUMS DIRECT SUBTOTAL - DIRECT NON-PARTICIPATING ANNUITY GROUP (20 45.010.049.12)</v>
          </cell>
          <cell r="D444">
            <v>159</v>
          </cell>
        </row>
        <row r="445">
          <cell r="A445" t="str">
            <v>Principal Life Insurance Company (H070)PREMIUMS DIRECT SUBTOTAL - DIRECT NON-PARTICIPATING TOTAL NON-PAR (20 45.010.049.41)</v>
          </cell>
          <cell r="B445" t="str">
            <v>Principal Life Insurance Company (H070)</v>
          </cell>
          <cell r="C445" t="str">
            <v>PREMIUMS DIRECT SUBTOTAL - DIRECT NON-PARTICIPATING TOTAL NON-PAR (20 45.010.049.41)</v>
          </cell>
          <cell r="D445">
            <v>159</v>
          </cell>
        </row>
        <row r="446">
          <cell r="A446" t="str">
            <v>Principal Life Insurance Company (H070)PREMIUMS DIRECT SUBTOTAL - DIRECT TOTAL PAR (20 45.010.049.51)</v>
          </cell>
          <cell r="B446" t="str">
            <v>Principal Life Insurance Company (H070)</v>
          </cell>
          <cell r="C446" t="str">
            <v>PREMIUMS DIRECT SUBTOTAL - DIRECT TOTAL PAR (20 45.010.049.51)</v>
          </cell>
          <cell r="D446">
            <v>6</v>
          </cell>
        </row>
        <row r="447">
          <cell r="A447" t="str">
            <v>Reassure America Life Insurance Company (H330)PREMIUMS DIRECT SUBTOTAL - DIRECT TOTAL PAR (20 45.010.049.51)</v>
          </cell>
          <cell r="B447" t="str">
            <v>Reassure America Life Insurance Company (H330)</v>
          </cell>
          <cell r="C447" t="str">
            <v>PREMIUMS DIRECT SUBTOTAL - DIRECT TOTAL PAR (20 45.010.049.51)</v>
          </cell>
          <cell r="D447">
            <v>42</v>
          </cell>
        </row>
        <row r="448">
          <cell r="A448" t="str">
            <v>ReliaStar Life Insurance Company (H445)PREMIUMS REINSURANCE ASSUMED SUBTOTAL - ASSUMED NON-PARTICIPATING TOTAL NON-PAR (20 45.010.149.41)</v>
          </cell>
          <cell r="B448" t="str">
            <v>ReliaStar Life Insurance Company (H445)</v>
          </cell>
          <cell r="C448" t="str">
            <v>PREMIUMS REINSURANCE ASSUMED SUBTOTAL - ASSUMED NON-PARTICIPATING TOTAL NON-PAR (20 45.010.149.41)</v>
          </cell>
          <cell r="D448">
            <v>13</v>
          </cell>
        </row>
        <row r="449">
          <cell r="A449" t="str">
            <v>ReliaStar Life Insurance Company (H445)PREMIUMS REINSURANCE CEDED SUBTOTAL - CEDED NON-PARTICIPATING TOTAL NON-PAR (20 45.010.249.41)</v>
          </cell>
          <cell r="B449" t="str">
            <v>ReliaStar Life Insurance Company (H445)</v>
          </cell>
          <cell r="C449" t="str">
            <v>PREMIUMS REINSURANCE CEDED SUBTOTAL - CEDED NON-PARTICIPATING TOTAL NON-PAR (20 45.010.249.41)</v>
          </cell>
          <cell r="D449">
            <v>289</v>
          </cell>
        </row>
        <row r="450">
          <cell r="A450" t="str">
            <v>SCOR Global Life (H552)PREMIUMS REINSURANCE ASSUMED SUBTOTAL - ASSUMED NON-PARTICIPATING TOTAL NON-PAR (20 45.010.149.41)</v>
          </cell>
          <cell r="B450" t="str">
            <v>SCOR Global Life (H552)</v>
          </cell>
          <cell r="C450" t="str">
            <v>PREMIUMS REINSURANCE ASSUMED SUBTOTAL - ASSUMED NON-PARTICIPATING TOTAL NON-PAR (20 45.010.149.41)</v>
          </cell>
          <cell r="D450">
            <v>103772</v>
          </cell>
        </row>
        <row r="451">
          <cell r="A451" t="str">
            <v>SCOR Global Life (H552)PREMIUMS REINSURANCE CEDED SUBTOTAL - CEDED NON-PARTICIPATING TOTAL NON-PAR (20 45.010.249.41)</v>
          </cell>
          <cell r="B451" t="str">
            <v>SCOR Global Life (H552)</v>
          </cell>
          <cell r="C451" t="str">
            <v>PREMIUMS REINSURANCE CEDED SUBTOTAL - CEDED NON-PARTICIPATING TOTAL NON-PAR (20 45.010.249.41)</v>
          </cell>
          <cell r="D451">
            <v>9530</v>
          </cell>
        </row>
        <row r="452">
          <cell r="A452" t="str">
            <v>Standard Life Assurance Limited (H559)PREMIUMS DIRECT SUBTOTAL - DIRECT NON-PARTICIPATING ANNUITY INDIVIDUAL (20 45.010.049.11)</v>
          </cell>
          <cell r="B452" t="str">
            <v>Standard Life Assurance Limited (H559)</v>
          </cell>
          <cell r="C452" t="str">
            <v>PREMIUMS DIRECT SUBTOTAL - DIRECT NON-PARTICIPATING ANNUITY INDIVIDUAL (20 45.010.049.11)</v>
          </cell>
          <cell r="D452">
            <v>19526</v>
          </cell>
        </row>
        <row r="453">
          <cell r="A453" t="str">
            <v>Standard Life Assurance Limited (H559)PREMIUMS DIRECT SUBTOTAL - DIRECT NON-PARTICIPATING ANNUITY GROUP (20 45.010.049.12)</v>
          </cell>
          <cell r="B453" t="str">
            <v>Standard Life Assurance Limited (H559)</v>
          </cell>
          <cell r="C453" t="str">
            <v>PREMIUMS DIRECT SUBTOTAL - DIRECT NON-PARTICIPATING ANNUITY GROUP (20 45.010.049.12)</v>
          </cell>
          <cell r="D453">
            <v>15231</v>
          </cell>
        </row>
        <row r="454">
          <cell r="A454" t="str">
            <v>Standard Life Assurance Limited (H559)PREMIUMS DIRECT SUBTOTAL - DIRECT NON-PARTICIPATING TOTAL NON-PAR (20 45.010.049.41)</v>
          </cell>
          <cell r="B454" t="str">
            <v>Standard Life Assurance Limited (H559)</v>
          </cell>
          <cell r="C454" t="str">
            <v>PREMIUMS DIRECT SUBTOTAL - DIRECT NON-PARTICIPATING TOTAL NON-PAR (20 45.010.049.41)</v>
          </cell>
          <cell r="D454">
            <v>34757</v>
          </cell>
        </row>
        <row r="455">
          <cell r="A455" t="str">
            <v>Standard Life Assurance Limited (H559)PREMIUMS REINSURANCE CEDED SUBTOTAL - CEDED NON-PARTICIPATING ANNUITY INDIVIDUAL (20 45.010.249.11)</v>
          </cell>
          <cell r="B455" t="str">
            <v>Standard Life Assurance Limited (H559)</v>
          </cell>
          <cell r="C455" t="str">
            <v>PREMIUMS REINSURANCE CEDED SUBTOTAL - CEDED NON-PARTICIPATING ANNUITY INDIVIDUAL (20 45.010.249.11)</v>
          </cell>
          <cell r="D455">
            <v>19526</v>
          </cell>
        </row>
        <row r="456">
          <cell r="A456" t="str">
            <v>Standard Life Assurance Limited (H559)PREMIUMS REINSURANCE CEDED SUBTOTAL - CEDED NON-PARTICIPATING ANNUITY GROUP (20 45.010.249.12)</v>
          </cell>
          <cell r="B456" t="str">
            <v>Standard Life Assurance Limited (H559)</v>
          </cell>
          <cell r="C456" t="str">
            <v>PREMIUMS REINSURANCE CEDED SUBTOTAL - CEDED NON-PARTICIPATING ANNUITY GROUP (20 45.010.249.12)</v>
          </cell>
          <cell r="D456">
            <v>15231</v>
          </cell>
        </row>
        <row r="457">
          <cell r="A457" t="str">
            <v>Standard Life Assurance Limited (H559)PREMIUMS REINSURANCE CEDED SUBTOTAL - CEDED NON-PARTICIPATING TOTAL NON-PAR (20 45.010.249.41)</v>
          </cell>
          <cell r="B457" t="str">
            <v>Standard Life Assurance Limited (H559)</v>
          </cell>
          <cell r="C457" t="str">
            <v>PREMIUMS REINSURANCE CEDED SUBTOTAL - CEDED NON-PARTICIPATING TOTAL NON-PAR (20 45.010.249.41)</v>
          </cell>
          <cell r="D457">
            <v>34757</v>
          </cell>
        </row>
        <row r="458">
          <cell r="A458" t="str">
            <v>State Farm International Life Insurance Company Ltd. (H562)PREMIUMS DIRECT SUBTOTAL - DIRECT TOTAL PAR (20 45.010.049.51)</v>
          </cell>
          <cell r="B458" t="str">
            <v>State Farm International Life Insurance Company Ltd. (H562)</v>
          </cell>
          <cell r="C458" t="str">
            <v>PREMIUMS DIRECT SUBTOTAL - DIRECT TOTAL PAR (20 45.010.049.51)</v>
          </cell>
          <cell r="D458">
            <v>130261</v>
          </cell>
        </row>
        <row r="459">
          <cell r="A459" t="str">
            <v>State Farm International Life Insurance Company Ltd. (H562)PREMIUMS REINSURANCE CEDED SUBTOTAL - CEDED TOTAL PAR (20 45.010.249.51)</v>
          </cell>
          <cell r="B459" t="str">
            <v>State Farm International Life Insurance Company Ltd. (H562)</v>
          </cell>
          <cell r="C459" t="str">
            <v>PREMIUMS REINSURANCE CEDED SUBTOTAL - CEDED TOTAL PAR (20 45.010.249.51)</v>
          </cell>
          <cell r="D459">
            <v>145</v>
          </cell>
        </row>
        <row r="460">
          <cell r="A460" t="str">
            <v>Supreme Council of the Royal Arcanum (K210)PREMIUMS DIRECT SUBTOTAL - DIRECT TOTAL PAR (20 45.010.049.51)</v>
          </cell>
          <cell r="B460" t="str">
            <v>Supreme Council of the Royal Arcanum (K210)</v>
          </cell>
          <cell r="C460" t="str">
            <v>PREMIUMS DIRECT SUBTOTAL - DIRECT TOTAL PAR (20 45.010.049.51)</v>
          </cell>
          <cell r="D460">
            <v>355</v>
          </cell>
        </row>
        <row r="461">
          <cell r="A461" t="str">
            <v>Swiss Reinsurance Company Ltd (Life Branch) (H590)PREMIUMS REINSURANCE ASSUMED SUBTOTAL - ASSUMED NON-PARTICIPATING ANNUITY INDIVIDUAL (20 45.010.149.11)</v>
          </cell>
          <cell r="B461" t="str">
            <v>Swiss Reinsurance Company Ltd (Life Branch) (H590)</v>
          </cell>
          <cell r="C461" t="str">
            <v>PREMIUMS REINSURANCE ASSUMED SUBTOTAL - ASSUMED NON-PARTICIPATING ANNUITY INDIVIDUAL (20 45.010.149.11)</v>
          </cell>
          <cell r="D461">
            <v>7470</v>
          </cell>
        </row>
        <row r="462">
          <cell r="A462" t="str">
            <v>Swiss Reinsurance Company Ltd (Life Branch) (H590)PREMIUMS REINSURANCE ASSUMED SUBTOTAL - ASSUMED NON-PARTICIPATING TOTAL NON-PAR (20 45.010.149.41)</v>
          </cell>
          <cell r="B462" t="str">
            <v>Swiss Reinsurance Company Ltd (Life Branch) (H590)</v>
          </cell>
          <cell r="C462" t="str">
            <v>PREMIUMS REINSURANCE ASSUMED SUBTOTAL - ASSUMED NON-PARTICIPATING TOTAL NON-PAR (20 45.010.149.41)</v>
          </cell>
          <cell r="D462">
            <v>948744</v>
          </cell>
        </row>
        <row r="463">
          <cell r="A463" t="str">
            <v>Swiss Reinsurance Company Ltd (Life Branch) (H590)PREMIUMS REINSURANCE CEDED SUBTOTAL - CEDED NON-PARTICIPATING ANNUITY INDIVIDUAL (20 45.010.249.11)</v>
          </cell>
          <cell r="B463" t="str">
            <v>Swiss Reinsurance Company Ltd (Life Branch) (H590)</v>
          </cell>
          <cell r="C463" t="str">
            <v>PREMIUMS REINSURANCE CEDED SUBTOTAL - CEDED NON-PARTICIPATING ANNUITY INDIVIDUAL (20 45.010.249.11)</v>
          </cell>
          <cell r="D463">
            <v>6723</v>
          </cell>
        </row>
        <row r="464">
          <cell r="A464" t="str">
            <v>Swiss Reinsurance Company Ltd (Life Branch) (H590)PREMIUMS REINSURANCE CEDED SUBTOTAL - CEDED NON-PARTICIPATING TOTAL NON-PAR (20 45.010.249.41)</v>
          </cell>
          <cell r="B464" t="str">
            <v>Swiss Reinsurance Company Ltd (Life Branch) (H590)</v>
          </cell>
          <cell r="C464" t="str">
            <v>PREMIUMS REINSURANCE CEDED SUBTOTAL - CEDED NON-PARTICIPATING TOTAL NON-PAR (20 45.010.249.41)</v>
          </cell>
          <cell r="D464">
            <v>856222</v>
          </cell>
        </row>
        <row r="465">
          <cell r="A465" t="str">
            <v>Ukrainian National Association (K230)PREMIUMS DIRECT SUBTOTAL - DIRECT TOTAL PAR (20 45.010.049.51)</v>
          </cell>
          <cell r="B465" t="str">
            <v>Ukrainian National Association (K230)</v>
          </cell>
          <cell r="C465" t="str">
            <v>PREMIUMS DIRECT SUBTOTAL - DIRECT TOTAL PAR (20 45.010.049.51)</v>
          </cell>
          <cell r="D465">
            <v>63</v>
          </cell>
        </row>
        <row r="466">
          <cell r="A466" t="str">
            <v>United American Insurance Company (H630)PREMIUMS DIRECT SUBTOTAL - DIRECT NON-PARTICIPATING TOTAL NON-PAR (20 45.010.049.41)</v>
          </cell>
          <cell r="B466" t="str">
            <v>United American Insurance Company (H630)</v>
          </cell>
          <cell r="C466" t="str">
            <v>PREMIUMS DIRECT SUBTOTAL - DIRECT NON-PARTICIPATING TOTAL NON-PAR (20 45.010.049.41)</v>
          </cell>
          <cell r="D466">
            <v>365</v>
          </cell>
        </row>
      </sheetData>
      <sheetData sheetId="8">
        <row r="2">
          <cell r="A2" t="str">
            <v>BANQUE NATIONALE (AL00940)PREMIUMS DIRECT SUBTOTAL - DIRECT NON-PARTICIPATING ANNUITY INDIVIDUAL (10 45.010.049.11)</v>
          </cell>
          <cell r="B2" t="str">
            <v>BANQUE NATIONALE (AL00940)</v>
          </cell>
          <cell r="C2" t="str">
            <v>PREMIUMS DIRECT SUBTOTAL - DIRECT NON-PARTICIPATING ANNUITY INDIVIDUAL (10 45.010.049.11)</v>
          </cell>
          <cell r="D2">
            <v>66</v>
          </cell>
        </row>
        <row r="3">
          <cell r="A3" t="str">
            <v>BANQUE NATIONALE (AL00940)PREMIUMS DIRECT SUBTOTAL - DIRECT NON-PARTICIPATING TOTAL NON-PAR (10 45.010.049.41)</v>
          </cell>
          <cell r="B3" t="str">
            <v>BANQUE NATIONALE (AL00940)</v>
          </cell>
          <cell r="C3" t="str">
            <v>PREMIUMS DIRECT SUBTOTAL - DIRECT NON-PARTICIPATING TOTAL NON-PAR (10 45.010.049.41)</v>
          </cell>
          <cell r="D3">
            <v>173663</v>
          </cell>
        </row>
        <row r="4">
          <cell r="A4" t="str">
            <v>BANQUE NATIONALE (AL00940)PREMIUMS REINSURANCE CEDED SUBTOTAL - CEDED NON-PARTICIPATING TOTAL NON-PAR (10 45.010.249.41)</v>
          </cell>
          <cell r="B4" t="str">
            <v>BANQUE NATIONALE (AL00940)</v>
          </cell>
          <cell r="C4" t="str">
            <v>PREMIUMS REINSURANCE CEDED SUBTOTAL - CEDED NON-PARTICIPATING TOTAL NON-PAR (10 45.010.249.41)</v>
          </cell>
          <cell r="D4">
            <v>138181</v>
          </cell>
        </row>
        <row r="5">
          <cell r="A5" t="str">
            <v>CANASSURANCE (AL00662)PREMIUMS DIRECT SUBTOTAL - DIRECT NON-PARTICIPATING TOTAL NON-PAR (10 45.010.049.41)</v>
          </cell>
          <cell r="B5" t="str">
            <v>CANASSURANCE (AL00662)</v>
          </cell>
          <cell r="C5" t="str">
            <v>PREMIUMS DIRECT SUBTOTAL - DIRECT NON-PARTICIPATING TOTAL NON-PAR (10 45.010.049.41)</v>
          </cell>
          <cell r="D5">
            <v>39782</v>
          </cell>
        </row>
        <row r="6">
          <cell r="A6" t="str">
            <v>CANASSURANCE (AL00662)PREMIUMS REINSURANCE ASSUMED SUBTOTAL - ASSUMED NON-PARTICIPATING TOTAL NON-PAR (10 45.010.149.41)</v>
          </cell>
          <cell r="B6" t="str">
            <v>CANASSURANCE (AL00662)</v>
          </cell>
          <cell r="C6" t="str">
            <v>PREMIUMS REINSURANCE ASSUMED SUBTOTAL - ASSUMED NON-PARTICIPATING TOTAL NON-PAR (10 45.010.149.41)</v>
          </cell>
          <cell r="D6">
            <v>138</v>
          </cell>
        </row>
        <row r="7">
          <cell r="A7" t="str">
            <v>CANASSURANCE (AL00662)PREMIUMS REINSURANCE CEDED SUBTOTAL - CEDED NON-PARTICIPATING TOTAL NON-PAR (10 45.010.249.41)</v>
          </cell>
          <cell r="B7" t="str">
            <v>CANASSURANCE (AL00662)</v>
          </cell>
          <cell r="C7" t="str">
            <v>PREMIUMS REINSURANCE CEDED SUBTOTAL - CEDED NON-PARTICIPATING TOTAL NON-PAR (10 45.010.249.41)</v>
          </cell>
          <cell r="D7">
            <v>11521</v>
          </cell>
        </row>
        <row r="8">
          <cell r="A8" t="str">
            <v>CAPITALE -ADM.PUBLIQUE (AL00905)PREMIUMS DIRECT SUBTOTAL - DIRECT NON-PARTICIPATING ANNUITY INDIVIDUAL (10 45.010.049.11)</v>
          </cell>
          <cell r="B8" t="str">
            <v>CAPITALE -ADM.PUBLIQUE (AL00905)</v>
          </cell>
          <cell r="C8" t="str">
            <v>PREMIUMS DIRECT SUBTOTAL - DIRECT NON-PARTICIPATING ANNUITY INDIVIDUAL (10 45.010.049.11)</v>
          </cell>
          <cell r="D8">
            <v>104946</v>
          </cell>
        </row>
        <row r="9">
          <cell r="A9" t="str">
            <v>CAPITALE -ADM.PUBLIQUE (AL00905)PREMIUMS DIRECT SUBTOTAL - DIRECT NON-PARTICIPATING ANNUITY GROUP (10 45.010.049.12)</v>
          </cell>
          <cell r="B9" t="str">
            <v>CAPITALE -ADM.PUBLIQUE (AL00905)</v>
          </cell>
          <cell r="C9" t="str">
            <v>PREMIUMS DIRECT SUBTOTAL - DIRECT NON-PARTICIPATING ANNUITY GROUP (10 45.010.049.12)</v>
          </cell>
          <cell r="D9">
            <v>1356</v>
          </cell>
        </row>
        <row r="10">
          <cell r="A10" t="str">
            <v>CAPITALE -ADM.PUBLIQUE (AL00905)PREMIUMS DIRECT SUBTOTAL - DIRECT NON-PARTICIPATING TOTAL NON-PAR (10 45.010.049.41)</v>
          </cell>
          <cell r="B10" t="str">
            <v>CAPITALE -ADM.PUBLIQUE (AL00905)</v>
          </cell>
          <cell r="C10" t="str">
            <v>PREMIUMS DIRECT SUBTOTAL - DIRECT NON-PARTICIPATING TOTAL NON-PAR (10 45.010.049.41)</v>
          </cell>
          <cell r="D10">
            <v>661642</v>
          </cell>
        </row>
        <row r="11">
          <cell r="A11" t="str">
            <v>CAPITALE -ADM.PUBLIQUE (AL00905)PREMIUMS DIRECT SUBTOTAL - DIRECT TOTAL PAR (10 45.010.049.51)</v>
          </cell>
          <cell r="B11" t="str">
            <v>CAPITALE -ADM.PUBLIQUE (AL00905)</v>
          </cell>
          <cell r="C11" t="str">
            <v>PREMIUMS DIRECT SUBTOTAL - DIRECT TOTAL PAR (10 45.010.049.51)</v>
          </cell>
          <cell r="D11">
            <v>28142</v>
          </cell>
        </row>
        <row r="12">
          <cell r="A12" t="str">
            <v>CAPITALE -ADM.PUBLIQUE (AL00905)PREMIUMS REINSURANCE ASSUMED SUBTOTAL - ASSUMED NON-PARTICIPATING TOTAL NON-PAR (10 45.010.149.41)</v>
          </cell>
          <cell r="B12" t="str">
            <v>CAPITALE -ADM.PUBLIQUE (AL00905)</v>
          </cell>
          <cell r="C12" t="str">
            <v>PREMIUMS REINSURANCE ASSUMED SUBTOTAL - ASSUMED NON-PARTICIPATING TOTAL NON-PAR (10 45.010.149.41)</v>
          </cell>
          <cell r="D12">
            <v>774</v>
          </cell>
        </row>
        <row r="13">
          <cell r="A13" t="str">
            <v>CAPITALE -ADM.PUBLIQUE (AL00905)PREMIUMS REINSURANCE CEDED SUBTOTAL - CEDED NON-PARTICIPATING TOTAL NON-PAR (10 45.010.249.41)</v>
          </cell>
          <cell r="B13" t="str">
            <v>CAPITALE -ADM.PUBLIQUE (AL00905)</v>
          </cell>
          <cell r="C13" t="str">
            <v>PREMIUMS REINSURANCE CEDED SUBTOTAL - CEDED NON-PARTICIPATING TOTAL NON-PAR (10 45.010.249.41)</v>
          </cell>
          <cell r="D13">
            <v>36750</v>
          </cell>
        </row>
        <row r="14">
          <cell r="A14" t="str">
            <v>CAPITALE -ADM.PUBLIQUE (AL00905)PREMIUMS REINSURANCE CEDED SUBTOTAL - CEDED TOTAL PAR (10 45.010.249.51)</v>
          </cell>
          <cell r="B14" t="str">
            <v>CAPITALE -ADM.PUBLIQUE (AL00905)</v>
          </cell>
          <cell r="C14" t="str">
            <v>PREMIUMS REINSURANCE CEDED SUBTOTAL - CEDED TOTAL PAR (10 45.010.249.51)</v>
          </cell>
          <cell r="D14">
            <v>896</v>
          </cell>
        </row>
        <row r="15">
          <cell r="A15" t="str">
            <v>CAPITALE-PATRIMOINE (AL00882)PREMIUMS DIRECT SUBTOTAL - DIRECT NON-PARTICIPATING ANNUITY INDIVIDUAL (10 45.010.049.11)</v>
          </cell>
          <cell r="B15" t="str">
            <v>CAPITALE-PATRIMOINE (AL00882)</v>
          </cell>
          <cell r="C15" t="str">
            <v>PREMIUMS DIRECT SUBTOTAL - DIRECT NON-PARTICIPATING ANNUITY INDIVIDUAL (10 45.010.049.11)</v>
          </cell>
          <cell r="D15">
            <v>20695</v>
          </cell>
        </row>
        <row r="16">
          <cell r="A16" t="str">
            <v>CAPITALE-PATRIMOINE (AL00882)PREMIUMS DIRECT SUBTOTAL - DIRECT NON-PARTICIPATING ANNUITY GROUP (10 45.010.049.12)</v>
          </cell>
          <cell r="B16" t="str">
            <v>CAPITALE-PATRIMOINE (AL00882)</v>
          </cell>
          <cell r="C16" t="str">
            <v>PREMIUMS DIRECT SUBTOTAL - DIRECT NON-PARTICIPATING ANNUITY GROUP (10 45.010.049.12)</v>
          </cell>
          <cell r="D16">
            <v>1356</v>
          </cell>
        </row>
        <row r="17">
          <cell r="A17" t="str">
            <v>CAPITALE-PATRIMOINE (AL00882)PREMIUMS DIRECT SUBTOTAL - DIRECT NON-PARTICIPATING TOTAL NON-PAR (10 45.010.049.41)</v>
          </cell>
          <cell r="B17" t="str">
            <v>CAPITALE-PATRIMOINE (AL00882)</v>
          </cell>
          <cell r="C17" t="str">
            <v>PREMIUMS DIRECT SUBTOTAL - DIRECT NON-PARTICIPATING TOTAL NON-PAR (10 45.010.049.41)</v>
          </cell>
          <cell r="D17">
            <v>470948</v>
          </cell>
        </row>
        <row r="18">
          <cell r="A18" t="str">
            <v>CAPITALE-PATRIMOINE (AL00882)PREMIUMS REINSURANCE ASSUMED SUBTOTAL - ASSUMED NON-PARTICIPATING TOTAL NON-PAR (10 45.010.149.41)</v>
          </cell>
          <cell r="B18" t="str">
            <v>CAPITALE-PATRIMOINE (AL00882)</v>
          </cell>
          <cell r="C18" t="str">
            <v>PREMIUMS REINSURANCE ASSUMED SUBTOTAL - ASSUMED NON-PARTICIPATING TOTAL NON-PAR (10 45.010.149.41)</v>
          </cell>
          <cell r="D18">
            <v>838</v>
          </cell>
        </row>
        <row r="19">
          <cell r="A19" t="str">
            <v>CAPITALE-PATRIMOINE (AL00882)PREMIUMS REINSURANCE CEDED SUBTOTAL - CEDED NON-PARTICIPATING ANNUITY INDIVIDUAL (10 45.010.249.11)</v>
          </cell>
          <cell r="B19" t="str">
            <v>CAPITALE-PATRIMOINE (AL00882)</v>
          </cell>
          <cell r="C19" t="str">
            <v>PREMIUMS REINSURANCE CEDED SUBTOTAL - CEDED NON-PARTICIPATING ANNUITY INDIVIDUAL (10 45.010.249.11)</v>
          </cell>
          <cell r="D19">
            <v>76584</v>
          </cell>
        </row>
        <row r="20">
          <cell r="A20" t="str">
            <v>CAPITALE-PATRIMOINE (AL00882)PREMIUMS REINSURANCE CEDED SUBTOTAL - CEDED NON-PARTICIPATING TOTAL NON-PAR (10 45.010.249.41)</v>
          </cell>
          <cell r="B20" t="str">
            <v>CAPITALE-PATRIMOINE (AL00882)</v>
          </cell>
          <cell r="C20" t="str">
            <v>PREMIUMS REINSURANCE CEDED SUBTOTAL - CEDED NON-PARTICIPATING TOTAL NON-PAR (10 45.010.249.41)</v>
          </cell>
          <cell r="D20">
            <v>118043</v>
          </cell>
        </row>
        <row r="21">
          <cell r="A21" t="str">
            <v>DESJARDINS FINANCIÈRE (AL01024)PREMIUMS DIRECT SUBTOTAL - DIRECT NON-PARTICIPATING ANNUITY INDIVIDUAL (10 45.010.049.11)</v>
          </cell>
          <cell r="B21" t="str">
            <v>DESJARDINS FINANCIÈRE (AL01024)</v>
          </cell>
          <cell r="C21" t="str">
            <v>PREMIUMS DIRECT SUBTOTAL - DIRECT NON-PARTICIPATING ANNUITY INDIVIDUAL (10 45.010.049.11)</v>
          </cell>
          <cell r="D21">
            <v>129253</v>
          </cell>
        </row>
        <row r="22">
          <cell r="A22" t="str">
            <v>DESJARDINS FINANCIÈRE (AL01024)PREMIUMS DIRECT SUBTOTAL - DIRECT NON-PARTICIPATING ANNUITY GROUP (10 45.010.049.12)</v>
          </cell>
          <cell r="B22" t="str">
            <v>DESJARDINS FINANCIÈRE (AL01024)</v>
          </cell>
          <cell r="C22" t="str">
            <v>PREMIUMS DIRECT SUBTOTAL - DIRECT NON-PARTICIPATING ANNUITY GROUP (10 45.010.049.12)</v>
          </cell>
          <cell r="D22">
            <v>186488</v>
          </cell>
        </row>
        <row r="23">
          <cell r="A23" t="str">
            <v>DESJARDINS FINANCIÈRE (AL01024)PREMIUMS DIRECT SUBTOTAL - DIRECT NON-PARTICIPATING TOTAL NON-PAR (10 45.010.049.41)</v>
          </cell>
          <cell r="B23" t="str">
            <v>DESJARDINS FINANCIÈRE (AL01024)</v>
          </cell>
          <cell r="C23" t="str">
            <v>PREMIUMS DIRECT SUBTOTAL - DIRECT NON-PARTICIPATING TOTAL NON-PAR (10 45.010.049.41)</v>
          </cell>
          <cell r="D23">
            <v>3182580</v>
          </cell>
        </row>
        <row r="24">
          <cell r="A24" t="str">
            <v>DESJARDINS FINANCIÈRE (AL01024)PREMIUMS DIRECT SUBTOTAL - DIRECT TOTAL PAR (10 45.010.049.51)</v>
          </cell>
          <cell r="B24" t="str">
            <v>DESJARDINS FINANCIÈRE (AL01024)</v>
          </cell>
          <cell r="C24" t="str">
            <v>PREMIUMS DIRECT SUBTOTAL - DIRECT TOTAL PAR (10 45.010.049.51)</v>
          </cell>
          <cell r="D24">
            <v>211893</v>
          </cell>
        </row>
        <row r="25">
          <cell r="A25" t="str">
            <v>DESJARDINS FINANCIÈRE (AL01024)PREMIUMS REINSURANCE ASSUMED SUBTOTAL - ASSUMED NON-PARTICIPATING TOTAL NON-PAR (10 45.010.149.41)</v>
          </cell>
          <cell r="B25" t="str">
            <v>DESJARDINS FINANCIÈRE (AL01024)</v>
          </cell>
          <cell r="C25" t="str">
            <v>PREMIUMS REINSURANCE ASSUMED SUBTOTAL - ASSUMED NON-PARTICIPATING TOTAL NON-PAR (10 45.010.149.41)</v>
          </cell>
          <cell r="D25">
            <v>15950</v>
          </cell>
        </row>
        <row r="26">
          <cell r="A26" t="str">
            <v>DESJARDINS FINANCIÈRE (AL01024)PREMIUMS REINSURANCE ASSUMED SUBTOTAL - ASSUMED TOTAL PAR (10 45.010.149.51)</v>
          </cell>
          <cell r="B26" t="str">
            <v>DESJARDINS FINANCIÈRE (AL01024)</v>
          </cell>
          <cell r="C26" t="str">
            <v>PREMIUMS REINSURANCE ASSUMED SUBTOTAL - ASSUMED TOTAL PAR (10 45.010.149.51)</v>
          </cell>
          <cell r="D26">
            <v>4</v>
          </cell>
        </row>
        <row r="27">
          <cell r="A27" t="str">
            <v>DESJARDINS FINANCIÈRE (AL01024)PREMIUMS REINSURANCE CEDED SUBTOTAL - CEDED NON-PARTICIPATING TOTAL NON-PAR (10 45.010.249.41)</v>
          </cell>
          <cell r="B27" t="str">
            <v>DESJARDINS FINANCIÈRE (AL01024)</v>
          </cell>
          <cell r="C27" t="str">
            <v>PREMIUMS REINSURANCE CEDED SUBTOTAL - CEDED NON-PARTICIPATING TOTAL NON-PAR (10 45.010.249.41)</v>
          </cell>
          <cell r="D27">
            <v>108561</v>
          </cell>
        </row>
        <row r="28">
          <cell r="A28" t="str">
            <v>DESJARDINS FINANCIÈRE (AL01024)PREMIUMS REINSURANCE CEDED SUBTOTAL - CEDED TOTAL PAR (10 45.010.249.51)</v>
          </cell>
          <cell r="B28" t="str">
            <v>DESJARDINS FINANCIÈRE (AL01024)</v>
          </cell>
          <cell r="C28" t="str">
            <v>PREMIUMS REINSURANCE CEDED SUBTOTAL - CEDED TOTAL PAR (10 45.010.249.51)</v>
          </cell>
          <cell r="D28">
            <v>37870</v>
          </cell>
        </row>
        <row r="29">
          <cell r="A29" t="str">
            <v>DESJARDINS FINANCIÈRE (AL01024)PREMIUMS DIRECT SUBTOTAL - DIRECT TOTAL ASIA/OTHER (10 45.020.049.89)</v>
          </cell>
          <cell r="B29" t="str">
            <v>DESJARDINS FINANCIÈRE (AL01024)</v>
          </cell>
          <cell r="C29" t="str">
            <v>PREMIUMS DIRECT SUBTOTAL - DIRECT TOTAL ASIA/OTHER (10 45.020.049.89)</v>
          </cell>
          <cell r="D29">
            <v>7086</v>
          </cell>
        </row>
        <row r="30">
          <cell r="A30" t="str">
            <v>DESJARDINS FINANCIÈRE (AL01024)PREMIUMS REINSURANCE ASSUMED SUBTOTAL - ASSUMED TOTAL ASIA/OTHER (10 45.020.149.89)</v>
          </cell>
          <cell r="B30" t="str">
            <v>DESJARDINS FINANCIÈRE (AL01024)</v>
          </cell>
          <cell r="C30" t="str">
            <v>PREMIUMS REINSURANCE ASSUMED SUBTOTAL - ASSUMED TOTAL ASIA/OTHER (10 45.020.149.89)</v>
          </cell>
          <cell r="D30">
            <v>1908</v>
          </cell>
        </row>
        <row r="31">
          <cell r="A31" t="str">
            <v>DESJARDINS FINANCIÈRE (AL01024)PREMIUMS REINSURANCE CEDED SUBTOTAL - CEDED TOTAL ASIA/OTHER (10 45.020.249.89)</v>
          </cell>
          <cell r="B31" t="str">
            <v>DESJARDINS FINANCIÈRE (AL01024)</v>
          </cell>
          <cell r="C31" t="str">
            <v>PREMIUMS REINSURANCE CEDED SUBTOTAL - CEDED TOTAL ASIA/OTHER (10 45.020.249.89)</v>
          </cell>
          <cell r="D31">
            <v>1464</v>
          </cell>
        </row>
        <row r="32">
          <cell r="A32" t="str">
            <v>EXCELLENCE (AL00679)PREMIUMS DIRECT SUBTOTAL - DIRECT NON-PARTICIPATING TOTAL NON-PAR (10 45.010.049.41)</v>
          </cell>
          <cell r="B32" t="str">
            <v>EXCELLENCE (AL00679)</v>
          </cell>
          <cell r="C32" t="str">
            <v>PREMIUMS DIRECT SUBTOTAL - DIRECT NON-PARTICIPATING TOTAL NON-PAR (10 45.010.049.41)</v>
          </cell>
          <cell r="D32">
            <v>87195</v>
          </cell>
        </row>
        <row r="33">
          <cell r="A33" t="str">
            <v>EXCELLENCE (AL00679)PREMIUMS REINSURANCE ASSUMED SUBTOTAL - ASSUMED NON-PARTICIPATING TOTAL NON-PAR (10 45.010.149.41)</v>
          </cell>
          <cell r="B33" t="str">
            <v>EXCELLENCE (AL00679)</v>
          </cell>
          <cell r="C33" t="str">
            <v>PREMIUMS REINSURANCE ASSUMED SUBTOTAL - ASSUMED NON-PARTICIPATING TOTAL NON-PAR (10 45.010.149.41)</v>
          </cell>
          <cell r="D33">
            <v>5902</v>
          </cell>
        </row>
        <row r="34">
          <cell r="A34" t="str">
            <v>EXCELLENCE (AL00679)PREMIUMS REINSURANCE CEDED SUBTOTAL - CEDED NON-PARTICIPATING TOTAL NON-PAR (10 45.010.249.41)</v>
          </cell>
          <cell r="B34" t="str">
            <v>EXCELLENCE (AL00679)</v>
          </cell>
          <cell r="C34" t="str">
            <v>PREMIUMS REINSURANCE CEDED SUBTOTAL - CEDED NON-PARTICIPATING TOTAL NON-PAR (10 45.010.249.41)</v>
          </cell>
          <cell r="D34">
            <v>40587</v>
          </cell>
        </row>
        <row r="35">
          <cell r="A35" t="str">
            <v>HOSP. CANASSURANCE (AL00572)PREMIUMS DIRECT SUBTOTAL - DIRECT NON-PARTICIPATING TOTAL NON-PAR (10 45.010.049.41)</v>
          </cell>
          <cell r="B35" t="str">
            <v>HOSP. CANASSURANCE (AL00572)</v>
          </cell>
          <cell r="C35" t="str">
            <v>PREMIUMS DIRECT SUBTOTAL - DIRECT NON-PARTICIPATING TOTAL NON-PAR (10 45.010.049.41)</v>
          </cell>
          <cell r="D35">
            <v>181931</v>
          </cell>
        </row>
        <row r="36">
          <cell r="A36" t="str">
            <v>HOSP. CANASSURANCE (AL00572)PREMIUMS REINSURANCE ASSUMED SUBTOTAL - ASSUMED NON-PARTICIPATING TOTAL NON-PAR (10 45.010.149.41)</v>
          </cell>
          <cell r="B36" t="str">
            <v>HOSP. CANASSURANCE (AL00572)</v>
          </cell>
          <cell r="C36" t="str">
            <v>PREMIUMS REINSURANCE ASSUMED SUBTOTAL - ASSUMED NON-PARTICIPATING TOTAL NON-PAR (10 45.010.149.41)</v>
          </cell>
          <cell r="D36">
            <v>185</v>
          </cell>
        </row>
        <row r="37">
          <cell r="A37" t="str">
            <v>HOSP. CANASSURANCE (AL00572)PREMIUMS REINSURANCE CEDED SUBTOTAL - CEDED NON-PARTICIPATING TOTAL NON-PAR (10 45.010.249.41)</v>
          </cell>
          <cell r="B37" t="str">
            <v>HOSP. CANASSURANCE (AL00572)</v>
          </cell>
          <cell r="C37" t="str">
            <v>PREMIUMS REINSURANCE CEDED SUBTOTAL - CEDED NON-PARTICIPATING TOTAL NON-PAR (10 45.010.249.41)</v>
          </cell>
          <cell r="D37">
            <v>11941</v>
          </cell>
        </row>
        <row r="38">
          <cell r="A38" t="str">
            <v>INDUSTRIELLE ALLIANCE PAC (AL00692)PREMIUMS DIRECT SUBTOTAL - DIRECT NON-PARTICIPATING ANNUITY INDIVIDUAL (10 45.010.049.11)</v>
          </cell>
          <cell r="B38" t="str">
            <v>INDUSTRIELLE ALLIANCE PAC (AL00692)</v>
          </cell>
          <cell r="C38" t="str">
            <v>PREMIUMS DIRECT SUBTOTAL - DIRECT NON-PARTICIPATING ANNUITY INDIVIDUAL (10 45.010.049.11)</v>
          </cell>
          <cell r="D38">
            <v>71584</v>
          </cell>
        </row>
        <row r="39">
          <cell r="A39" t="str">
            <v>INDUSTRIELLE ALLIANCE PAC (AL00692)PREMIUMS DIRECT SUBTOTAL - DIRECT NON-PARTICIPATING ANNUITY GROUP (10 45.010.049.12)</v>
          </cell>
          <cell r="B39" t="str">
            <v>INDUSTRIELLE ALLIANCE PAC (AL00692)</v>
          </cell>
          <cell r="C39" t="str">
            <v>PREMIUMS DIRECT SUBTOTAL - DIRECT NON-PARTICIPATING ANNUITY GROUP (10 45.010.049.12)</v>
          </cell>
          <cell r="D39">
            <v>2525</v>
          </cell>
        </row>
        <row r="40">
          <cell r="A40" t="str">
            <v>INDUSTRIELLE ALLIANCE PAC (AL00692)PREMIUMS DIRECT SUBTOTAL - DIRECT NON-PARTICIPATING TOTAL NON-PAR (10 45.010.049.41)</v>
          </cell>
          <cell r="B40" t="str">
            <v>INDUSTRIELLE ALLIANCE PAC (AL00692)</v>
          </cell>
          <cell r="C40" t="str">
            <v>PREMIUMS DIRECT SUBTOTAL - DIRECT NON-PARTICIPATING TOTAL NON-PAR (10 45.010.049.41)</v>
          </cell>
          <cell r="D40">
            <v>674765</v>
          </cell>
        </row>
        <row r="41">
          <cell r="A41" t="str">
            <v>INDUSTRIELLE ALLIANCE PAC (AL00692)PREMIUMS DIRECT SUBTOTAL - DIRECT TOTAL PAR (10 45.010.049.51)</v>
          </cell>
          <cell r="B41" t="str">
            <v>INDUSTRIELLE ALLIANCE PAC (AL00692)</v>
          </cell>
          <cell r="C41" t="str">
            <v>PREMIUMS DIRECT SUBTOTAL - DIRECT TOTAL PAR (10 45.010.049.51)</v>
          </cell>
          <cell r="D41">
            <v>6034</v>
          </cell>
        </row>
        <row r="42">
          <cell r="A42" t="str">
            <v>INDUSTRIELLE ALLIANCE PAC (AL00692)PREMIUMS REINSURANCE CEDED SUBTOTAL - CEDED NON-PARTICIPATING ANNUITY INDIVIDUAL (10 45.010.249.11)</v>
          </cell>
          <cell r="B42" t="str">
            <v>INDUSTRIELLE ALLIANCE PAC (AL00692)</v>
          </cell>
          <cell r="C42" t="str">
            <v>PREMIUMS REINSURANCE CEDED SUBTOTAL - CEDED NON-PARTICIPATING ANNUITY INDIVIDUAL (10 45.010.249.11)</v>
          </cell>
          <cell r="D42">
            <v>13157</v>
          </cell>
        </row>
        <row r="43">
          <cell r="A43" t="str">
            <v>INDUSTRIELLE ALLIANCE PAC (AL00692)PREMIUMS REINSURANCE CEDED SUBTOTAL - CEDED NON-PARTICIPATING ANNUITY GROUP (10 45.010.249.12)</v>
          </cell>
          <cell r="B43" t="str">
            <v>INDUSTRIELLE ALLIANCE PAC (AL00692)</v>
          </cell>
          <cell r="C43" t="str">
            <v>PREMIUMS REINSURANCE CEDED SUBTOTAL - CEDED NON-PARTICIPATING ANNUITY GROUP (10 45.010.249.12)</v>
          </cell>
          <cell r="D43">
            <v>670</v>
          </cell>
        </row>
        <row r="44">
          <cell r="A44" t="str">
            <v>INDUSTRIELLE ALLIANCE PAC (AL00692)PREMIUMS REINSURANCE CEDED SUBTOTAL - CEDED NON-PARTICIPATING TOTAL NON-PAR (10 45.010.249.41)</v>
          </cell>
          <cell r="B44" t="str">
            <v>INDUSTRIELLE ALLIANCE PAC (AL00692)</v>
          </cell>
          <cell r="C44" t="str">
            <v>PREMIUMS REINSURANCE CEDED SUBTOTAL - CEDED NON-PARTICIPATING TOTAL NON-PAR (10 45.010.249.41)</v>
          </cell>
          <cell r="D44">
            <v>84165</v>
          </cell>
        </row>
        <row r="45">
          <cell r="A45" t="str">
            <v>INDUSTRIELLE ALLIANCE PAC (AL00692)PREMIUMS REINSURANCE CEDED SUBTOTAL - CEDED TOTAL PAR (10 45.010.249.51)</v>
          </cell>
          <cell r="B45" t="str">
            <v>INDUSTRIELLE ALLIANCE PAC (AL00692)</v>
          </cell>
          <cell r="C45" t="str">
            <v>PREMIUMS REINSURANCE CEDED SUBTOTAL - CEDED TOTAL PAR (10 45.010.249.51)</v>
          </cell>
          <cell r="D45">
            <v>567</v>
          </cell>
        </row>
        <row r="46">
          <cell r="A46" t="str">
            <v>INDUSTRIELLE ALLIANCE PAC (AL00692)PREMIUMS DIRECT SUBTOTAL - DIRECT U.S.A. NON-PARTICIPATING ANNUITY INDIVIDUAL (10 45.020.049.11)</v>
          </cell>
          <cell r="B46" t="str">
            <v>INDUSTRIELLE ALLIANCE PAC (AL00692)</v>
          </cell>
          <cell r="C46" t="str">
            <v>PREMIUMS DIRECT SUBTOTAL - DIRECT U.S.A. NON-PARTICIPATING ANNUITY INDIVIDUAL (10 45.020.049.11)</v>
          </cell>
          <cell r="D46">
            <v>78899</v>
          </cell>
        </row>
        <row r="47">
          <cell r="A47" t="str">
            <v>INDUSTRIELLE ALLIANCE PAC (AL00692)PREMIUMS DIRECT SUBTOTAL - DIRECT U.S.A. NON-PARTICIPATING TOTAL NON-PAR (10 45.020.049.41)</v>
          </cell>
          <cell r="B47" t="str">
            <v>INDUSTRIELLE ALLIANCE PAC (AL00692)</v>
          </cell>
          <cell r="C47" t="str">
            <v>PREMIUMS DIRECT SUBTOTAL - DIRECT U.S.A. NON-PARTICIPATING TOTAL NON-PAR (10 45.020.049.41)</v>
          </cell>
          <cell r="D47">
            <v>89562</v>
          </cell>
        </row>
        <row r="48">
          <cell r="A48" t="str">
            <v>INDUSTRIELLE ALLIANCE PAC (AL00692)PREMIUMS DIRECT SUBTOTAL - DIRECT TOTAL U.S.A. (10 45.020.049.76)</v>
          </cell>
          <cell r="B48" t="str">
            <v>INDUSTRIELLE ALLIANCE PAC (AL00692)</v>
          </cell>
          <cell r="C48" t="str">
            <v>PREMIUMS DIRECT SUBTOTAL - DIRECT TOTAL U.S.A. (10 45.020.049.76)</v>
          </cell>
          <cell r="D48">
            <v>89562</v>
          </cell>
        </row>
        <row r="49">
          <cell r="A49" t="str">
            <v>INDUSTRIELLE ALLIANCE PAC (AL00692)PREMIUMS REINSURANCE CEDED SUBTOTAL - CEDED U.S.A. NON-PARTICIPATING TOTAL NON-PAR (10 45.020.249.41)</v>
          </cell>
          <cell r="B49" t="str">
            <v>INDUSTRIELLE ALLIANCE PAC (AL00692)</v>
          </cell>
          <cell r="C49" t="str">
            <v>PREMIUMS REINSURANCE CEDED SUBTOTAL - CEDED U.S.A. NON-PARTICIPATING TOTAL NON-PAR (10 45.020.249.41)</v>
          </cell>
          <cell r="D49">
            <v>1651</v>
          </cell>
        </row>
        <row r="50">
          <cell r="A50" t="str">
            <v>INDUSTRIELLE ALLIANCE PAC (AL00692)PREMIUMS REINSURANCE CEDED SUBTOTAL - CEDED TOTAL U.S.A. (10 45.020.249.76)</v>
          </cell>
          <cell r="B50" t="str">
            <v>INDUSTRIELLE ALLIANCE PAC (AL00692)</v>
          </cell>
          <cell r="C50" t="str">
            <v>PREMIUMS REINSURANCE CEDED SUBTOTAL - CEDED TOTAL U.S.A. (10 45.020.249.76)</v>
          </cell>
          <cell r="D50">
            <v>1651</v>
          </cell>
        </row>
        <row r="51">
          <cell r="A51" t="str">
            <v>INDUSTRIELLE ALLIANCE-VIE (AL00943)PREMIUMS DIRECT SUBTOTAL - DIRECT NON-PARTICIPATING ANNUITY INDIVIDUAL (10 45.010.049.11)</v>
          </cell>
          <cell r="B51" t="str">
            <v>INDUSTRIELLE ALLIANCE-VIE (AL00943)</v>
          </cell>
          <cell r="C51" t="str">
            <v>PREMIUMS DIRECT SUBTOTAL - DIRECT NON-PARTICIPATING ANNUITY INDIVIDUAL (10 45.010.049.11)</v>
          </cell>
          <cell r="D51">
            <v>366168</v>
          </cell>
        </row>
        <row r="52">
          <cell r="A52" t="str">
            <v>INDUSTRIELLE ALLIANCE-VIE (AL00943)PREMIUMS DIRECT SUBTOTAL - DIRECT NON-PARTICIPATING ANNUITY GROUP (10 45.010.049.12)</v>
          </cell>
          <cell r="B52" t="str">
            <v>INDUSTRIELLE ALLIANCE-VIE (AL00943)</v>
          </cell>
          <cell r="C52" t="str">
            <v>PREMIUMS DIRECT SUBTOTAL - DIRECT NON-PARTICIPATING ANNUITY GROUP (10 45.010.049.12)</v>
          </cell>
          <cell r="D52">
            <v>577642</v>
          </cell>
        </row>
        <row r="53">
          <cell r="A53" t="str">
            <v>INDUSTRIELLE ALLIANCE-VIE (AL00943)PREMIUMS DIRECT SUBTOTAL - DIRECT NON-PARTICIPATING TOTAL NON-PAR (10 45.010.049.41)</v>
          </cell>
          <cell r="B53" t="str">
            <v>INDUSTRIELLE ALLIANCE-VIE (AL00943)</v>
          </cell>
          <cell r="C53" t="str">
            <v>PREMIUMS DIRECT SUBTOTAL - DIRECT NON-PARTICIPATING TOTAL NON-PAR (10 45.010.049.41)</v>
          </cell>
          <cell r="D53">
            <v>3298114</v>
          </cell>
        </row>
        <row r="54">
          <cell r="A54" t="str">
            <v>INDUSTRIELLE ALLIANCE-VIE (AL00943)PREMIUMS DIRECT SUBTOTAL - DIRECT TOTAL PAR (10 45.010.049.51)</v>
          </cell>
          <cell r="B54" t="str">
            <v>INDUSTRIELLE ALLIANCE-VIE (AL00943)</v>
          </cell>
          <cell r="C54" t="str">
            <v>PREMIUMS DIRECT SUBTOTAL - DIRECT TOTAL PAR (10 45.010.049.51)</v>
          </cell>
          <cell r="D54">
            <v>183597</v>
          </cell>
        </row>
        <row r="55">
          <cell r="A55" t="str">
            <v>INDUSTRIELLE ALLIANCE-VIE (AL00943)PREMIUMS REINSURANCE ASSUMED SUBTOTAL - ASSUMED NON-PARTICIPATING TOTAL NON-PAR (10 45.010.149.41)</v>
          </cell>
          <cell r="B55" t="str">
            <v>INDUSTRIELLE ALLIANCE-VIE (AL00943)</v>
          </cell>
          <cell r="C55" t="str">
            <v>PREMIUMS REINSURANCE ASSUMED SUBTOTAL - ASSUMED NON-PARTICIPATING TOTAL NON-PAR (10 45.010.149.41)</v>
          </cell>
          <cell r="D55">
            <v>134</v>
          </cell>
        </row>
        <row r="56">
          <cell r="A56" t="str">
            <v>INDUSTRIELLE ALLIANCE-VIE (AL00943)PREMIUMS REINSURANCE CEDED SUBTOTAL - CEDED NON-PARTICIPATING ANNUITY GROUP (10 45.010.249.12)</v>
          </cell>
          <cell r="B56" t="str">
            <v>INDUSTRIELLE ALLIANCE-VIE (AL00943)</v>
          </cell>
          <cell r="C56" t="str">
            <v>PREMIUMS REINSURANCE CEDED SUBTOTAL - CEDED NON-PARTICIPATING ANNUITY GROUP (10 45.010.249.12)</v>
          </cell>
          <cell r="D56">
            <v>20115</v>
          </cell>
        </row>
        <row r="57">
          <cell r="A57" t="str">
            <v>INDUSTRIELLE ALLIANCE-VIE (AL00943)PREMIUMS REINSURANCE CEDED SUBTOTAL - CEDED NON-PARTICIPATING TOTAL NON-PAR (10 45.010.249.41)</v>
          </cell>
          <cell r="B57" t="str">
            <v>INDUSTRIELLE ALLIANCE-VIE (AL00943)</v>
          </cell>
          <cell r="C57" t="str">
            <v>PREMIUMS REINSURANCE CEDED SUBTOTAL - CEDED NON-PARTICIPATING TOTAL NON-PAR (10 45.010.249.41)</v>
          </cell>
          <cell r="D57">
            <v>296304</v>
          </cell>
        </row>
        <row r="58">
          <cell r="A58" t="str">
            <v>INDUSTRIELLE ALLIANCE-VIE (AL00943)PREMIUMS REINSURANCE CEDED SUBTOTAL - CEDED TOTAL PAR (10 45.010.249.51)</v>
          </cell>
          <cell r="B58" t="str">
            <v>INDUSTRIELLE ALLIANCE-VIE (AL00943)</v>
          </cell>
          <cell r="C58" t="str">
            <v>PREMIUMS REINSURANCE CEDED SUBTOTAL - CEDED TOTAL PAR (10 45.010.249.51)</v>
          </cell>
          <cell r="D58">
            <v>10263</v>
          </cell>
        </row>
        <row r="59">
          <cell r="A59" t="str">
            <v>INDUSTRIELLE ALLIANCE-VIE (AL00943)PREMIUMS DIRECT SUBTOTAL - DIRECT U.S.A. NON-PARTICIPATING ANNUITY INDIVIDUAL (10 45.020.049.11)</v>
          </cell>
          <cell r="B59" t="str">
            <v>INDUSTRIELLE ALLIANCE-VIE (AL00943)</v>
          </cell>
          <cell r="C59" t="str">
            <v>PREMIUMS DIRECT SUBTOTAL - DIRECT U.S.A. NON-PARTICIPATING ANNUITY INDIVIDUAL (10 45.020.049.11)</v>
          </cell>
          <cell r="D59">
            <v>88115</v>
          </cell>
        </row>
        <row r="60">
          <cell r="A60" t="str">
            <v>INDUSTRIELLE ALLIANCE-VIE (AL00943)PREMIUMS DIRECT SUBTOTAL - DIRECT U.S.A. NON-PARTICIPATING TOTAL NON-PAR (10 45.020.049.41)</v>
          </cell>
          <cell r="B60" t="str">
            <v>INDUSTRIELLE ALLIANCE-VIE (AL00943)</v>
          </cell>
          <cell r="C60" t="str">
            <v>PREMIUMS DIRECT SUBTOTAL - DIRECT U.S.A. NON-PARTICIPATING TOTAL NON-PAR (10 45.020.049.41)</v>
          </cell>
          <cell r="D60">
            <v>222470</v>
          </cell>
        </row>
        <row r="61">
          <cell r="A61" t="str">
            <v>INDUSTRIELLE ALLIANCE-VIE (AL00943)PREMIUMS DIRECT SUBTOTAL - DIRECT TOTAL U.S.A. (10 45.020.049.76)</v>
          </cell>
          <cell r="B61" t="str">
            <v>INDUSTRIELLE ALLIANCE-VIE (AL00943)</v>
          </cell>
          <cell r="C61" t="str">
            <v>PREMIUMS DIRECT SUBTOTAL - DIRECT TOTAL U.S.A. (10 45.020.049.76)</v>
          </cell>
          <cell r="D61">
            <v>222470</v>
          </cell>
        </row>
        <row r="62">
          <cell r="A62" t="str">
            <v>INDUSTRIELLE ALLIANCE-VIE (AL00943)PREMIUMS REINSURANCE ASSUMED SUBTOTAL - ASSUMED U.S.A. NON-PARTICIPATING TOTAL NON-PAR (10 45.020.149.41)</v>
          </cell>
          <cell r="B62" t="str">
            <v>INDUSTRIELLE ALLIANCE-VIE (AL00943)</v>
          </cell>
          <cell r="C62" t="str">
            <v>PREMIUMS REINSURANCE ASSUMED SUBTOTAL - ASSUMED U.S.A. NON-PARTICIPATING TOTAL NON-PAR (10 45.020.149.41)</v>
          </cell>
          <cell r="D62">
            <v>4250</v>
          </cell>
        </row>
        <row r="63">
          <cell r="A63" t="str">
            <v>INDUSTRIELLE ALLIANCE-VIE (AL00943)PREMIUMS REINSURANCE ASSUMED SUBTOTAL - ASSUMED TOTAL U.S.A. (10 45.020.149.76)</v>
          </cell>
          <cell r="B63" t="str">
            <v>INDUSTRIELLE ALLIANCE-VIE (AL00943)</v>
          </cell>
          <cell r="C63" t="str">
            <v>PREMIUMS REINSURANCE ASSUMED SUBTOTAL - ASSUMED TOTAL U.S.A. (10 45.020.149.76)</v>
          </cell>
          <cell r="D63">
            <v>4250</v>
          </cell>
        </row>
        <row r="64">
          <cell r="A64" t="str">
            <v>INDUSTRIELLE ALLIANCE-VIE (AL00943)PREMIUMS REINSURANCE CEDED SUBTOTAL - CEDED U.S.A. NON-PARTICIPATING TOTAL NON-PAR (10 45.020.249.41)</v>
          </cell>
          <cell r="B64" t="str">
            <v>INDUSTRIELLE ALLIANCE-VIE (AL00943)</v>
          </cell>
          <cell r="C64" t="str">
            <v>PREMIUMS REINSURANCE CEDED SUBTOTAL - CEDED U.S.A. NON-PARTICIPATING TOTAL NON-PAR (10 45.020.249.41)</v>
          </cell>
          <cell r="D64">
            <v>4283</v>
          </cell>
        </row>
        <row r="65">
          <cell r="A65" t="str">
            <v>INDUSTRIELLE ALLIANCE-VIE (AL00943)PREMIUMS REINSURANCE CEDED SUBTOTAL - CEDED TOTAL U.S.A. (10 45.020.249.76)</v>
          </cell>
          <cell r="B65" t="str">
            <v>INDUSTRIELLE ALLIANCE-VIE (AL00943)</v>
          </cell>
          <cell r="C65" t="str">
            <v>PREMIUMS REINSURANCE CEDED SUBTOTAL - CEDED TOTAL U.S.A. (10 45.020.249.76)</v>
          </cell>
          <cell r="D65">
            <v>4283</v>
          </cell>
        </row>
        <row r="66">
          <cell r="A66" t="str">
            <v>L'UNION-VIE (AL01100)PREMIUMS DIRECT SUBTOTAL - DIRECT NON-PARTICIPATING ANNUITY INDIVIDUAL (10 45.010.049.11)</v>
          </cell>
          <cell r="B66" t="str">
            <v>L'UNION-VIE (AL01100)</v>
          </cell>
          <cell r="C66" t="str">
            <v>PREMIUMS DIRECT SUBTOTAL - DIRECT NON-PARTICIPATING ANNUITY INDIVIDUAL (10 45.010.049.11)</v>
          </cell>
          <cell r="D66">
            <v>12939</v>
          </cell>
        </row>
        <row r="67">
          <cell r="A67" t="str">
            <v>L'UNION-VIE (AL01100)PREMIUMS DIRECT SUBTOTAL - DIRECT NON-PARTICIPATING TOTAL NON-PAR (10 45.010.049.41)</v>
          </cell>
          <cell r="B67" t="str">
            <v>L'UNION-VIE (AL01100)</v>
          </cell>
          <cell r="C67" t="str">
            <v>PREMIUMS DIRECT SUBTOTAL - DIRECT NON-PARTICIPATING TOTAL NON-PAR (10 45.010.049.41)</v>
          </cell>
          <cell r="D67">
            <v>104725</v>
          </cell>
        </row>
        <row r="68">
          <cell r="A68" t="str">
            <v>L'UNION-VIE (AL01100)PREMIUMS DIRECT SUBTOTAL - DIRECT TOTAL PAR (10 45.010.049.51)</v>
          </cell>
          <cell r="B68" t="str">
            <v>L'UNION-VIE (AL01100)</v>
          </cell>
          <cell r="C68" t="str">
            <v>PREMIUMS DIRECT SUBTOTAL - DIRECT TOTAL PAR (10 45.010.049.51)</v>
          </cell>
          <cell r="D68">
            <v>10376</v>
          </cell>
        </row>
        <row r="69">
          <cell r="A69" t="str">
            <v>L'UNION-VIE (AL01100)PREMIUMS REINSURANCE CEDED SUBTOTAL - CEDED NON-PARTICIPATING TOTAL NON-PAR (10 45.010.249.41)</v>
          </cell>
          <cell r="B69" t="str">
            <v>L'UNION-VIE (AL01100)</v>
          </cell>
          <cell r="C69" t="str">
            <v>PREMIUMS REINSURANCE CEDED SUBTOTAL - CEDED NON-PARTICIPATING TOTAL NON-PAR (10 45.010.249.41)</v>
          </cell>
          <cell r="D69">
            <v>31056</v>
          </cell>
        </row>
        <row r="70">
          <cell r="A70" t="str">
            <v>L'UNION-VIE (AL01100)PREMIUMS REINSURANCE CEDED SUBTOTAL - CEDED TOTAL PAR (10 45.010.249.51)</v>
          </cell>
          <cell r="B70" t="str">
            <v>L'UNION-VIE (AL01100)</v>
          </cell>
          <cell r="C70" t="str">
            <v>PREMIUMS REINSURANCE CEDED SUBTOTAL - CEDED TOTAL PAR (10 45.010.249.51)</v>
          </cell>
          <cell r="D70">
            <v>5054</v>
          </cell>
        </row>
        <row r="71">
          <cell r="A71" t="str">
            <v>OPTIMUM RÉASSURANCE (AL00652)PREMIUMS REINSURANCE ASSUMED SUBTOTAL - ASSUMED NON-PARTICIPATING TOTAL NON-PAR (10 45.010.149.41)</v>
          </cell>
          <cell r="B71" t="str">
            <v>OPTIMUM RÉASSURANCE (AL00652)</v>
          </cell>
          <cell r="C71" t="str">
            <v>PREMIUMS REINSURANCE ASSUMED SUBTOTAL - ASSUMED NON-PARTICIPATING TOTAL NON-PAR (10 45.010.149.41)</v>
          </cell>
          <cell r="D71">
            <v>162106</v>
          </cell>
        </row>
        <row r="72">
          <cell r="A72" t="str">
            <v>OPTIMUM RÉASSURANCE (AL00652)PREMIUMS REINSURANCE CEDED SUBTOTAL - CEDED NON-PARTICIPATING TOTAL NON-PAR (10 45.010.249.41)</v>
          </cell>
          <cell r="B72" t="str">
            <v>OPTIMUM RÉASSURANCE (AL00652)</v>
          </cell>
          <cell r="C72" t="str">
            <v>PREMIUMS REINSURANCE CEDED SUBTOTAL - CEDED NON-PARTICIPATING TOTAL NON-PAR (10 45.010.249.41)</v>
          </cell>
          <cell r="D72">
            <v>118111</v>
          </cell>
        </row>
        <row r="73">
          <cell r="A73" t="str">
            <v>OPTIMUM RÉASSURANCE (AL00652)PREMIUMS REINSURANCE ASSUMED SUBTOTAL - ASSUMED TOTAL ASIA/OTHER (10 45.020.149.89)</v>
          </cell>
          <cell r="B73" t="str">
            <v>OPTIMUM RÉASSURANCE (AL00652)</v>
          </cell>
          <cell r="C73" t="str">
            <v>PREMIUMS REINSURANCE ASSUMED SUBTOTAL - ASSUMED TOTAL ASIA/OTHER (10 45.020.149.89)</v>
          </cell>
          <cell r="D73">
            <v>22696</v>
          </cell>
        </row>
        <row r="74">
          <cell r="A74" t="str">
            <v>OPTIMUM RÉASSURANCE (AL00652)PREMIUMS REINSURANCE CEDED SUBTOTAL - CEDED TOTAL ASIA/OTHER (10 45.020.249.89)</v>
          </cell>
          <cell r="B74" t="str">
            <v>OPTIMUM RÉASSURANCE (AL00652)</v>
          </cell>
          <cell r="C74" t="str">
            <v>PREMIUMS REINSURANCE CEDED SUBTOTAL - CEDED TOTAL ASIA/OTHER (10 45.020.249.89)</v>
          </cell>
          <cell r="D74">
            <v>15464</v>
          </cell>
        </row>
        <row r="75">
          <cell r="A75" t="str">
            <v>PROMUTUEL VIE (AL00879)PREMIUMS DIRECT SUBTOTAL - DIRECT NON-PARTICIPATING TOTAL NON-PAR (10 45.010.049.41)</v>
          </cell>
          <cell r="B75" t="str">
            <v>PROMUTUEL VIE (AL00879)</v>
          </cell>
          <cell r="C75" t="str">
            <v>PREMIUMS DIRECT SUBTOTAL - DIRECT NON-PARTICIPATING TOTAL NON-PAR (10 45.010.049.41)</v>
          </cell>
          <cell r="D75">
            <v>3437</v>
          </cell>
        </row>
        <row r="76">
          <cell r="A76" t="str">
            <v>PROMUTUEL VIE (AL00879)PREMIUMS REINSURANCE CEDED SUBTOTAL - CEDED NON-PARTICIPATING TOTAL NON-PAR (10 45.010.249.41)</v>
          </cell>
          <cell r="B76" t="str">
            <v>PROMUTUEL VIE (AL00879)</v>
          </cell>
          <cell r="C76" t="str">
            <v>PREMIUMS REINSURANCE CEDED SUBTOTAL - CEDED NON-PARTICIPATING TOTAL NON-PAR (10 45.010.249.41)</v>
          </cell>
          <cell r="D76">
            <v>568</v>
          </cell>
        </row>
        <row r="77">
          <cell r="A77" t="str">
            <v>SHERBROOKE VIE (AL00978)PREMIUMS DIRECT SUBTOTAL - DIRECT NON-PARTICIPATING TOTAL NON-PAR (10 45.010.049.41)</v>
          </cell>
          <cell r="B77" t="str">
            <v>SHERBROOKE VIE (AL00978)</v>
          </cell>
          <cell r="C77" t="str">
            <v>PREMIUMS DIRECT SUBTOTAL - DIRECT NON-PARTICIPATING TOTAL NON-PAR (10 45.010.049.41)</v>
          </cell>
          <cell r="D77">
            <v>681</v>
          </cell>
        </row>
        <row r="78">
          <cell r="A78" t="str">
            <v>SHERBROOKE VIE (AL00978)PREMIUMS REINSURANCE CEDED SUBTOTAL - CEDED NON-PARTICIPATING TOTAL NON-PAR (10 45.010.249.41)</v>
          </cell>
          <cell r="B78" t="str">
            <v>SHERBROOKE VIE (AL00978)</v>
          </cell>
          <cell r="C78" t="str">
            <v>PREMIUMS REINSURANCE CEDED SUBTOTAL - CEDED NON-PARTICIPATING TOTAL NON-PAR (10 45.010.249.41)</v>
          </cell>
          <cell r="D78">
            <v>19</v>
          </cell>
        </row>
        <row r="79">
          <cell r="A79" t="str">
            <v>SSQ - VIE (AL00902)PREMIUMS DIRECT SUBTOTAL - DIRECT NON-PARTICIPATING ANNUITY INDIVIDUAL (10 45.010.049.11)</v>
          </cell>
          <cell r="B79" t="str">
            <v>SSQ - VIE (AL00902)</v>
          </cell>
          <cell r="C79" t="str">
            <v>PREMIUMS DIRECT SUBTOTAL - DIRECT NON-PARTICIPATING ANNUITY INDIVIDUAL (10 45.010.049.11)</v>
          </cell>
          <cell r="D79">
            <v>43555</v>
          </cell>
        </row>
        <row r="80">
          <cell r="A80" t="str">
            <v>SSQ - VIE (AL00902)PREMIUMS DIRECT SUBTOTAL - DIRECT NON-PARTICIPATING ANNUITY GROUP (10 45.010.049.12)</v>
          </cell>
          <cell r="B80" t="str">
            <v>SSQ - VIE (AL00902)</v>
          </cell>
          <cell r="C80" t="str">
            <v>PREMIUMS DIRECT SUBTOTAL - DIRECT NON-PARTICIPATING ANNUITY GROUP (10 45.010.049.12)</v>
          </cell>
          <cell r="D80">
            <v>12558</v>
          </cell>
        </row>
        <row r="81">
          <cell r="A81" t="str">
            <v>SSQ - VIE (AL00902)PREMIUMS DIRECT SUBTOTAL - DIRECT NON-PARTICIPATING TOTAL NON-PAR (10 45.010.049.41)</v>
          </cell>
          <cell r="B81" t="str">
            <v>SSQ - VIE (AL00902)</v>
          </cell>
          <cell r="C81" t="str">
            <v>PREMIUMS DIRECT SUBTOTAL - DIRECT NON-PARTICIPATING TOTAL NON-PAR (10 45.010.049.41)</v>
          </cell>
          <cell r="D81">
            <v>1327628</v>
          </cell>
        </row>
        <row r="82">
          <cell r="A82" t="str">
            <v>SSQ - VIE (AL00902)PREMIUMS REINSURANCE ASSUMED SUBTOTAL - ASSUMED NON-PARTICIPATING TOTAL NON-PAR (10 45.010.149.41)</v>
          </cell>
          <cell r="B82" t="str">
            <v>SSQ - VIE (AL00902)</v>
          </cell>
          <cell r="C82" t="str">
            <v>PREMIUMS REINSURANCE ASSUMED SUBTOTAL - ASSUMED NON-PARTICIPATING TOTAL NON-PAR (10 45.010.149.41)</v>
          </cell>
          <cell r="D82">
            <v>972</v>
          </cell>
        </row>
        <row r="83">
          <cell r="A83" t="str">
            <v>SSQ - VIE (AL00902)PREMIUMS REINSURANCE CEDED SUBTOTAL - CEDED NON-PARTICIPATING ANNUITY INDIVIDUAL (10 45.010.249.11)</v>
          </cell>
          <cell r="B83" t="str">
            <v>SSQ - VIE (AL00902)</v>
          </cell>
          <cell r="C83" t="str">
            <v>PREMIUMS REINSURANCE CEDED SUBTOTAL - CEDED NON-PARTICIPATING ANNUITY INDIVIDUAL (10 45.010.249.11)</v>
          </cell>
          <cell r="D83">
            <v>59</v>
          </cell>
        </row>
        <row r="84">
          <cell r="A84" t="str">
            <v>SSQ - VIE (AL00902)PREMIUMS REINSURANCE CEDED SUBTOTAL - CEDED NON-PARTICIPATING TOTAL NON-PAR (10 45.010.249.41)</v>
          </cell>
          <cell r="B84" t="str">
            <v>SSQ - VIE (AL00902)</v>
          </cell>
          <cell r="C84" t="str">
            <v>PREMIUMS REINSURANCE CEDED SUBTOTAL - CEDED NON-PARTICIPATING TOTAL NON-PAR (10 45.010.249.41)</v>
          </cell>
          <cell r="D84">
            <v>276260</v>
          </cell>
        </row>
        <row r="85">
          <cell r="A85" t="str">
            <v>SSQ, SOCIÉTÉ D'ASSURANCE (AL01115)PREMIUMS DIRECT SUBTOTAL - DIRECT NON-PARTICIPATING TOTAL NON-PAR (10 45.010.049.41)</v>
          </cell>
          <cell r="B85" t="str">
            <v>SSQ, SOCIÉTÉ D'ASSURANCE (AL01115)</v>
          </cell>
          <cell r="C85" t="str">
            <v>PREMIUMS DIRECT SUBTOTAL - DIRECT NON-PARTICIPATING TOTAL NON-PAR (10 45.010.049.41)</v>
          </cell>
          <cell r="D85">
            <v>150548</v>
          </cell>
        </row>
        <row r="86">
          <cell r="A86" t="str">
            <v>SSQ, SOCIÉTÉ D'ASSURANCE (AL01115)PREMIUMS REINSURANCE CEDED SUBTOTAL - CEDED NON-PARTICIPATING TOTAL NON-PAR (10 45.010.249.41)</v>
          </cell>
          <cell r="B86" t="str">
            <v>SSQ, SOCIÉTÉ D'ASSURANCE (AL01115)</v>
          </cell>
          <cell r="C86" t="str">
            <v>PREMIUMS REINSURANCE CEDED SUBTOTAL - CEDED NON-PARTICIPATING TOTAL NON-PAR (10 45.010.249.41)</v>
          </cell>
          <cell r="D86">
            <v>39538</v>
          </cell>
        </row>
        <row r="87">
          <cell r="A87" t="str">
            <v>SURVIVANCE (AL00541)PREMIUMS DIRECT SUBTOTAL - DIRECT NON-PARTICIPATING ANNUITY INDIVIDUAL (10 45.010.049.11)</v>
          </cell>
          <cell r="B87" t="str">
            <v>SURVIVANCE (AL00541)</v>
          </cell>
          <cell r="C87" t="str">
            <v>PREMIUMS DIRECT SUBTOTAL - DIRECT NON-PARTICIPATING ANNUITY INDIVIDUAL (10 45.010.049.11)</v>
          </cell>
          <cell r="D87">
            <v>79</v>
          </cell>
        </row>
        <row r="88">
          <cell r="A88" t="str">
            <v>SURVIVANCE (AL00541)PREMIUMS DIRECT SUBTOTAL - DIRECT NON-PARTICIPATING TOTAL NON-PAR (10 45.010.049.41)</v>
          </cell>
          <cell r="B88" t="str">
            <v>SURVIVANCE (AL00541)</v>
          </cell>
          <cell r="C88" t="str">
            <v>PREMIUMS DIRECT SUBTOTAL - DIRECT NON-PARTICIPATING TOTAL NON-PAR (10 45.010.049.41)</v>
          </cell>
          <cell r="D88">
            <v>82302</v>
          </cell>
        </row>
        <row r="89">
          <cell r="A89" t="str">
            <v>SURVIVANCE (AL00541)PREMIUMS DIRECT SUBTOTAL - DIRECT TOTAL PAR (10 45.010.049.51)</v>
          </cell>
          <cell r="B89" t="str">
            <v>SURVIVANCE (AL00541)</v>
          </cell>
          <cell r="C89" t="str">
            <v>PREMIUMS DIRECT SUBTOTAL - DIRECT TOTAL PAR (10 45.010.049.51)</v>
          </cell>
          <cell r="D89">
            <v>3140</v>
          </cell>
        </row>
        <row r="90">
          <cell r="A90" t="str">
            <v>SURVIVANCE (AL00541)PREMIUMS REINSURANCE CEDED SUBTOTAL - CEDED NON-PARTICIPATING TOTAL NON-PAR (10 45.010.249.41)</v>
          </cell>
          <cell r="B90" t="str">
            <v>SURVIVANCE (AL00541)</v>
          </cell>
          <cell r="C90" t="str">
            <v>PREMIUMS REINSURANCE CEDED SUBTOTAL - CEDED NON-PARTICIPATING TOTAL NON-PAR (10 45.010.249.41)</v>
          </cell>
          <cell r="D90">
            <v>19206</v>
          </cell>
        </row>
        <row r="91">
          <cell r="A91" t="str">
            <v>SURVIVANCE (AL00541)PREMIUMS REINSURANCE CEDED SUBTOTAL - CEDED TOTAL PAR (10 45.010.249.51)</v>
          </cell>
          <cell r="B91" t="str">
            <v>SURVIVANCE (AL00541)</v>
          </cell>
          <cell r="C91" t="str">
            <v>PREMIUMS REINSURANCE CEDED SUBTOTAL - CEDED TOTAL PAR (10 45.010.249.51)</v>
          </cell>
          <cell r="D91">
            <v>198</v>
          </cell>
        </row>
        <row r="92">
          <cell r="A92" t="str">
            <v>SURVIVANCE-VOYAGE (AL00959)PREMIUMS REINSURANCE ASSUMED SUBTOTAL - ASSUMED NON-PARTICIPATING TOTAL NON-PAR (10 45.010.149.41)</v>
          </cell>
          <cell r="B92" t="str">
            <v>SURVIVANCE-VOYAGE (AL00959)</v>
          </cell>
          <cell r="C92" t="str">
            <v>PREMIUMS REINSURANCE ASSUMED SUBTOTAL - ASSUMED NON-PARTICIPATING TOTAL NON-PAR (10 45.010.149.41)</v>
          </cell>
          <cell r="D92">
            <v>9853</v>
          </cell>
        </row>
        <row r="93">
          <cell r="A93" t="str">
            <v>SURVIVANCE-VOYAGE (AL00959)PREMIUMS REINSURANCE CEDED SUBTOTAL - CEDED NON-PARTICIPATING TOTAL NON-PAR (10 45.010.249.41)</v>
          </cell>
          <cell r="B93" t="str">
            <v>SURVIVANCE-VOYAGE (AL00959)</v>
          </cell>
          <cell r="C93" t="str">
            <v>PREMIUMS REINSURANCE CEDED SUBTOTAL - CEDED NON-PARTICIPATING TOTAL NON-PAR (10 45.010.249.41)</v>
          </cell>
          <cell r="D93">
            <v>227</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FT15.Index"/>
      <sheetName val="FT15.Participant"/>
      <sheetName val="Baseline"/>
      <sheetName val="BCR"/>
      <sheetName val="BCR.Balance sheet"/>
      <sheetName val="BCR.Capital resources"/>
      <sheetName val="FT15.Financial Instruments"/>
      <sheetName val="FT15.Non-Paid-Up Cap Resources"/>
      <sheetName val="HLA - Main G-SII template"/>
      <sheetName val="HLA - Suppl questions (1|2)"/>
      <sheetName val="HLA - Suppl questions (2|2)"/>
      <sheetName val="ICS"/>
      <sheetName val="ICS.Non-Life type risk"/>
      <sheetName val="ICS.Catastrophe"/>
      <sheetName val="ICS.Life type risk"/>
      <sheetName val="ICS.Market risk"/>
      <sheetName val="ICS.Market.Interest rate"/>
      <sheetName val="ICS.Market.Equity"/>
      <sheetName val="ICS.Market.Real estate"/>
      <sheetName val="ICS.Market.Currency"/>
      <sheetName val="ICS.Market.Asset concentration"/>
      <sheetName val="ICS.Credit risk"/>
      <sheetName val="ICS.Operational risk"/>
      <sheetName val="ICS.Supplementary Info.Lapse"/>
      <sheetName val="ICS.Supplementary Info.Expense"/>
      <sheetName val="ICS.Balance sheet"/>
      <sheetName val="ICS.Transfer-MOCE"/>
      <sheetName val="ICS.Prudence-MOCE"/>
      <sheetName val="ICS.Capital resources"/>
      <sheetName val="ICS.Liabilities reconciliation"/>
      <sheetName val="ICS.Non Life.G+"/>
      <sheetName val="ICS.Mortality.G+"/>
      <sheetName val="ICS.Market.Interest rate.G+"/>
      <sheetName val="ICS.Market.Equity.G+"/>
      <sheetName val="FT15.Sovereign"/>
      <sheetName val="FT15.Tables"/>
    </sheetNames>
    <sheetDataSet>
      <sheetData sheetId="0">
        <row r="1">
          <cell r="A1" t="str">
            <v>IAIS Field Testing 2015-(20150821)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2">
          <cell r="P12">
            <v>1</v>
          </cell>
          <cell r="Q12">
            <v>0</v>
          </cell>
          <cell r="R12">
            <v>0</v>
          </cell>
          <cell r="S12">
            <v>0.25</v>
          </cell>
          <cell r="T12">
            <v>0</v>
          </cell>
          <cell r="U12">
            <v>0.25</v>
          </cell>
          <cell r="V12">
            <v>0</v>
          </cell>
        </row>
        <row r="13">
          <cell r="P13">
            <v>0</v>
          </cell>
          <cell r="Q13">
            <v>1</v>
          </cell>
          <cell r="R13">
            <v>0</v>
          </cell>
          <cell r="S13">
            <v>0.5</v>
          </cell>
          <cell r="T13">
            <v>0.25</v>
          </cell>
          <cell r="U13">
            <v>0.25</v>
          </cell>
          <cell r="V13">
            <v>0</v>
          </cell>
        </row>
        <row r="14">
          <cell r="P14">
            <v>0</v>
          </cell>
          <cell r="Q14">
            <v>0</v>
          </cell>
          <cell r="R14">
            <v>1</v>
          </cell>
          <cell r="S14">
            <v>0.25</v>
          </cell>
          <cell r="T14">
            <v>0.25</v>
          </cell>
          <cell r="U14">
            <v>0.25</v>
          </cell>
          <cell r="V14">
            <v>0</v>
          </cell>
        </row>
        <row r="15">
          <cell r="P15">
            <v>0.25</v>
          </cell>
          <cell r="Q15">
            <v>0.5</v>
          </cell>
          <cell r="R15">
            <v>0.25</v>
          </cell>
          <cell r="S15">
            <v>1</v>
          </cell>
          <cell r="T15">
            <v>0.5</v>
          </cell>
          <cell r="U15">
            <v>0.25</v>
          </cell>
          <cell r="V15">
            <v>0</v>
          </cell>
        </row>
        <row r="16">
          <cell r="P16">
            <v>0</v>
          </cell>
          <cell r="Q16">
            <v>0.25</v>
          </cell>
          <cell r="R16">
            <v>0.25</v>
          </cell>
          <cell r="S16">
            <v>0.5</v>
          </cell>
          <cell r="T16">
            <v>1</v>
          </cell>
          <cell r="U16">
            <v>0.25</v>
          </cell>
          <cell r="V16">
            <v>0</v>
          </cell>
        </row>
        <row r="17">
          <cell r="P17">
            <v>0.25</v>
          </cell>
          <cell r="Q17">
            <v>0.25</v>
          </cell>
          <cell r="R17">
            <v>0.25</v>
          </cell>
          <cell r="S17">
            <v>0.25</v>
          </cell>
          <cell r="T17">
            <v>0.25</v>
          </cell>
          <cell r="U17">
            <v>1</v>
          </cell>
          <cell r="V17">
            <v>0</v>
          </cell>
        </row>
        <row r="18">
          <cell r="P18">
            <v>0</v>
          </cell>
          <cell r="Q18">
            <v>0</v>
          </cell>
          <cell r="R18">
            <v>0</v>
          </cell>
          <cell r="S18">
            <v>0</v>
          </cell>
          <cell r="T18">
            <v>0</v>
          </cell>
          <cell r="U18">
            <v>0</v>
          </cell>
          <cell r="V18">
            <v>1</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4">
          <cell r="C4">
            <v>1</v>
          </cell>
        </row>
        <row r="5">
          <cell r="C5">
            <v>1000</v>
          </cell>
        </row>
        <row r="6">
          <cell r="C6">
            <v>1000000</v>
          </cell>
        </row>
        <row r="7">
          <cell r="C7">
            <v>1000000000</v>
          </cell>
        </row>
        <row r="10">
          <cell r="C10" t="str">
            <v>-</v>
          </cell>
        </row>
        <row r="11">
          <cell r="C11" t="str">
            <v>June 2015</v>
          </cell>
        </row>
        <row r="12">
          <cell r="C12" t="str">
            <v>August 2015</v>
          </cell>
        </row>
        <row r="21">
          <cell r="C21" t="str">
            <v>EEA &amp; Switzerland</v>
          </cell>
        </row>
        <row r="22">
          <cell r="C22" t="str">
            <v>USA &amp; Canada</v>
          </cell>
        </row>
        <row r="23">
          <cell r="C23" t="str">
            <v>Japan</v>
          </cell>
        </row>
        <row r="24">
          <cell r="C24" t="str">
            <v>China</v>
          </cell>
        </row>
        <row r="25">
          <cell r="C25" t="str">
            <v>Other developed markets</v>
          </cell>
        </row>
        <row r="26">
          <cell r="C26" t="str">
            <v>Emerging markets</v>
          </cell>
        </row>
        <row r="29">
          <cell r="C29" t="str">
            <v>AUD</v>
          </cell>
        </row>
        <row r="30">
          <cell r="C30" t="str">
            <v>BRL</v>
          </cell>
        </row>
        <row r="31">
          <cell r="C31" t="str">
            <v>CAD</v>
          </cell>
        </row>
        <row r="32">
          <cell r="C32" t="str">
            <v>CHF</v>
          </cell>
        </row>
        <row r="33">
          <cell r="C33" t="str">
            <v>CLP</v>
          </cell>
        </row>
        <row r="34">
          <cell r="C34" t="str">
            <v>CNY</v>
          </cell>
        </row>
        <row r="35">
          <cell r="C35" t="str">
            <v>COP</v>
          </cell>
        </row>
        <row r="36">
          <cell r="C36" t="str">
            <v>CZK</v>
          </cell>
        </row>
        <row r="37">
          <cell r="C37" t="str">
            <v>DKK</v>
          </cell>
        </row>
        <row r="38">
          <cell r="C38" t="str">
            <v>EUR</v>
          </cell>
        </row>
        <row r="39">
          <cell r="C39" t="str">
            <v>GBP</v>
          </cell>
        </row>
        <row r="40">
          <cell r="C40" t="str">
            <v>HKD</v>
          </cell>
        </row>
        <row r="41">
          <cell r="C41" t="str">
            <v>HUF</v>
          </cell>
        </row>
        <row r="42">
          <cell r="C42" t="str">
            <v>IDR</v>
          </cell>
        </row>
        <row r="43">
          <cell r="C43" t="str">
            <v>ILS</v>
          </cell>
        </row>
        <row r="44">
          <cell r="C44" t="str">
            <v>INR</v>
          </cell>
        </row>
        <row r="45">
          <cell r="C45" t="str">
            <v>JPY</v>
          </cell>
        </row>
        <row r="46">
          <cell r="C46" t="str">
            <v>KRW</v>
          </cell>
        </row>
        <row r="47">
          <cell r="C47" t="str">
            <v>MXN</v>
          </cell>
        </row>
        <row r="48">
          <cell r="C48" t="str">
            <v>MYR</v>
          </cell>
        </row>
        <row r="49">
          <cell r="C49" t="str">
            <v>NOK</v>
          </cell>
        </row>
        <row r="50">
          <cell r="C50" t="str">
            <v>NZD</v>
          </cell>
        </row>
        <row r="51">
          <cell r="C51" t="str">
            <v>PEN</v>
          </cell>
        </row>
        <row r="52">
          <cell r="C52" t="str">
            <v>PHP</v>
          </cell>
        </row>
        <row r="53">
          <cell r="C53" t="str">
            <v>PLN</v>
          </cell>
        </row>
        <row r="54">
          <cell r="C54" t="str">
            <v>RON</v>
          </cell>
        </row>
        <row r="55">
          <cell r="C55" t="str">
            <v>RUB</v>
          </cell>
        </row>
        <row r="56">
          <cell r="C56" t="str">
            <v>SAR</v>
          </cell>
        </row>
        <row r="57">
          <cell r="C57" t="str">
            <v>SEK</v>
          </cell>
        </row>
        <row r="58">
          <cell r="C58" t="str">
            <v>SGD</v>
          </cell>
        </row>
        <row r="59">
          <cell r="C59" t="str">
            <v>THB</v>
          </cell>
        </row>
        <row r="60">
          <cell r="C60" t="str">
            <v>TRY</v>
          </cell>
        </row>
        <row r="61">
          <cell r="C61" t="str">
            <v>TWD</v>
          </cell>
        </row>
        <row r="62">
          <cell r="C62" t="str">
            <v>USD</v>
          </cell>
        </row>
        <row r="63">
          <cell r="C63" t="str">
            <v>ZAR</v>
          </cell>
        </row>
        <row r="66">
          <cell r="C66" t="str">
            <v>Total life insurance</v>
          </cell>
        </row>
        <row r="67">
          <cell r="C67" t="str">
            <v>Life Insurance - Traditional</v>
          </cell>
        </row>
        <row r="68">
          <cell r="C68" t="str">
            <v>Protection - Life</v>
          </cell>
        </row>
        <row r="69">
          <cell r="C69" t="str">
            <v>Protection - health</v>
          </cell>
        </row>
        <row r="70">
          <cell r="C70" t="str">
            <v>Protection - other</v>
          </cell>
        </row>
        <row r="71">
          <cell r="C71" t="str">
            <v>Savings without guarantees or living benefits</v>
          </cell>
        </row>
        <row r="72">
          <cell r="C72" t="str">
            <v>Annuities</v>
          </cell>
        </row>
        <row r="73">
          <cell r="C73" t="str">
            <v>Participating products</v>
          </cell>
        </row>
        <row r="74">
          <cell r="C74" t="str">
            <v>Other traditional</v>
          </cell>
        </row>
        <row r="75">
          <cell r="C75" t="str">
            <v>Life insurance - Non-traditional</v>
          </cell>
        </row>
        <row r="76">
          <cell r="C76" t="str">
            <v>Separate accounts with guarantees (including VAs)</v>
          </cell>
        </row>
        <row r="77">
          <cell r="C77" t="str">
            <v>of which Investment with portfolio choice and guarantee</v>
          </cell>
        </row>
        <row r="78">
          <cell r="C78" t="str">
            <v xml:space="preserve">of which guarantee </v>
          </cell>
        </row>
        <row r="79">
          <cell r="C79" t="str">
            <v>Guaranteed Investment Contracts (GICs)</v>
          </cell>
        </row>
        <row r="80">
          <cell r="C80" t="str">
            <v>Synthetic GICs</v>
          </cell>
        </row>
        <row r="81">
          <cell r="C81" t="str">
            <v>Other non-traditional</v>
          </cell>
        </row>
        <row r="104">
          <cell r="C104" t="str">
            <v>Property-like</v>
          </cell>
        </row>
        <row r="105">
          <cell r="C105" t="str">
            <v>Liability-like</v>
          </cell>
        </row>
        <row r="106">
          <cell r="C106" t="str">
            <v>Other</v>
          </cell>
        </row>
        <row r="107">
          <cell r="C107" t="str">
            <v>Non-Traditional</v>
          </cell>
        </row>
        <row r="108">
          <cell r="C108" t="str">
            <v>NT mortgage</v>
          </cell>
        </row>
        <row r="109">
          <cell r="C109" t="str">
            <v>NT credit</v>
          </cell>
        </row>
        <row r="110">
          <cell r="C110" t="str">
            <v>NT other</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20"/>
      <sheetName val="CCOVER"/>
      <sheetName val="15.000"/>
      <sheetName val="20.010"/>
      <sheetName val="Current Month"/>
    </sheetNames>
    <sheetDataSet>
      <sheetData sheetId="0" refreshError="1"/>
      <sheetData sheetId="1" refreshError="1"/>
      <sheetData sheetId="2" refreshError="1"/>
      <sheetData sheetId="3" refreshError="1"/>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Cover page"/>
      <sheetName val="Table of Con."/>
      <sheetName val="10000"/>
      <sheetName val="10001"/>
      <sheetName val="10002"/>
      <sheetName val="10010"/>
      <sheetName val="10070"/>
      <sheetName val="10080"/>
      <sheetName val="28010"/>
      <sheetName val="28020"/>
      <sheetName val="28030"/>
      <sheetName val="28040"/>
      <sheetName val="83010"/>
      <sheetName val="83020"/>
      <sheetName val="83030"/>
      <sheetName val="83050"/>
      <sheetName val="83051"/>
      <sheetName val="83056"/>
      <sheetName val="83057"/>
      <sheetName val="83060"/>
      <sheetName val="83061"/>
      <sheetName val="83070"/>
      <sheetName val="83072"/>
      <sheetName val="83080"/>
      <sheetName val="83081"/>
      <sheetName val="84010"/>
      <sheetName val="84011"/>
      <sheetName val="84020"/>
      <sheetName val="84030"/>
      <sheetName val="84040"/>
      <sheetName val="84050"/>
      <sheetName val="84060"/>
      <sheetName val="84070"/>
      <sheetName val="85010"/>
      <sheetName val="85020"/>
      <sheetName val="85040"/>
      <sheetName val="85041"/>
      <sheetName val="85055A"/>
      <sheetName val="85055B"/>
      <sheetName val="85057A"/>
      <sheetName val="85057B"/>
      <sheetName val="85059"/>
      <sheetName val="85070"/>
      <sheetName val="86011"/>
      <sheetName val="86030"/>
      <sheetName val="86095"/>
      <sheetName val="87000"/>
      <sheetName val="87001"/>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91000"/>
      <sheetName val="91000A"/>
      <sheetName val="92000"/>
      <sheetName val="92040"/>
      <sheetName val="92080"/>
      <sheetName val="93000"/>
      <sheetName val="93000A"/>
      <sheetName val="94000"/>
      <sheetName val="94000A"/>
      <sheetName val="94040"/>
      <sheetName val="94040A"/>
      <sheetName val="95000"/>
      <sheetName val="95000A"/>
      <sheetName val="99999"/>
      <sheetName val="Prev. Report"/>
      <sheetName val="Prev. Warnings"/>
      <sheetName val="Check Dec."/>
      <sheetName val="Cross Checks"/>
      <sheetName val="Ratios"/>
      <sheetName val="PageTot"/>
      <sheetName val="ASCII File"/>
      <sheetName val="Custom ASCII"/>
      <sheetName val="Carry Forward"/>
      <sheetName val="Dialog2"/>
      <sheetName val="MacroVar"/>
      <sheetName val="toc"/>
      <sheetName val="Dialog3"/>
      <sheetName val="Dialog4"/>
      <sheetName val="Dialog5"/>
      <sheetName val="Dialog1"/>
      <sheetName val="Mainprog"/>
      <sheetName val="Custom_prog"/>
      <sheetName val="C_menu"/>
      <sheetName val="Setup"/>
      <sheetName val="Module1"/>
      <sheetName val="Cover page:95000A"/>
      <sheetName val="Cover page:87080"/>
    </sheetNames>
    <sheetDataSet>
      <sheetData sheetId="0"/>
      <sheetData sheetId="1">
        <row r="1">
          <cell r="A1" t="str">
            <v>00000</v>
          </cell>
          <cell r="B1" t="str">
            <v>P</v>
          </cell>
        </row>
        <row r="5">
          <cell r="E5">
            <v>2002</v>
          </cell>
        </row>
        <row r="10">
          <cell r="B10" t="str">
            <v>Name of Insurer</v>
          </cell>
        </row>
        <row r="11">
          <cell r="B11" t="str">
            <v>(Name of Insurer)</v>
          </cell>
        </row>
        <row r="22">
          <cell r="B22" t="str">
            <v xml:space="preserve">ANNUAL RETURN </v>
          </cell>
        </row>
        <row r="26">
          <cell r="B26" t="str">
            <v>OSFI 55</v>
          </cell>
        </row>
        <row r="35">
          <cell r="B35" t="str">
            <v>Foreign Life Insurance Companies</v>
          </cell>
        </row>
        <row r="43">
          <cell r="B43" t="str">
            <v>PROTECTED  WHEN  COMPLETED</v>
          </cell>
        </row>
        <row r="44">
          <cell r="B44" t="str">
            <v>Institution Code</v>
          </cell>
        </row>
        <row r="49">
          <cell r="B49" t="str">
            <v>2002 Revision</v>
          </cell>
        </row>
        <row r="50">
          <cell r="B50" t="str">
            <v>2002/11/25 8:21</v>
          </cell>
        </row>
      </sheetData>
      <sheetData sheetId="2">
        <row r="1">
          <cell r="A1" t="str">
            <v>00001</v>
          </cell>
        </row>
      </sheetData>
      <sheetData sheetId="3">
        <row r="1">
          <cell r="A1" t="str">
            <v>10000</v>
          </cell>
        </row>
      </sheetData>
      <sheetData sheetId="4">
        <row r="1">
          <cell r="A1" t="str">
            <v>10001</v>
          </cell>
        </row>
      </sheetData>
      <sheetData sheetId="5">
        <row r="1">
          <cell r="A1" t="str">
            <v>10002</v>
          </cell>
        </row>
      </sheetData>
      <sheetData sheetId="6">
        <row r="1">
          <cell r="A1" t="str">
            <v>10010</v>
          </cell>
        </row>
      </sheetData>
      <sheetData sheetId="7">
        <row r="1">
          <cell r="A1" t="str">
            <v>10070</v>
          </cell>
        </row>
      </sheetData>
      <sheetData sheetId="8">
        <row r="1">
          <cell r="A1" t="str">
            <v>10080</v>
          </cell>
        </row>
      </sheetData>
      <sheetData sheetId="9">
        <row r="1">
          <cell r="A1" t="str">
            <v>28010</v>
          </cell>
        </row>
      </sheetData>
      <sheetData sheetId="10">
        <row r="1">
          <cell r="A1" t="str">
            <v>28020</v>
          </cell>
        </row>
      </sheetData>
      <sheetData sheetId="11">
        <row r="1">
          <cell r="A1" t="str">
            <v>28030</v>
          </cell>
        </row>
      </sheetData>
      <sheetData sheetId="12">
        <row r="1">
          <cell r="A1" t="str">
            <v>28040</v>
          </cell>
        </row>
      </sheetData>
      <sheetData sheetId="13">
        <row r="1">
          <cell r="A1" t="str">
            <v>83010</v>
          </cell>
        </row>
      </sheetData>
      <sheetData sheetId="14">
        <row r="1">
          <cell r="A1" t="str">
            <v>83020</v>
          </cell>
        </row>
      </sheetData>
      <sheetData sheetId="15">
        <row r="1">
          <cell r="A1" t="str">
            <v>83030</v>
          </cell>
        </row>
      </sheetData>
      <sheetData sheetId="16">
        <row r="1">
          <cell r="A1" t="str">
            <v>83050</v>
          </cell>
        </row>
      </sheetData>
      <sheetData sheetId="17">
        <row r="1">
          <cell r="A1" t="str">
            <v>83051</v>
          </cell>
        </row>
      </sheetData>
      <sheetData sheetId="18">
        <row r="1">
          <cell r="A1" t="str">
            <v>83056</v>
          </cell>
        </row>
      </sheetData>
      <sheetData sheetId="19">
        <row r="1">
          <cell r="A1" t="str">
            <v>83057</v>
          </cell>
        </row>
      </sheetData>
      <sheetData sheetId="20">
        <row r="1">
          <cell r="A1" t="str">
            <v>83060</v>
          </cell>
        </row>
      </sheetData>
      <sheetData sheetId="21">
        <row r="1">
          <cell r="A1" t="str">
            <v>83061</v>
          </cell>
        </row>
      </sheetData>
      <sheetData sheetId="22">
        <row r="1">
          <cell r="A1" t="str">
            <v>83070</v>
          </cell>
        </row>
      </sheetData>
      <sheetData sheetId="23">
        <row r="1">
          <cell r="A1" t="str">
            <v>83072</v>
          </cell>
        </row>
      </sheetData>
      <sheetData sheetId="24">
        <row r="1">
          <cell r="A1" t="str">
            <v>83080</v>
          </cell>
        </row>
      </sheetData>
      <sheetData sheetId="25">
        <row r="1">
          <cell r="A1" t="str">
            <v>83081</v>
          </cell>
        </row>
      </sheetData>
      <sheetData sheetId="26">
        <row r="1">
          <cell r="A1" t="str">
            <v>84010</v>
          </cell>
        </row>
      </sheetData>
      <sheetData sheetId="27">
        <row r="1">
          <cell r="A1" t="str">
            <v>84011</v>
          </cell>
        </row>
      </sheetData>
      <sheetData sheetId="28">
        <row r="1">
          <cell r="A1" t="str">
            <v>84020</v>
          </cell>
        </row>
      </sheetData>
      <sheetData sheetId="29">
        <row r="1">
          <cell r="A1" t="str">
            <v>84030</v>
          </cell>
        </row>
      </sheetData>
      <sheetData sheetId="30">
        <row r="1">
          <cell r="A1" t="str">
            <v>84040</v>
          </cell>
        </row>
      </sheetData>
      <sheetData sheetId="31">
        <row r="1">
          <cell r="A1" t="str">
            <v>84050</v>
          </cell>
        </row>
      </sheetData>
      <sheetData sheetId="32">
        <row r="1">
          <cell r="A1" t="str">
            <v>84060</v>
          </cell>
        </row>
      </sheetData>
      <sheetData sheetId="33">
        <row r="1">
          <cell r="A1" t="str">
            <v>84070</v>
          </cell>
        </row>
      </sheetData>
      <sheetData sheetId="34">
        <row r="1">
          <cell r="A1" t="str">
            <v>85010</v>
          </cell>
        </row>
      </sheetData>
      <sheetData sheetId="35">
        <row r="1">
          <cell r="A1" t="str">
            <v>85020</v>
          </cell>
        </row>
      </sheetData>
      <sheetData sheetId="36">
        <row r="1">
          <cell r="A1" t="str">
            <v>85040</v>
          </cell>
        </row>
      </sheetData>
      <sheetData sheetId="37">
        <row r="1">
          <cell r="A1" t="str">
            <v>85041</v>
          </cell>
        </row>
      </sheetData>
      <sheetData sheetId="38">
        <row r="1">
          <cell r="A1" t="str">
            <v>85055A</v>
          </cell>
        </row>
      </sheetData>
      <sheetData sheetId="39">
        <row r="1">
          <cell r="A1" t="str">
            <v>85055B</v>
          </cell>
        </row>
      </sheetData>
      <sheetData sheetId="40">
        <row r="1">
          <cell r="A1" t="str">
            <v>85057A</v>
          </cell>
        </row>
      </sheetData>
      <sheetData sheetId="41">
        <row r="1">
          <cell r="A1" t="str">
            <v>85057B</v>
          </cell>
        </row>
      </sheetData>
      <sheetData sheetId="42">
        <row r="1">
          <cell r="A1" t="str">
            <v>85059</v>
          </cell>
        </row>
      </sheetData>
      <sheetData sheetId="43">
        <row r="1">
          <cell r="A1" t="str">
            <v>85070</v>
          </cell>
        </row>
      </sheetData>
      <sheetData sheetId="44">
        <row r="1">
          <cell r="A1" t="str">
            <v>86011</v>
          </cell>
        </row>
      </sheetData>
      <sheetData sheetId="45">
        <row r="1">
          <cell r="A1" t="str">
            <v>86030</v>
          </cell>
        </row>
      </sheetData>
      <sheetData sheetId="46">
        <row r="1">
          <cell r="A1" t="str">
            <v>86095</v>
          </cell>
        </row>
      </sheetData>
      <sheetData sheetId="47">
        <row r="1">
          <cell r="A1" t="str">
            <v>87000</v>
          </cell>
        </row>
      </sheetData>
      <sheetData sheetId="48">
        <row r="1">
          <cell r="A1" t="str">
            <v>87001</v>
          </cell>
        </row>
      </sheetData>
      <sheetData sheetId="49">
        <row r="1">
          <cell r="A1" t="str">
            <v>87003</v>
          </cell>
        </row>
      </sheetData>
      <sheetData sheetId="50">
        <row r="1">
          <cell r="A1" t="str">
            <v>87012</v>
          </cell>
        </row>
      </sheetData>
      <sheetData sheetId="51">
        <row r="1">
          <cell r="A1" t="str">
            <v>87013</v>
          </cell>
        </row>
      </sheetData>
      <sheetData sheetId="52">
        <row r="1">
          <cell r="A1" t="str">
            <v>87014</v>
          </cell>
        </row>
      </sheetData>
      <sheetData sheetId="53">
        <row r="1">
          <cell r="A1" t="str">
            <v>87021</v>
          </cell>
        </row>
      </sheetData>
      <sheetData sheetId="54">
        <row r="1">
          <cell r="A1" t="str">
            <v>87022</v>
          </cell>
        </row>
      </sheetData>
      <sheetData sheetId="55">
        <row r="1">
          <cell r="A1" t="str">
            <v>87023</v>
          </cell>
        </row>
      </sheetData>
      <sheetData sheetId="56">
        <row r="1">
          <cell r="A1" t="str">
            <v>87024</v>
          </cell>
        </row>
      </sheetData>
      <sheetData sheetId="57">
        <row r="1">
          <cell r="A1" t="str">
            <v>87029</v>
          </cell>
        </row>
      </sheetData>
      <sheetData sheetId="58">
        <row r="1">
          <cell r="A1" t="str">
            <v>87031</v>
          </cell>
        </row>
      </sheetData>
      <sheetData sheetId="59">
        <row r="1">
          <cell r="A1" t="str">
            <v>87032</v>
          </cell>
        </row>
      </sheetData>
      <sheetData sheetId="60">
        <row r="1">
          <cell r="A1" t="str">
            <v>87050</v>
          </cell>
        </row>
      </sheetData>
      <sheetData sheetId="61">
        <row r="1">
          <cell r="A1" t="str">
            <v>87060</v>
          </cell>
        </row>
      </sheetData>
      <sheetData sheetId="62">
        <row r="1">
          <cell r="A1" t="str">
            <v>87080</v>
          </cell>
        </row>
      </sheetData>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efreshError="1"/>
      <sheetData sheetId="87"/>
      <sheetData sheetId="88"/>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600"/>
      <sheetName val="10.601"/>
      <sheetName val="10.602"/>
      <sheetName val="10.603"/>
      <sheetName val="10.604"/>
      <sheetName val="10.605"/>
      <sheetName val="10.606"/>
      <sheetName val="Pref Shares - moved from Credit"/>
    </sheetNames>
    <definedNames>
      <definedName name="morb_req_comp" refersTo="#REF!"/>
      <definedName name="mort_req_comp" refersTo="#REF!"/>
    </defined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f"/>
      <sheetName val="table"/>
      <sheetName val="blanc1"/>
      <sheetName val="10000"/>
      <sheetName val="10001"/>
      <sheetName val="10002"/>
      <sheetName val="10010"/>
      <sheetName val="blanc2"/>
      <sheetName val="10080"/>
      <sheetName val="28010"/>
      <sheetName val="28020"/>
      <sheetName val="28030"/>
      <sheetName val="28040"/>
      <sheetName val="83010"/>
      <sheetName val="83020"/>
      <sheetName val="83030"/>
      <sheetName val="83050"/>
      <sheetName val="83051"/>
      <sheetName val="83056"/>
      <sheetName val="83057"/>
      <sheetName val="83060"/>
      <sheetName val="83061"/>
      <sheetName val="83070"/>
      <sheetName val="83072"/>
      <sheetName val="83080"/>
      <sheetName val="83081"/>
      <sheetName val="84010"/>
      <sheetName val="84020"/>
      <sheetName val="84050"/>
      <sheetName val="84060"/>
      <sheetName val="84070"/>
      <sheetName val="85010"/>
      <sheetName val="85020"/>
      <sheetName val="85040"/>
      <sheetName val="85055"/>
      <sheetName val="85057"/>
      <sheetName val="85059"/>
      <sheetName val="85070"/>
      <sheetName val="86011"/>
      <sheetName val="86030"/>
      <sheetName val="86095"/>
      <sheetName val="87000"/>
      <sheetName val="87001"/>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91000L"/>
      <sheetName val="91000R"/>
      <sheetName val="92000L"/>
      <sheetName val="92000R"/>
      <sheetName val="92040L"/>
      <sheetName val="92040R"/>
      <sheetName val="92080L"/>
      <sheetName val="92080R"/>
      <sheetName val="93000L"/>
      <sheetName val="93000R"/>
      <sheetName val="94000L"/>
      <sheetName val="94000R"/>
      <sheetName val="95000L"/>
      <sheetName val="95000R"/>
      <sheetName val="fi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00"/>
      <sheetName val="1001"/>
      <sheetName val="1002"/>
      <sheetName val="1010"/>
      <sheetName val="1020"/>
      <sheetName val="BalSht"/>
    </sheetNames>
    <sheetDataSet>
      <sheetData sheetId="0"/>
      <sheetData sheetId="1"/>
      <sheetData sheetId="2"/>
      <sheetData sheetId="3"/>
      <sheetData sheetId="4"/>
      <sheetData sheetId="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dM"/>
      <sheetName val="10000"/>
      <sheetName val="10001"/>
      <sheetName val="10002"/>
      <sheetName val="10010"/>
      <sheetName val="10080"/>
      <sheetName val="28010"/>
      <sheetName val="28020"/>
      <sheetName val="28030"/>
      <sheetName val="28040"/>
      <sheetName val="83010"/>
      <sheetName val="83020"/>
      <sheetName val="83030"/>
      <sheetName val="83040"/>
      <sheetName val="83042"/>
      <sheetName val="83051"/>
      <sheetName val="83056"/>
      <sheetName val="83057"/>
      <sheetName val="83060"/>
      <sheetName val="83061"/>
      <sheetName val="83070"/>
      <sheetName val="83072"/>
      <sheetName val="83080"/>
      <sheetName val="83081"/>
      <sheetName val="84010"/>
      <sheetName val="84020"/>
      <sheetName val="84050"/>
      <sheetName val="84060"/>
      <sheetName val="84070"/>
      <sheetName val="85010"/>
      <sheetName val="85020"/>
      <sheetName val="85040"/>
      <sheetName val="85055"/>
      <sheetName val="85057"/>
      <sheetName val="85059"/>
      <sheetName val="85070"/>
      <sheetName val="86011"/>
      <sheetName val="86030"/>
      <sheetName val="86095"/>
      <sheetName val="87002"/>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88010"/>
      <sheetName val="88020 "/>
      <sheetName val="88030"/>
      <sheetName val="88040"/>
      <sheetName val="88050"/>
      <sheetName val="tableaux"/>
      <sheetName val="91000G"/>
      <sheetName val="91000D"/>
      <sheetName val="92000G"/>
      <sheetName val="92000D"/>
      <sheetName val="92040G"/>
      <sheetName val="92040D"/>
      <sheetName val="92080G"/>
      <sheetName val="92080D"/>
      <sheetName val="93000G"/>
      <sheetName val="93000D"/>
      <sheetName val="94000G"/>
      <sheetName val="94000D"/>
      <sheetName val="95000G"/>
      <sheetName val="95000D"/>
      <sheetName val="fin"/>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f"/>
      <sheetName val="table"/>
      <sheetName val="blanc1"/>
      <sheetName val="10000"/>
      <sheetName val="10001"/>
      <sheetName val="10010"/>
      <sheetName val="blanc2"/>
      <sheetName val="10050"/>
      <sheetName val="10051"/>
      <sheetName val="10060"/>
      <sheetName val="10070"/>
      <sheetName val="10080"/>
      <sheetName val="20010"/>
      <sheetName val="20020"/>
      <sheetName val="20030"/>
      <sheetName val="20040"/>
      <sheetName val="20046"/>
      <sheetName val="20055"/>
      <sheetName val="20060"/>
      <sheetName val="20061"/>
      <sheetName val="20062"/>
      <sheetName val="20063"/>
      <sheetName val="20064"/>
      <sheetName val="20070"/>
      <sheetName val="20072"/>
      <sheetName val="20075"/>
      <sheetName val="20076"/>
      <sheetName val="20077"/>
      <sheetName val="20078"/>
      <sheetName val="20079"/>
      <sheetName val="20080"/>
      <sheetName val="20081"/>
      <sheetName val="20085"/>
      <sheetName val="20090"/>
      <sheetName val="20091"/>
      <sheetName val="20093"/>
      <sheetName val="20094"/>
      <sheetName val="20095"/>
      <sheetName val="30010"/>
      <sheetName val="30020"/>
      <sheetName val="30030"/>
      <sheetName val="30040"/>
      <sheetName val="30055"/>
      <sheetName val="30060"/>
      <sheetName val="30061"/>
      <sheetName val="30070"/>
      <sheetName val="30080"/>
      <sheetName val="30081"/>
      <sheetName val="30082"/>
      <sheetName val="30083"/>
      <sheetName val="30084"/>
      <sheetName val="40010"/>
      <sheetName val="40011"/>
      <sheetName val="40020"/>
      <sheetName val="40030"/>
      <sheetName val="40040"/>
      <sheetName val="40050"/>
      <sheetName val="40060"/>
      <sheetName val="40070"/>
      <sheetName val="50010"/>
      <sheetName val="50020"/>
      <sheetName val="50040"/>
      <sheetName val="50041"/>
      <sheetName val="50055"/>
      <sheetName val="50056"/>
      <sheetName val="50057"/>
      <sheetName val="50058"/>
      <sheetName val="50059"/>
      <sheetName val="50070"/>
      <sheetName val="60011"/>
      <sheetName val="60030"/>
      <sheetName val="70000"/>
      <sheetName val="70001"/>
      <sheetName val="70003"/>
      <sheetName val="70010"/>
      <sheetName val="70011"/>
      <sheetName val="70012"/>
      <sheetName val="70013"/>
      <sheetName val="70014"/>
      <sheetName val="70021"/>
      <sheetName val="70022"/>
      <sheetName val="70023"/>
      <sheetName val="70024"/>
      <sheetName val="70029"/>
      <sheetName val="70031"/>
      <sheetName val="70032"/>
      <sheetName val="70050"/>
      <sheetName val="70060"/>
      <sheetName val="blanc3"/>
      <sheetName val="83010"/>
      <sheetName val="83020"/>
      <sheetName val="83030"/>
      <sheetName val="84010"/>
      <sheetName val="84011"/>
      <sheetName val="84020"/>
      <sheetName val="84030"/>
      <sheetName val="84040"/>
      <sheetName val="85010"/>
      <sheetName val="85020"/>
      <sheetName val="85040"/>
      <sheetName val="85041"/>
      <sheetName val="85070"/>
      <sheetName val="tableaux"/>
      <sheetName val="91000L"/>
      <sheetName val="91000R"/>
      <sheetName val="92000L"/>
      <sheetName val="92000R"/>
      <sheetName val="92040L"/>
      <sheetName val="92040R"/>
      <sheetName val="92080L"/>
      <sheetName val="92080R"/>
      <sheetName val="93000L"/>
      <sheetName val="93000R"/>
      <sheetName val="94000L"/>
      <sheetName val="94000R"/>
      <sheetName val="94040L"/>
      <sheetName val="94040R"/>
      <sheetName val="95000L"/>
      <sheetName val="95000R"/>
      <sheetName val="fin"/>
    </sheetNames>
    <sheetDataSet>
      <sheetData sheetId="0" refreshError="1"/>
      <sheetData sheetId="1" refreshError="1"/>
      <sheetData sheetId="2" refreshError="1"/>
      <sheetData sheetId="3" refreshError="1"/>
      <sheetData sheetId="4"/>
      <sheetData sheetId="5"/>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sheetData sheetId="31"/>
      <sheetData sheetId="32" refreshError="1"/>
      <sheetData sheetId="33"/>
      <sheetData sheetId="34" refreshError="1"/>
      <sheetData sheetId="35" refreshError="1"/>
      <sheetData sheetId="36" refreshError="1"/>
      <sheetData sheetId="37" refreshError="1"/>
      <sheetData sheetId="38"/>
      <sheetData sheetId="39"/>
      <sheetData sheetId="40"/>
      <sheetData sheetId="41"/>
      <sheetData sheetId="42" refreshError="1"/>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efreshError="1"/>
      <sheetData sheetId="7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sheetData sheetId="91"/>
      <sheetData sheetId="92"/>
      <sheetData sheetId="93"/>
      <sheetData sheetId="94"/>
      <sheetData sheetId="95"/>
      <sheetData sheetId="96"/>
      <sheetData sheetId="97"/>
      <sheetData sheetId="98"/>
      <sheetData sheetId="99"/>
      <sheetData sheetId="100"/>
      <sheetData sheetId="10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ck chngs"/>
      <sheetName val="Input"/>
      <sheetName val="Link Manager"/>
      <sheetName val="20.005"/>
      <sheetName val="20.020"/>
      <sheetName val="20.030"/>
      <sheetName val="20.035"/>
      <sheetName val="31.010"/>
      <sheetName val="31.020"/>
      <sheetName val="31.021"/>
      <sheetName val="31.023"/>
      <sheetName val="32.010"/>
      <sheetName val="32.020"/>
      <sheetName val="32.021"/>
      <sheetName val="32.023"/>
      <sheetName val="35.010"/>
      <sheetName val="40.050"/>
      <sheetName val="40.051"/>
      <sheetName val="55.010"/>
      <sheetName val="55.020"/>
      <sheetName val="60.010"/>
      <sheetName val="60.020"/>
      <sheetName val="65.020"/>
      <sheetName val="80.010"/>
      <sheetName val="85.010"/>
      <sheetName val="90.010"/>
      <sheetName val="90.015"/>
      <sheetName val="90.025"/>
      <sheetName val="ConsMCCSRStatement - Q2 2014"/>
    </sheetNames>
    <sheetDataSet>
      <sheetData sheetId="0"/>
      <sheetData sheetId="1">
        <row r="2">
          <cell r="B2" t="str">
            <v>Q2</v>
          </cell>
        </row>
        <row r="3">
          <cell r="B3">
            <v>2014</v>
          </cell>
        </row>
      </sheetData>
      <sheetData sheetId="2"/>
      <sheetData sheetId="3">
        <row r="40">
          <cell r="J40">
            <v>24878652.860873494</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Ratio and ACM Cal'n"/>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4X (2)"/>
      <sheetName val="40.0X"/>
      <sheetName val="LIABILITIES"/>
    </sheetNames>
    <sheetDataSet>
      <sheetData sheetId="0"/>
      <sheetData sheetId="1"/>
      <sheetData sheetId="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Flexi"/>
      <sheetName val="GCSLA"/>
      <sheetName val="LTC"/>
      <sheetName val="405A"/>
      <sheetName val="405B"/>
      <sheetName val="405C"/>
      <sheetName val="406A"/>
      <sheetName val="406B"/>
      <sheetName val="461A"/>
      <sheetName val="461B"/>
      <sheetName val="465"/>
      <sheetName val="466A"/>
      <sheetName val="466B"/>
      <sheetName val="469"/>
      <sheetName val="Contractual Adjustablity -Flexi"/>
      <sheetName val="Contractual Adjustability GCSLA"/>
      <sheetName val="Contractual Adjustabilty LTC"/>
      <sheetName val="Contractual Adjustabilty 405A"/>
      <sheetName val="Contractual Adjustabilty 405B"/>
      <sheetName val="Contractual Adjustability 405C"/>
      <sheetName val="Contractual Adjustabilty 406A"/>
      <sheetName val="Contractual Adjustability 406B"/>
      <sheetName val="Contractual Adjustabilty 461A"/>
      <sheetName val="Contractual Adjustability 461B"/>
      <sheetName val="Contractual Adjustabilty 465"/>
      <sheetName val="Contractual Adjustability 466A"/>
      <sheetName val="Contractual Adjustability 466B"/>
      <sheetName val="Contractual Adjustability 469"/>
      <sheetName val="Sheet1"/>
    </sheetNames>
    <sheetDataSet>
      <sheetData sheetId="0">
        <row r="35">
          <cell r="C35">
            <v>1.3838999999999999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9">
          <cell r="F9">
            <v>-5672768.5</v>
          </cell>
        </row>
      </sheetData>
      <sheetData sheetId="16">
        <row r="9">
          <cell r="F9">
            <v>-4460122.84375</v>
          </cell>
        </row>
      </sheetData>
      <sheetData sheetId="17">
        <row r="9">
          <cell r="F9">
            <v>-23343606.375</v>
          </cell>
        </row>
      </sheetData>
      <sheetData sheetId="18">
        <row r="9">
          <cell r="F9">
            <v>22315809.976992004</v>
          </cell>
        </row>
      </sheetData>
      <sheetData sheetId="19">
        <row r="9">
          <cell r="F9">
            <v>22203022.935189612</v>
          </cell>
        </row>
      </sheetData>
      <sheetData sheetId="20">
        <row r="9">
          <cell r="F9">
            <v>58439774.356345206</v>
          </cell>
        </row>
      </sheetData>
      <sheetData sheetId="21">
        <row r="9">
          <cell r="F9">
            <v>36477855.359315999</v>
          </cell>
        </row>
      </sheetData>
      <sheetData sheetId="22">
        <row r="9">
          <cell r="F9">
            <v>26725602.616196398</v>
          </cell>
        </row>
      </sheetData>
      <sheetData sheetId="23">
        <row r="9">
          <cell r="F9">
            <v>47427696.539170496</v>
          </cell>
        </row>
      </sheetData>
      <sheetData sheetId="24">
        <row r="9">
          <cell r="F9">
            <v>3153460.7681639995</v>
          </cell>
        </row>
      </sheetData>
      <sheetData sheetId="25">
        <row r="9">
          <cell r="F9">
            <v>84296401.78099139</v>
          </cell>
        </row>
      </sheetData>
      <sheetData sheetId="26">
        <row r="9">
          <cell r="F9">
            <v>32736154.18862249</v>
          </cell>
        </row>
      </sheetData>
      <sheetData sheetId="27">
        <row r="9">
          <cell r="F9">
            <v>21417828.483624298</v>
          </cell>
        </row>
      </sheetData>
      <sheetData sheetId="28">
        <row r="9">
          <cell r="F9">
            <v>-6395545.6938176993</v>
          </cell>
        </row>
      </sheetData>
      <sheetData sheetId="2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ACFBE-714F-4ACE-8AA1-E44092BAD976}">
  <sheetPr syncVertical="1" syncRef="A1" transitionEvaluation="1" transitionEntry="1">
    <pageSetUpPr fitToPage="1"/>
  </sheetPr>
  <dimension ref="A1:G55"/>
  <sheetViews>
    <sheetView tabSelected="1" zoomScaleNormal="100" workbookViewId="0">
      <selection activeCell="A2" sqref="A2"/>
    </sheetView>
  </sheetViews>
  <sheetFormatPr defaultColWidth="9.54296875" defaultRowHeight="12.5" x14ac:dyDescent="0.25"/>
  <cols>
    <col min="1" max="1" width="17.90625" style="120" customWidth="1"/>
    <col min="2" max="2" width="16" style="120" bestFit="1" customWidth="1"/>
    <col min="3" max="3" width="14.6328125" style="120" customWidth="1"/>
    <col min="4" max="4" width="17" style="120" customWidth="1"/>
    <col min="5" max="5" width="17.08984375" style="120" customWidth="1"/>
    <col min="6" max="6" width="17.453125" style="120" customWidth="1"/>
    <col min="7" max="7" width="16" style="120" customWidth="1"/>
    <col min="8" max="16384" width="9.54296875" style="120"/>
  </cols>
  <sheetData>
    <row r="1" spans="1:6" ht="23.4" customHeight="1" x14ac:dyDescent="0.35">
      <c r="B1" s="121"/>
      <c r="F1" s="122" t="s">
        <v>109</v>
      </c>
    </row>
    <row r="2" spans="1:6" ht="15" customHeight="1" x14ac:dyDescent="0.35">
      <c r="B2" s="121"/>
      <c r="F2" s="122"/>
    </row>
    <row r="3" spans="1:6" ht="21" customHeight="1" x14ac:dyDescent="0.5">
      <c r="A3" s="123" t="s">
        <v>110</v>
      </c>
      <c r="B3" s="123"/>
      <c r="C3" s="123"/>
      <c r="D3" s="123"/>
      <c r="E3" s="123"/>
      <c r="F3" s="123"/>
    </row>
    <row r="4" spans="1:6" ht="26.15" customHeight="1" x14ac:dyDescent="0.5">
      <c r="A4" s="124" t="s">
        <v>111</v>
      </c>
      <c r="B4" s="124"/>
      <c r="C4" s="124"/>
      <c r="D4" s="124"/>
      <c r="E4" s="124"/>
      <c r="F4" s="124"/>
    </row>
    <row r="5" spans="1:6" ht="14.15" customHeight="1" x14ac:dyDescent="0.25"/>
    <row r="6" spans="1:6" ht="17.399999999999999" customHeight="1" x14ac:dyDescent="0.35">
      <c r="A6" s="121" t="s">
        <v>112</v>
      </c>
    </row>
    <row r="7" spans="1:6" ht="24" customHeight="1" x14ac:dyDescent="0.25">
      <c r="A7" s="125" t="s">
        <v>113</v>
      </c>
      <c r="B7" s="125"/>
      <c r="C7" s="126"/>
      <c r="D7" s="126"/>
      <c r="E7" s="126"/>
      <c r="F7" s="126"/>
    </row>
    <row r="8" spans="1:6" ht="24" customHeight="1" x14ac:dyDescent="0.25">
      <c r="A8" s="125" t="s">
        <v>114</v>
      </c>
      <c r="B8" s="125"/>
      <c r="C8" s="126"/>
      <c r="D8" s="126"/>
      <c r="E8" s="126"/>
      <c r="F8" s="126"/>
    </row>
    <row r="9" spans="1:6" ht="24" customHeight="1" x14ac:dyDescent="0.25">
      <c r="A9" s="125" t="s">
        <v>115</v>
      </c>
      <c r="B9" s="125" t="s">
        <v>116</v>
      </c>
      <c r="C9" s="126"/>
      <c r="D9" s="126"/>
      <c r="E9" s="126"/>
      <c r="F9" s="126"/>
    </row>
    <row r="10" spans="1:6" ht="14.15" customHeight="1" x14ac:dyDescent="0.35">
      <c r="A10" s="127"/>
      <c r="B10" s="127"/>
      <c r="C10" s="127"/>
      <c r="D10" s="127"/>
      <c r="E10" s="127"/>
      <c r="F10" s="127"/>
    </row>
    <row r="11" spans="1:6" ht="14.15" customHeight="1" x14ac:dyDescent="0.35">
      <c r="A11" s="127"/>
      <c r="B11" s="127"/>
      <c r="C11" s="127"/>
      <c r="D11" s="127"/>
      <c r="E11" s="127"/>
      <c r="F11" s="127"/>
    </row>
    <row r="12" spans="1:6" ht="15" customHeight="1" x14ac:dyDescent="0.35">
      <c r="A12" s="128" t="s">
        <v>117</v>
      </c>
    </row>
    <row r="13" spans="1:6" ht="24" customHeight="1" x14ac:dyDescent="0.25">
      <c r="A13" s="125" t="s">
        <v>118</v>
      </c>
      <c r="B13" s="125"/>
      <c r="C13" s="126"/>
      <c r="D13" s="126"/>
      <c r="E13" s="126"/>
      <c r="F13" s="126"/>
    </row>
    <row r="14" spans="1:6" ht="24" customHeight="1" x14ac:dyDescent="0.25">
      <c r="A14" s="125" t="s">
        <v>119</v>
      </c>
      <c r="B14" s="125"/>
      <c r="C14" s="129"/>
      <c r="D14" s="129"/>
      <c r="E14" s="129"/>
      <c r="F14" s="129"/>
    </row>
    <row r="15" spans="1:6" ht="24" customHeight="1" x14ac:dyDescent="0.25">
      <c r="A15" s="125" t="s">
        <v>120</v>
      </c>
      <c r="B15" s="125"/>
      <c r="C15" s="126"/>
      <c r="D15" s="126"/>
      <c r="E15" s="126"/>
      <c r="F15" s="126"/>
    </row>
    <row r="16" spans="1:6" ht="24" customHeight="1" x14ac:dyDescent="0.25">
      <c r="A16" s="125" t="s">
        <v>121</v>
      </c>
      <c r="B16" s="125"/>
      <c r="C16" s="126"/>
      <c r="D16" s="126"/>
      <c r="E16" s="126"/>
      <c r="F16" s="126"/>
    </row>
    <row r="17" spans="1:7" ht="15.5" x14ac:dyDescent="0.35">
      <c r="A17" s="127"/>
      <c r="B17" s="127"/>
      <c r="C17" s="127"/>
      <c r="D17" s="127"/>
      <c r="E17" s="127"/>
      <c r="F17" s="127"/>
    </row>
    <row r="18" spans="1:7" ht="14.5" x14ac:dyDescent="0.35">
      <c r="A18" s="130"/>
      <c r="B18" s="130"/>
      <c r="C18" s="130"/>
      <c r="D18" s="130"/>
      <c r="E18" s="130"/>
      <c r="F18" s="130"/>
    </row>
    <row r="19" spans="1:7" ht="14.15" customHeight="1" x14ac:dyDescent="0.35">
      <c r="A19" s="131" t="s">
        <v>122</v>
      </c>
      <c r="B19" s="131"/>
      <c r="C19" s="131"/>
      <c r="D19" s="131"/>
      <c r="E19" s="131"/>
      <c r="F19" s="131"/>
    </row>
    <row r="20" spans="1:7" ht="81" customHeight="1" x14ac:dyDescent="0.25">
      <c r="A20" s="132"/>
      <c r="B20" s="133" t="s">
        <v>123</v>
      </c>
      <c r="C20" s="133"/>
      <c r="D20" s="133"/>
      <c r="E20" s="133"/>
      <c r="F20" s="133"/>
    </row>
    <row r="21" spans="1:7" ht="22.5" customHeight="1" x14ac:dyDescent="0.25">
      <c r="A21" s="132"/>
      <c r="B21" s="134"/>
      <c r="C21" s="134"/>
      <c r="D21" s="134"/>
      <c r="E21" s="134"/>
      <c r="F21" s="134"/>
    </row>
    <row r="22" spans="1:7" ht="33" customHeight="1" x14ac:dyDescent="0.25">
      <c r="A22" s="132"/>
      <c r="B22" s="135"/>
      <c r="C22" s="133" t="s">
        <v>124</v>
      </c>
      <c r="D22" s="133"/>
      <c r="E22" s="133"/>
      <c r="F22" s="133"/>
    </row>
    <row r="23" spans="1:7" ht="9" customHeight="1" x14ac:dyDescent="0.25">
      <c r="A23" s="132"/>
      <c r="B23" s="132"/>
      <c r="C23" s="136"/>
      <c r="D23" s="136"/>
      <c r="E23" s="136"/>
      <c r="F23" s="136"/>
    </row>
    <row r="24" spans="1:7" ht="42" customHeight="1" x14ac:dyDescent="0.25">
      <c r="A24" s="132"/>
      <c r="B24" s="135"/>
      <c r="C24" s="133" t="s">
        <v>125</v>
      </c>
      <c r="D24" s="133"/>
      <c r="E24" s="133"/>
      <c r="F24" s="133"/>
    </row>
    <row r="25" spans="1:7" ht="13" x14ac:dyDescent="0.25">
      <c r="A25" s="132"/>
      <c r="B25" s="136"/>
      <c r="C25" s="137" t="s">
        <v>126</v>
      </c>
      <c r="D25" s="137"/>
      <c r="E25" s="137"/>
      <c r="F25" s="137"/>
    </row>
    <row r="26" spans="1:7" ht="31.5" customHeight="1" x14ac:dyDescent="0.25">
      <c r="A26" s="132"/>
      <c r="B26" s="136"/>
      <c r="C26" s="138"/>
      <c r="D26" s="138"/>
      <c r="E26" s="138"/>
      <c r="F26" s="138"/>
    </row>
    <row r="27" spans="1:7" ht="15" customHeight="1" x14ac:dyDescent="0.25">
      <c r="A27" s="132"/>
      <c r="B27" s="136"/>
      <c r="C27" s="136"/>
      <c r="D27" s="136"/>
      <c r="E27" s="136"/>
      <c r="F27" s="136"/>
    </row>
    <row r="28" spans="1:7" ht="29.15" customHeight="1" x14ac:dyDescent="0.25">
      <c r="B28" s="126"/>
      <c r="C28" s="126"/>
      <c r="E28" s="126"/>
      <c r="F28" s="126"/>
    </row>
    <row r="29" spans="1:7" ht="14.15" customHeight="1" x14ac:dyDescent="0.35">
      <c r="A29" s="130"/>
      <c r="B29" s="139" t="s">
        <v>127</v>
      </c>
      <c r="C29" s="139"/>
      <c r="E29" s="140" t="s">
        <v>128</v>
      </c>
      <c r="F29" s="140"/>
    </row>
    <row r="30" spans="1:7" ht="14.15" customHeight="1" x14ac:dyDescent="0.35">
      <c r="A30" s="141"/>
      <c r="B30" s="141"/>
      <c r="C30" s="141"/>
      <c r="D30" s="141"/>
      <c r="E30" s="141"/>
      <c r="F30" s="130"/>
      <c r="G30" s="142"/>
    </row>
    <row r="32" spans="1:7" ht="14.15" customHeight="1" x14ac:dyDescent="0.35">
      <c r="A32" s="130"/>
      <c r="B32" s="143"/>
      <c r="C32" s="143"/>
      <c r="E32" s="143"/>
      <c r="F32" s="143"/>
    </row>
    <row r="33" spans="1:7" ht="15.65" customHeight="1" x14ac:dyDescent="0.35">
      <c r="A33" s="144" t="s">
        <v>129</v>
      </c>
      <c r="B33" s="144"/>
      <c r="C33" s="144"/>
      <c r="D33" s="144"/>
      <c r="E33" s="144"/>
      <c r="F33" s="144"/>
    </row>
    <row r="34" spans="1:7" ht="67.5" customHeight="1" x14ac:dyDescent="0.35">
      <c r="A34" s="130"/>
      <c r="B34" s="145" t="s">
        <v>130</v>
      </c>
      <c r="C34" s="145"/>
      <c r="D34" s="145"/>
      <c r="E34" s="145"/>
      <c r="F34" s="145"/>
    </row>
    <row r="35" spans="1:7" ht="14.25" customHeight="1" x14ac:dyDescent="0.35">
      <c r="A35" s="130"/>
      <c r="B35" s="146"/>
      <c r="C35" s="146"/>
      <c r="D35" s="146"/>
      <c r="E35" s="146"/>
      <c r="F35" s="146"/>
    </row>
    <row r="36" spans="1:7" ht="30" customHeight="1" x14ac:dyDescent="0.25">
      <c r="A36" s="132"/>
      <c r="B36" s="135"/>
      <c r="C36" s="133" t="s">
        <v>131</v>
      </c>
      <c r="D36" s="133"/>
      <c r="E36" s="133"/>
      <c r="F36" s="133"/>
    </row>
    <row r="37" spans="1:7" ht="9" customHeight="1" x14ac:dyDescent="0.25">
      <c r="A37" s="132"/>
      <c r="B37" s="132"/>
      <c r="C37" s="136"/>
      <c r="D37" s="136"/>
      <c r="E37" s="136"/>
      <c r="F37" s="136"/>
    </row>
    <row r="38" spans="1:7" ht="31.5" customHeight="1" x14ac:dyDescent="0.25">
      <c r="A38" s="132"/>
      <c r="B38" s="135"/>
      <c r="C38" s="133" t="s">
        <v>132</v>
      </c>
      <c r="D38" s="133"/>
      <c r="E38" s="133"/>
      <c r="F38" s="133"/>
    </row>
    <row r="39" spans="1:7" ht="13" x14ac:dyDescent="0.25">
      <c r="A39" s="132"/>
      <c r="B39" s="136"/>
      <c r="C39" s="137" t="s">
        <v>126</v>
      </c>
      <c r="D39" s="137"/>
      <c r="E39" s="137"/>
      <c r="F39" s="137"/>
    </row>
    <row r="40" spans="1:7" ht="31.5" customHeight="1" x14ac:dyDescent="0.25">
      <c r="A40" s="132"/>
      <c r="B40" s="136"/>
      <c r="C40" s="138"/>
      <c r="D40" s="138"/>
      <c r="E40" s="138"/>
      <c r="F40" s="138"/>
    </row>
    <row r="41" spans="1:7" ht="14.25" customHeight="1" x14ac:dyDescent="0.25">
      <c r="A41" s="132"/>
      <c r="B41" s="136"/>
      <c r="C41" s="136"/>
      <c r="D41" s="136"/>
      <c r="E41" s="136"/>
      <c r="F41" s="136"/>
    </row>
    <row r="42" spans="1:7" ht="32.15" customHeight="1" x14ac:dyDescent="0.35">
      <c r="A42" s="130"/>
      <c r="B42" s="126"/>
      <c r="C42" s="126"/>
      <c r="E42" s="126"/>
      <c r="F42" s="126"/>
    </row>
    <row r="43" spans="1:7" ht="14.15" customHeight="1" x14ac:dyDescent="0.35">
      <c r="A43" s="130"/>
      <c r="B43" s="139" t="s">
        <v>127</v>
      </c>
      <c r="C43" s="139"/>
      <c r="E43" s="140" t="s">
        <v>128</v>
      </c>
      <c r="F43" s="140"/>
    </row>
    <row r="44" spans="1:7" ht="14.15" customHeight="1" x14ac:dyDescent="0.35">
      <c r="A44" s="141"/>
      <c r="B44" s="141"/>
      <c r="C44" s="141"/>
      <c r="D44" s="141"/>
      <c r="E44" s="141"/>
      <c r="F44" s="130"/>
      <c r="G44" s="142"/>
    </row>
    <row r="45" spans="1:7" ht="14.15" customHeight="1" x14ac:dyDescent="0.35">
      <c r="A45" s="141"/>
      <c r="B45" s="141"/>
      <c r="C45" s="141"/>
      <c r="D45" s="141"/>
      <c r="E45" s="141"/>
      <c r="F45" s="130"/>
      <c r="G45" s="142"/>
    </row>
    <row r="46" spans="1:7" ht="14.15" customHeight="1" x14ac:dyDescent="0.35">
      <c r="A46" s="141"/>
      <c r="B46" s="141"/>
      <c r="C46" s="141"/>
      <c r="D46" s="141"/>
      <c r="E46" s="141"/>
      <c r="F46" s="130"/>
      <c r="G46" s="142"/>
    </row>
    <row r="47" spans="1:7" ht="14.15" customHeight="1" x14ac:dyDescent="0.35">
      <c r="A47" s="141"/>
      <c r="B47" s="141"/>
      <c r="C47" s="141"/>
      <c r="D47" s="141"/>
      <c r="E47" s="141"/>
      <c r="F47" s="130"/>
      <c r="G47" s="142"/>
    </row>
    <row r="48" spans="1:7" ht="29.4" customHeight="1" x14ac:dyDescent="0.25">
      <c r="A48" s="147" t="s">
        <v>133</v>
      </c>
      <c r="B48" s="148"/>
      <c r="C48" s="148"/>
      <c r="D48" s="148"/>
      <c r="E48" s="148"/>
      <c r="F48" s="149"/>
      <c r="G48" s="142"/>
    </row>
    <row r="49" spans="1:6" ht="35.4" customHeight="1" x14ac:dyDescent="0.25">
      <c r="A49" s="150" t="s">
        <v>134</v>
      </c>
      <c r="B49" s="151"/>
      <c r="C49" s="151"/>
      <c r="D49" s="151"/>
      <c r="E49" s="151"/>
      <c r="F49" s="152"/>
    </row>
    <row r="50" spans="1:6" ht="21.9" customHeight="1" x14ac:dyDescent="0.25">
      <c r="A50" s="153" t="s">
        <v>135</v>
      </c>
      <c r="B50" s="154"/>
      <c r="C50" s="154"/>
      <c r="D50" s="154"/>
      <c r="E50" s="154"/>
      <c r="F50" s="155"/>
    </row>
    <row r="51" spans="1:6" ht="18.649999999999999" customHeight="1" x14ac:dyDescent="0.25">
      <c r="A51" s="156"/>
      <c r="B51" s="146"/>
      <c r="C51" s="146"/>
      <c r="D51" s="146"/>
      <c r="E51" s="146"/>
      <c r="F51" s="146"/>
    </row>
    <row r="52" spans="1:6" ht="15" customHeight="1" x14ac:dyDescent="0.25">
      <c r="A52" s="156"/>
      <c r="B52" s="146"/>
      <c r="C52" s="146"/>
      <c r="D52" s="146"/>
      <c r="E52" s="146"/>
      <c r="F52" s="146"/>
    </row>
    <row r="53" spans="1:6" ht="15" customHeight="1" x14ac:dyDescent="0.25">
      <c r="A53" s="156"/>
      <c r="B53" s="146"/>
      <c r="C53" s="146"/>
      <c r="D53" s="146"/>
      <c r="E53" s="146"/>
      <c r="F53" s="146"/>
    </row>
    <row r="54" spans="1:6" ht="13.4" customHeight="1" x14ac:dyDescent="0.25">
      <c r="A54" s="157"/>
      <c r="F54" s="158"/>
    </row>
    <row r="55" spans="1:6" ht="14.15" customHeight="1" x14ac:dyDescent="0.25">
      <c r="A55" s="157"/>
    </row>
  </sheetData>
  <mergeCells count="38">
    <mergeCell ref="A50:F50"/>
    <mergeCell ref="B42:C42"/>
    <mergeCell ref="E42:F42"/>
    <mergeCell ref="B43:C43"/>
    <mergeCell ref="E43:F43"/>
    <mergeCell ref="A48:F48"/>
    <mergeCell ref="A49:F49"/>
    <mergeCell ref="A33:F33"/>
    <mergeCell ref="B34:F34"/>
    <mergeCell ref="C36:F36"/>
    <mergeCell ref="C38:F38"/>
    <mergeCell ref="C39:F39"/>
    <mergeCell ref="C40:F40"/>
    <mergeCell ref="C25:F25"/>
    <mergeCell ref="C26:F26"/>
    <mergeCell ref="B28:C28"/>
    <mergeCell ref="E28:F28"/>
    <mergeCell ref="B29:C29"/>
    <mergeCell ref="E29:F29"/>
    <mergeCell ref="A16:B16"/>
    <mergeCell ref="C16:F16"/>
    <mergeCell ref="A19:F19"/>
    <mergeCell ref="B20:F20"/>
    <mergeCell ref="C22:F22"/>
    <mergeCell ref="C24:F24"/>
    <mergeCell ref="A9:B9"/>
    <mergeCell ref="C9:F9"/>
    <mergeCell ref="A13:B13"/>
    <mergeCell ref="C13:F13"/>
    <mergeCell ref="A14:B14"/>
    <mergeCell ref="A15:B15"/>
    <mergeCell ref="C15:F15"/>
    <mergeCell ref="A3:F3"/>
    <mergeCell ref="A4:F4"/>
    <mergeCell ref="A7:B7"/>
    <mergeCell ref="C7:F7"/>
    <mergeCell ref="A8:B8"/>
    <mergeCell ref="C8:F8"/>
  </mergeCells>
  <printOptions horizontalCentered="1"/>
  <pageMargins left="0.39370078740157483" right="0.39370078740157483" top="0.39370078740157483" bottom="0.39370078740157483" header="0.39370078740157483" footer="0.39370078740157483"/>
  <pageSetup paperSize="5" orientation="portrait" horizontalDpi="4294967292"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57"/>
  <sheetViews>
    <sheetView zoomScale="110" zoomScaleNormal="110" workbookViewId="0">
      <selection activeCell="B2" sqref="B2:AN6"/>
    </sheetView>
  </sheetViews>
  <sheetFormatPr defaultRowHeight="14.5" x14ac:dyDescent="0.35"/>
  <cols>
    <col min="1" max="1" width="4.26953125" customWidth="1"/>
    <col min="2" max="2" width="18.1796875" customWidth="1"/>
    <col min="4" max="4" width="50" customWidth="1"/>
    <col min="5" max="5" width="8.81640625" customWidth="1"/>
    <col min="6" max="6" width="8" customWidth="1"/>
    <col min="7" max="7" width="9.1796875" customWidth="1"/>
    <col min="8" max="8" width="4" customWidth="1"/>
    <col min="9" max="9" width="9.54296875" bestFit="1" customWidth="1"/>
    <col min="10" max="10" width="4" customWidth="1"/>
    <col min="11" max="11" width="9.54296875" bestFit="1" customWidth="1"/>
    <col min="12" max="12" width="4" customWidth="1"/>
    <col min="13" max="13" width="9.54296875" bestFit="1" customWidth="1"/>
    <col min="14" max="14" width="4" customWidth="1"/>
    <col min="15" max="15" width="10.54296875" bestFit="1" customWidth="1"/>
    <col min="16" max="16" width="4" customWidth="1"/>
    <col min="17" max="17" width="10.54296875" bestFit="1" customWidth="1"/>
    <col min="18" max="18" width="4" customWidth="1"/>
    <col min="19" max="19" width="10.54296875" bestFit="1" customWidth="1"/>
    <col min="20" max="20" width="4" customWidth="1"/>
    <col min="21" max="21" width="10.54296875" bestFit="1" customWidth="1"/>
    <col min="22" max="22" width="4" customWidth="1"/>
    <col min="23" max="23" width="10.54296875" bestFit="1" customWidth="1"/>
    <col min="24" max="24" width="4" customWidth="1"/>
    <col min="25" max="25" width="10.54296875" bestFit="1" customWidth="1"/>
    <col min="26" max="26" width="4" customWidth="1"/>
    <col min="27" max="27" width="10.54296875" bestFit="1" customWidth="1"/>
    <col min="28" max="28" width="4" customWidth="1"/>
    <col min="29" max="29" width="10.54296875" bestFit="1" customWidth="1"/>
    <col min="30" max="30" width="4" customWidth="1"/>
    <col min="31" max="31" width="10.54296875" bestFit="1" customWidth="1"/>
    <col min="32" max="32" width="4" customWidth="1"/>
    <col min="33" max="33" width="10.54296875" bestFit="1" customWidth="1"/>
    <col min="34" max="34" width="4" customWidth="1"/>
    <col min="35" max="35" width="10.54296875" bestFit="1" customWidth="1"/>
    <col min="36" max="36" width="4" customWidth="1"/>
    <col min="37" max="37" width="10.54296875" bestFit="1" customWidth="1"/>
    <col min="38" max="38" width="4" customWidth="1"/>
    <col min="40" max="40" width="19.7265625" customWidth="1"/>
  </cols>
  <sheetData>
    <row r="1" spans="1:51" x14ac:dyDescent="0.35">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row>
    <row r="2" spans="1:51" x14ac:dyDescent="0.35">
      <c r="A2" s="4"/>
      <c r="B2" s="73" t="s">
        <v>72</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4"/>
      <c r="AP2" s="4"/>
      <c r="AQ2" s="4"/>
      <c r="AR2" s="4"/>
      <c r="AS2" s="4"/>
      <c r="AT2" s="4"/>
      <c r="AU2" s="4"/>
      <c r="AV2" s="4"/>
      <c r="AW2" s="4"/>
      <c r="AX2" s="4"/>
      <c r="AY2" s="4"/>
    </row>
    <row r="3" spans="1:51" x14ac:dyDescent="0.35">
      <c r="A3" s="4"/>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4"/>
      <c r="AP3" s="4"/>
      <c r="AQ3" s="4"/>
      <c r="AR3" s="4"/>
      <c r="AS3" s="4"/>
      <c r="AT3" s="4"/>
      <c r="AU3" s="4"/>
      <c r="AV3" s="4"/>
      <c r="AW3" s="4"/>
      <c r="AX3" s="4"/>
      <c r="AY3" s="4"/>
    </row>
    <row r="4" spans="1:51" x14ac:dyDescent="0.35">
      <c r="A4" s="4"/>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4"/>
      <c r="AP4" s="4"/>
      <c r="AQ4" s="4"/>
      <c r="AR4" s="4"/>
      <c r="AS4" s="4"/>
      <c r="AT4" s="4"/>
      <c r="AU4" s="4"/>
      <c r="AV4" s="4"/>
      <c r="AW4" s="4"/>
      <c r="AX4" s="4"/>
      <c r="AY4" s="4"/>
    </row>
    <row r="5" spans="1:51" x14ac:dyDescent="0.35">
      <c r="A5" s="4"/>
      <c r="B5" s="74"/>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74"/>
      <c r="AN5" s="74"/>
      <c r="AO5" s="4"/>
      <c r="AP5" s="4"/>
      <c r="AQ5" s="4"/>
      <c r="AR5" s="4"/>
      <c r="AS5" s="4"/>
      <c r="AT5" s="4"/>
      <c r="AU5" s="4"/>
      <c r="AV5" s="4"/>
      <c r="AW5" s="4"/>
      <c r="AX5" s="4"/>
      <c r="AY5" s="4"/>
    </row>
    <row r="6" spans="1:51" x14ac:dyDescent="0.35">
      <c r="A6" s="4"/>
      <c r="B6" s="74"/>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4"/>
      <c r="AP6" s="4"/>
      <c r="AQ6" s="4"/>
      <c r="AR6" s="4"/>
      <c r="AS6" s="4"/>
      <c r="AT6" s="4"/>
      <c r="AU6" s="4"/>
      <c r="AV6" s="4"/>
      <c r="AW6" s="4"/>
      <c r="AX6" s="4"/>
      <c r="AY6" s="4"/>
    </row>
    <row r="7" spans="1:51" ht="29" x14ac:dyDescent="0.35">
      <c r="A7" s="4"/>
      <c r="B7" s="1" t="s">
        <v>49</v>
      </c>
      <c r="C7" s="76"/>
      <c r="D7" s="76"/>
      <c r="E7" s="87"/>
      <c r="F7" s="88"/>
      <c r="G7" s="13"/>
      <c r="H7" s="13"/>
      <c r="I7" s="13"/>
      <c r="J7" s="13"/>
      <c r="K7" s="13"/>
      <c r="L7" s="9"/>
      <c r="M7" s="9"/>
      <c r="N7" s="9"/>
      <c r="O7" s="9"/>
      <c r="P7" s="9"/>
      <c r="Q7" s="9"/>
      <c r="R7" s="9"/>
      <c r="S7" s="9"/>
      <c r="T7" s="9"/>
      <c r="U7" s="9"/>
      <c r="V7" s="9"/>
      <c r="W7" s="9"/>
      <c r="X7" s="9"/>
      <c r="Y7" s="9"/>
      <c r="Z7" s="9"/>
      <c r="AA7" s="9"/>
      <c r="AB7" s="9"/>
      <c r="AC7" s="9"/>
      <c r="AD7" s="9"/>
      <c r="AE7" s="9"/>
      <c r="AF7" s="9"/>
      <c r="AG7" s="9"/>
      <c r="AH7" s="9"/>
      <c r="AI7" s="9"/>
      <c r="AJ7" s="9"/>
      <c r="AK7" s="9"/>
      <c r="AL7" s="9"/>
      <c r="AM7" s="9"/>
      <c r="AN7" s="10"/>
      <c r="AO7" s="4"/>
      <c r="AP7" s="4"/>
      <c r="AQ7" s="4"/>
      <c r="AR7" s="4"/>
      <c r="AS7" s="4"/>
      <c r="AT7" s="4"/>
      <c r="AU7" s="4"/>
      <c r="AV7" s="4"/>
      <c r="AW7" s="4"/>
      <c r="AX7" s="4"/>
      <c r="AY7" s="4"/>
    </row>
    <row r="8" spans="1:51" ht="30" customHeight="1" x14ac:dyDescent="0.35">
      <c r="A8" s="4"/>
      <c r="B8" s="12" t="s">
        <v>41</v>
      </c>
      <c r="C8" s="91"/>
      <c r="D8" s="92"/>
      <c r="E8" s="89"/>
      <c r="F8" s="90"/>
      <c r="G8" s="5" t="s">
        <v>10</v>
      </c>
      <c r="H8" s="5"/>
      <c r="I8" s="2" t="s">
        <v>0</v>
      </c>
      <c r="J8" s="2"/>
      <c r="K8" s="2" t="s">
        <v>1</v>
      </c>
      <c r="L8" s="2"/>
      <c r="M8" s="2" t="s">
        <v>2</v>
      </c>
      <c r="N8" s="2"/>
      <c r="O8" s="2" t="s">
        <v>3</v>
      </c>
      <c r="P8" s="2"/>
      <c r="Q8" s="2" t="s">
        <v>4</v>
      </c>
      <c r="R8" s="2"/>
      <c r="S8" s="2" t="s">
        <v>5</v>
      </c>
      <c r="T8" s="2"/>
      <c r="U8" s="2" t="s">
        <v>20</v>
      </c>
      <c r="V8" s="2"/>
      <c r="W8" s="2" t="s">
        <v>21</v>
      </c>
      <c r="X8" s="2"/>
      <c r="Y8" s="2" t="s">
        <v>22</v>
      </c>
      <c r="Z8" s="2"/>
      <c r="AA8" s="2" t="s">
        <v>23</v>
      </c>
      <c r="AB8" s="2"/>
      <c r="AC8" s="2" t="s">
        <v>24</v>
      </c>
      <c r="AD8" s="2"/>
      <c r="AE8" s="2" t="s">
        <v>25</v>
      </c>
      <c r="AF8" s="2"/>
      <c r="AG8" s="2" t="s">
        <v>26</v>
      </c>
      <c r="AH8" s="2"/>
      <c r="AI8" s="2" t="s">
        <v>27</v>
      </c>
      <c r="AJ8" s="2"/>
      <c r="AK8" s="2" t="s">
        <v>6</v>
      </c>
      <c r="AL8" s="2"/>
      <c r="AM8" s="3" t="s">
        <v>28</v>
      </c>
      <c r="AN8" s="6" t="s">
        <v>29</v>
      </c>
      <c r="AO8" s="4"/>
      <c r="AP8" s="4"/>
      <c r="AQ8" s="4"/>
      <c r="AR8" s="4"/>
      <c r="AS8" s="4"/>
      <c r="AT8" s="4"/>
      <c r="AU8" s="4"/>
      <c r="AV8" s="4"/>
      <c r="AW8" s="4"/>
      <c r="AX8" s="4"/>
      <c r="AY8" s="4"/>
    </row>
    <row r="9" spans="1:51" x14ac:dyDescent="0.35">
      <c r="A9" s="4"/>
      <c r="B9" s="75" t="s">
        <v>13</v>
      </c>
      <c r="C9" s="75"/>
      <c r="D9" s="75"/>
      <c r="E9" s="75"/>
      <c r="F9" s="75"/>
      <c r="G9" s="75"/>
      <c r="H9" s="75"/>
      <c r="I9" s="75"/>
      <c r="J9" s="75"/>
      <c r="K9" s="75"/>
      <c r="L9" s="75"/>
      <c r="M9" s="75"/>
      <c r="N9" s="75"/>
      <c r="O9" s="75"/>
      <c r="P9" s="75"/>
      <c r="Q9" s="75"/>
      <c r="R9" s="75"/>
      <c r="S9" s="75"/>
      <c r="T9" s="75"/>
      <c r="U9" s="75"/>
      <c r="V9" s="75"/>
      <c r="W9" s="75"/>
      <c r="X9" s="75"/>
      <c r="Y9" s="75"/>
      <c r="Z9" s="75"/>
      <c r="AA9" s="75"/>
      <c r="AB9" s="75"/>
      <c r="AC9" s="75"/>
      <c r="AD9" s="75"/>
      <c r="AE9" s="75"/>
      <c r="AF9" s="75"/>
      <c r="AG9" s="75"/>
      <c r="AH9" s="75"/>
      <c r="AI9" s="75"/>
      <c r="AJ9" s="75"/>
      <c r="AK9" s="75"/>
      <c r="AL9" s="75"/>
      <c r="AM9" s="75"/>
      <c r="AN9" s="75"/>
      <c r="AO9" s="4"/>
      <c r="AP9" s="4"/>
      <c r="AQ9" s="4"/>
      <c r="AR9" s="4"/>
      <c r="AS9" s="4"/>
      <c r="AT9" s="4"/>
      <c r="AU9" s="4"/>
      <c r="AV9" s="4"/>
      <c r="AW9" s="4"/>
      <c r="AX9" s="4"/>
      <c r="AY9" s="4"/>
    </row>
    <row r="10" spans="1:51" x14ac:dyDescent="0.35">
      <c r="A10" s="4"/>
      <c r="B10" s="83" t="s">
        <v>31</v>
      </c>
      <c r="C10" s="84"/>
      <c r="D10" s="84"/>
      <c r="E10" s="85"/>
      <c r="F10" s="42"/>
      <c r="G10" s="42"/>
      <c r="H10" s="8" t="s">
        <v>73</v>
      </c>
      <c r="I10" s="48">
        <f>G40</f>
        <v>0</v>
      </c>
      <c r="J10" s="7" t="s">
        <v>73</v>
      </c>
      <c r="K10" s="48">
        <f>I40</f>
        <v>0</v>
      </c>
      <c r="L10" s="7" t="s">
        <v>73</v>
      </c>
      <c r="M10" s="48">
        <f>K40</f>
        <v>0</v>
      </c>
      <c r="N10" s="7" t="s">
        <v>73</v>
      </c>
      <c r="O10" s="48">
        <f>M40</f>
        <v>0</v>
      </c>
      <c r="P10" s="7" t="s">
        <v>73</v>
      </c>
      <c r="Q10" s="48">
        <f>O40</f>
        <v>0</v>
      </c>
      <c r="R10" s="7" t="s">
        <v>73</v>
      </c>
      <c r="S10" s="48">
        <f>Q40</f>
        <v>0</v>
      </c>
      <c r="T10" s="7" t="s">
        <v>73</v>
      </c>
      <c r="U10" s="54">
        <f>S40</f>
        <v>0</v>
      </c>
      <c r="V10" s="7" t="s">
        <v>73</v>
      </c>
      <c r="W10" s="54">
        <f>U40</f>
        <v>0</v>
      </c>
      <c r="X10" s="7" t="s">
        <v>73</v>
      </c>
      <c r="Y10" s="54">
        <f>W40</f>
        <v>0</v>
      </c>
      <c r="Z10" s="7" t="s">
        <v>73</v>
      </c>
      <c r="AA10" s="54">
        <f>Y40</f>
        <v>0</v>
      </c>
      <c r="AB10" s="7" t="s">
        <v>73</v>
      </c>
      <c r="AC10" s="54">
        <f>AA40</f>
        <v>0</v>
      </c>
      <c r="AD10" s="7" t="s">
        <v>73</v>
      </c>
      <c r="AE10" s="54">
        <f>AC40</f>
        <v>0</v>
      </c>
      <c r="AF10" s="7" t="s">
        <v>73</v>
      </c>
      <c r="AG10" s="54">
        <f>AE40</f>
        <v>0</v>
      </c>
      <c r="AH10" s="7" t="s">
        <v>73</v>
      </c>
      <c r="AI10" s="54">
        <f>AG40</f>
        <v>0</v>
      </c>
      <c r="AJ10" s="7" t="s">
        <v>73</v>
      </c>
      <c r="AK10" s="54">
        <f>AI40</f>
        <v>0</v>
      </c>
      <c r="AL10" s="7" t="s">
        <v>73</v>
      </c>
      <c r="AM10" s="54">
        <f>AK40</f>
        <v>0</v>
      </c>
      <c r="AN10" s="64"/>
      <c r="AO10" s="4"/>
      <c r="AP10" s="4"/>
      <c r="AQ10" s="4"/>
      <c r="AR10" s="4"/>
      <c r="AS10" s="4"/>
      <c r="AT10" s="4"/>
      <c r="AU10" s="4"/>
      <c r="AV10" s="4"/>
      <c r="AW10" s="4"/>
      <c r="AX10" s="4"/>
      <c r="AY10" s="4"/>
    </row>
    <row r="11" spans="1:51" x14ac:dyDescent="0.35">
      <c r="A11" s="4"/>
      <c r="B11" s="83" t="s">
        <v>30</v>
      </c>
      <c r="C11" s="84"/>
      <c r="D11" s="84"/>
      <c r="E11" s="85"/>
      <c r="F11" s="7" t="s">
        <v>73</v>
      </c>
      <c r="G11" s="55"/>
      <c r="H11" s="27"/>
      <c r="I11" s="28"/>
      <c r="J11" s="29"/>
      <c r="K11" s="28"/>
      <c r="L11" s="29"/>
      <c r="M11" s="28"/>
      <c r="N11" s="29"/>
      <c r="O11" s="28"/>
      <c r="P11" s="29"/>
      <c r="Q11" s="28"/>
      <c r="R11" s="29"/>
      <c r="S11" s="28"/>
      <c r="T11" s="29"/>
      <c r="U11" s="25"/>
      <c r="V11" s="29"/>
      <c r="W11" s="25"/>
      <c r="X11" s="29"/>
      <c r="Y11" s="25"/>
      <c r="Z11" s="29"/>
      <c r="AA11" s="25"/>
      <c r="AB11" s="29"/>
      <c r="AC11" s="25"/>
      <c r="AD11" s="29"/>
      <c r="AE11" s="25"/>
      <c r="AF11" s="29"/>
      <c r="AG11" s="25"/>
      <c r="AH11" s="29"/>
      <c r="AI11" s="25"/>
      <c r="AJ11" s="29"/>
      <c r="AK11" s="25"/>
      <c r="AL11" s="29"/>
      <c r="AM11" s="36"/>
      <c r="AN11" s="64"/>
      <c r="AO11" s="4"/>
      <c r="AP11" s="4"/>
      <c r="AQ11" s="4"/>
      <c r="AR11" s="4"/>
      <c r="AS11" s="4"/>
      <c r="AT11" s="4"/>
      <c r="AU11" s="4"/>
      <c r="AV11" s="4"/>
      <c r="AW11" s="4"/>
      <c r="AX11" s="4"/>
      <c r="AY11" s="4"/>
    </row>
    <row r="12" spans="1:51" x14ac:dyDescent="0.35">
      <c r="A12" s="4"/>
      <c r="B12" s="83" t="s">
        <v>74</v>
      </c>
      <c r="C12" s="84"/>
      <c r="D12" s="84"/>
      <c r="E12" s="85"/>
      <c r="F12" s="7" t="s">
        <v>73</v>
      </c>
      <c r="G12" s="55"/>
      <c r="H12" s="32"/>
      <c r="I12" s="86"/>
      <c r="J12" s="86"/>
      <c r="K12" s="30"/>
      <c r="L12" s="33"/>
      <c r="M12" s="30"/>
      <c r="N12" s="33"/>
      <c r="O12" s="30"/>
      <c r="P12" s="33"/>
      <c r="Q12" s="30"/>
      <c r="R12" s="33"/>
      <c r="S12" s="30"/>
      <c r="T12" s="33"/>
      <c r="U12" s="37"/>
      <c r="V12" s="33"/>
      <c r="W12" s="37"/>
      <c r="X12" s="33"/>
      <c r="Y12" s="37"/>
      <c r="Z12" s="33"/>
      <c r="AA12" s="37"/>
      <c r="AB12" s="33"/>
      <c r="AC12" s="37"/>
      <c r="AD12" s="33"/>
      <c r="AE12" s="37"/>
      <c r="AF12" s="33"/>
      <c r="AG12" s="37"/>
      <c r="AH12" s="33"/>
      <c r="AI12" s="37"/>
      <c r="AJ12" s="33"/>
      <c r="AK12" s="37"/>
      <c r="AL12" s="33"/>
      <c r="AM12" s="38"/>
      <c r="AN12" s="64"/>
      <c r="AO12" s="4"/>
      <c r="AP12" s="4"/>
      <c r="AQ12" s="4"/>
      <c r="AR12" s="4"/>
      <c r="AS12" s="4"/>
      <c r="AT12" s="4"/>
      <c r="AU12" s="4"/>
      <c r="AV12" s="4"/>
      <c r="AW12" s="4"/>
      <c r="AX12" s="4"/>
      <c r="AY12" s="4"/>
    </row>
    <row r="13" spans="1:51" x14ac:dyDescent="0.35">
      <c r="A13" s="4"/>
      <c r="B13" s="93" t="s">
        <v>50</v>
      </c>
      <c r="C13" s="94"/>
      <c r="D13" s="94"/>
      <c r="E13" s="95"/>
      <c r="F13" s="7" t="s">
        <v>73</v>
      </c>
      <c r="G13" s="55"/>
      <c r="H13" s="32"/>
      <c r="I13" s="86"/>
      <c r="J13" s="86"/>
      <c r="K13" s="30"/>
      <c r="L13" s="33"/>
      <c r="M13" s="30"/>
      <c r="N13" s="33"/>
      <c r="O13" s="30"/>
      <c r="P13" s="33"/>
      <c r="Q13" s="30"/>
      <c r="R13" s="33"/>
      <c r="S13" s="30"/>
      <c r="T13" s="33"/>
      <c r="U13" s="37"/>
      <c r="V13" s="33"/>
      <c r="W13" s="37"/>
      <c r="X13" s="33"/>
      <c r="Y13" s="37"/>
      <c r="Z13" s="33"/>
      <c r="AA13" s="37"/>
      <c r="AB13" s="33"/>
      <c r="AC13" s="37"/>
      <c r="AD13" s="33"/>
      <c r="AE13" s="37"/>
      <c r="AF13" s="33"/>
      <c r="AG13" s="37"/>
      <c r="AH13" s="33"/>
      <c r="AI13" s="37"/>
      <c r="AJ13" s="33"/>
      <c r="AK13" s="37"/>
      <c r="AL13" s="33"/>
      <c r="AM13" s="38"/>
      <c r="AN13" s="64"/>
      <c r="AO13" s="4"/>
      <c r="AP13" s="4"/>
      <c r="AQ13" s="4"/>
      <c r="AR13" s="4"/>
      <c r="AS13" s="4"/>
      <c r="AT13" s="4"/>
      <c r="AU13" s="4"/>
      <c r="AV13" s="4"/>
      <c r="AW13" s="4"/>
      <c r="AX13" s="4"/>
      <c r="AY13" s="4"/>
    </row>
    <row r="14" spans="1:51" x14ac:dyDescent="0.35">
      <c r="A14" s="4"/>
      <c r="B14" s="83" t="s">
        <v>51</v>
      </c>
      <c r="C14" s="84"/>
      <c r="D14" s="84"/>
      <c r="E14" s="85"/>
      <c r="F14" s="7" t="s">
        <v>73</v>
      </c>
      <c r="G14" s="56"/>
      <c r="H14" s="34"/>
      <c r="I14" s="31"/>
      <c r="J14" s="35"/>
      <c r="K14" s="31"/>
      <c r="L14" s="35"/>
      <c r="M14" s="31"/>
      <c r="N14" s="35"/>
      <c r="O14" s="31"/>
      <c r="P14" s="35"/>
      <c r="Q14" s="31"/>
      <c r="R14" s="35"/>
      <c r="S14" s="31"/>
      <c r="T14" s="35"/>
      <c r="U14" s="26"/>
      <c r="V14" s="35"/>
      <c r="W14" s="26"/>
      <c r="X14" s="35"/>
      <c r="Y14" s="26"/>
      <c r="Z14" s="35"/>
      <c r="AA14" s="26"/>
      <c r="AB14" s="35"/>
      <c r="AC14" s="26"/>
      <c r="AD14" s="35"/>
      <c r="AE14" s="26"/>
      <c r="AF14" s="35"/>
      <c r="AG14" s="26"/>
      <c r="AH14" s="35"/>
      <c r="AI14" s="26"/>
      <c r="AJ14" s="35"/>
      <c r="AK14" s="26"/>
      <c r="AL14" s="35"/>
      <c r="AM14" s="39"/>
      <c r="AN14" s="65"/>
      <c r="AO14" s="4"/>
      <c r="AP14" s="4"/>
      <c r="AQ14" s="4"/>
      <c r="AR14" s="4"/>
      <c r="AS14" s="4"/>
      <c r="AT14" s="4"/>
      <c r="AU14" s="4"/>
      <c r="AV14" s="4"/>
      <c r="AW14" s="4"/>
      <c r="AX14" s="4"/>
      <c r="AY14" s="4"/>
    </row>
    <row r="15" spans="1:51" x14ac:dyDescent="0.35">
      <c r="A15" s="4"/>
      <c r="B15" s="75" t="s">
        <v>44</v>
      </c>
      <c r="C15" s="75"/>
      <c r="D15" s="75"/>
      <c r="E15" s="75"/>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4"/>
      <c r="AP15" s="4"/>
      <c r="AQ15" s="4"/>
      <c r="AR15" s="4"/>
      <c r="AS15" s="4"/>
      <c r="AT15" s="4"/>
      <c r="AU15" s="4"/>
      <c r="AV15" s="4"/>
      <c r="AW15" s="4"/>
      <c r="AX15" s="4"/>
      <c r="AY15" s="4"/>
    </row>
    <row r="16" spans="1:51" x14ac:dyDescent="0.35">
      <c r="A16" s="4"/>
      <c r="B16" s="83" t="s">
        <v>43</v>
      </c>
      <c r="C16" s="84"/>
      <c r="D16" s="84"/>
      <c r="E16" s="85"/>
      <c r="F16" s="40"/>
      <c r="G16" s="41"/>
      <c r="H16" s="7" t="s">
        <v>73</v>
      </c>
      <c r="I16" s="57"/>
      <c r="J16" s="7" t="s">
        <v>73</v>
      </c>
      <c r="K16" s="57"/>
      <c r="L16" s="7" t="s">
        <v>73</v>
      </c>
      <c r="M16" s="57"/>
      <c r="N16" s="7" t="s">
        <v>73</v>
      </c>
      <c r="O16" s="57"/>
      <c r="P16" s="7" t="s">
        <v>73</v>
      </c>
      <c r="Q16" s="57"/>
      <c r="R16" s="7" t="s">
        <v>73</v>
      </c>
      <c r="S16" s="57"/>
      <c r="T16" s="7" t="s">
        <v>73</v>
      </c>
      <c r="U16" s="57"/>
      <c r="V16" s="7" t="s">
        <v>73</v>
      </c>
      <c r="W16" s="57"/>
      <c r="X16" s="7" t="s">
        <v>73</v>
      </c>
      <c r="Y16" s="57"/>
      <c r="Z16" s="7" t="s">
        <v>73</v>
      </c>
      <c r="AA16" s="57"/>
      <c r="AB16" s="7" t="s">
        <v>73</v>
      </c>
      <c r="AC16" s="57"/>
      <c r="AD16" s="7" t="s">
        <v>73</v>
      </c>
      <c r="AE16" s="57"/>
      <c r="AF16" s="7" t="s">
        <v>73</v>
      </c>
      <c r="AG16" s="57"/>
      <c r="AH16" s="7" t="s">
        <v>73</v>
      </c>
      <c r="AI16" s="57"/>
      <c r="AJ16" s="7" t="s">
        <v>73</v>
      </c>
      <c r="AK16" s="57"/>
      <c r="AL16" s="77"/>
      <c r="AM16" s="78"/>
      <c r="AN16" s="66"/>
      <c r="AO16" s="4"/>
      <c r="AP16" s="4"/>
      <c r="AQ16" s="4"/>
      <c r="AR16" s="4"/>
      <c r="AS16" s="4"/>
      <c r="AT16" s="4"/>
      <c r="AU16" s="4"/>
      <c r="AV16" s="4"/>
      <c r="AW16" s="4"/>
      <c r="AX16" s="4"/>
      <c r="AY16" s="4"/>
    </row>
    <row r="17" spans="1:51" x14ac:dyDescent="0.35">
      <c r="A17" s="4"/>
      <c r="B17" s="83" t="s">
        <v>14</v>
      </c>
      <c r="C17" s="84"/>
      <c r="D17" s="84"/>
      <c r="E17" s="85"/>
      <c r="F17" s="40"/>
      <c r="G17" s="41"/>
      <c r="H17" s="7" t="s">
        <v>73</v>
      </c>
      <c r="I17" s="57"/>
      <c r="J17" s="7" t="s">
        <v>73</v>
      </c>
      <c r="K17" s="57"/>
      <c r="L17" s="7" t="s">
        <v>73</v>
      </c>
      <c r="M17" s="57"/>
      <c r="N17" s="7" t="s">
        <v>73</v>
      </c>
      <c r="O17" s="57"/>
      <c r="P17" s="7" t="s">
        <v>73</v>
      </c>
      <c r="Q17" s="57"/>
      <c r="R17" s="7" t="s">
        <v>73</v>
      </c>
      <c r="S17" s="57"/>
      <c r="T17" s="7" t="s">
        <v>73</v>
      </c>
      <c r="U17" s="57"/>
      <c r="V17" s="7" t="s">
        <v>73</v>
      </c>
      <c r="W17" s="57"/>
      <c r="X17" s="7" t="s">
        <v>73</v>
      </c>
      <c r="Y17" s="57"/>
      <c r="Z17" s="7" t="s">
        <v>73</v>
      </c>
      <c r="AA17" s="57"/>
      <c r="AB17" s="7" t="s">
        <v>73</v>
      </c>
      <c r="AC17" s="57"/>
      <c r="AD17" s="7" t="s">
        <v>73</v>
      </c>
      <c r="AE17" s="57"/>
      <c r="AF17" s="7" t="s">
        <v>73</v>
      </c>
      <c r="AG17" s="57"/>
      <c r="AH17" s="7" t="s">
        <v>73</v>
      </c>
      <c r="AI17" s="57"/>
      <c r="AJ17" s="7" t="s">
        <v>73</v>
      </c>
      <c r="AK17" s="57"/>
      <c r="AL17" s="79"/>
      <c r="AM17" s="80"/>
      <c r="AN17" s="66"/>
      <c r="AO17" s="4"/>
      <c r="AP17" s="4"/>
      <c r="AQ17" s="4"/>
      <c r="AR17" s="4"/>
      <c r="AS17" s="4"/>
      <c r="AT17" s="4"/>
      <c r="AU17" s="4"/>
      <c r="AV17" s="4"/>
      <c r="AW17" s="4"/>
      <c r="AX17" s="4"/>
      <c r="AY17" s="4"/>
    </row>
    <row r="18" spans="1:51" x14ac:dyDescent="0.35">
      <c r="A18" s="4"/>
      <c r="B18" s="83" t="s">
        <v>15</v>
      </c>
      <c r="C18" s="84"/>
      <c r="D18" s="84"/>
      <c r="E18" s="85"/>
      <c r="F18" s="40"/>
      <c r="G18" s="41"/>
      <c r="H18" s="7" t="s">
        <v>73</v>
      </c>
      <c r="I18" s="57"/>
      <c r="J18" s="7" t="s">
        <v>73</v>
      </c>
      <c r="K18" s="57"/>
      <c r="L18" s="7" t="s">
        <v>73</v>
      </c>
      <c r="M18" s="57"/>
      <c r="N18" s="7" t="s">
        <v>73</v>
      </c>
      <c r="O18" s="57"/>
      <c r="P18" s="7" t="s">
        <v>73</v>
      </c>
      <c r="Q18" s="57"/>
      <c r="R18" s="7" t="s">
        <v>73</v>
      </c>
      <c r="S18" s="57"/>
      <c r="T18" s="7" t="s">
        <v>73</v>
      </c>
      <c r="U18" s="57"/>
      <c r="V18" s="7" t="s">
        <v>73</v>
      </c>
      <c r="W18" s="57"/>
      <c r="X18" s="7" t="s">
        <v>73</v>
      </c>
      <c r="Y18" s="57"/>
      <c r="Z18" s="7" t="s">
        <v>73</v>
      </c>
      <c r="AA18" s="57"/>
      <c r="AB18" s="7" t="s">
        <v>73</v>
      </c>
      <c r="AC18" s="57"/>
      <c r="AD18" s="7" t="s">
        <v>73</v>
      </c>
      <c r="AE18" s="57"/>
      <c r="AF18" s="7" t="s">
        <v>73</v>
      </c>
      <c r="AG18" s="57"/>
      <c r="AH18" s="7" t="s">
        <v>73</v>
      </c>
      <c r="AI18" s="57"/>
      <c r="AJ18" s="7" t="s">
        <v>73</v>
      </c>
      <c r="AK18" s="57"/>
      <c r="AL18" s="79"/>
      <c r="AM18" s="80"/>
      <c r="AN18" s="66"/>
      <c r="AO18" s="4"/>
      <c r="AP18" s="4"/>
      <c r="AQ18" s="4"/>
      <c r="AR18" s="4"/>
      <c r="AS18" s="4"/>
      <c r="AT18" s="4"/>
      <c r="AU18" s="4"/>
      <c r="AV18" s="4"/>
      <c r="AW18" s="4"/>
      <c r="AX18" s="4"/>
      <c r="AY18" s="4"/>
    </row>
    <row r="19" spans="1:51" x14ac:dyDescent="0.35">
      <c r="A19" s="4"/>
      <c r="B19" s="83" t="s">
        <v>16</v>
      </c>
      <c r="C19" s="84"/>
      <c r="D19" s="84"/>
      <c r="E19" s="85"/>
      <c r="F19" s="11" t="s">
        <v>73</v>
      </c>
      <c r="G19" s="58"/>
      <c r="H19" s="7" t="s">
        <v>73</v>
      </c>
      <c r="I19" s="57"/>
      <c r="J19" s="7" t="s">
        <v>73</v>
      </c>
      <c r="K19" s="57"/>
      <c r="L19" s="7" t="s">
        <v>73</v>
      </c>
      <c r="M19" s="57"/>
      <c r="N19" s="7" t="s">
        <v>73</v>
      </c>
      <c r="O19" s="57"/>
      <c r="P19" s="7" t="s">
        <v>73</v>
      </c>
      <c r="Q19" s="57"/>
      <c r="R19" s="7" t="s">
        <v>73</v>
      </c>
      <c r="S19" s="57"/>
      <c r="T19" s="7" t="s">
        <v>73</v>
      </c>
      <c r="U19" s="57"/>
      <c r="V19" s="7" t="s">
        <v>73</v>
      </c>
      <c r="W19" s="57"/>
      <c r="X19" s="7" t="s">
        <v>73</v>
      </c>
      <c r="Y19" s="57"/>
      <c r="Z19" s="7" t="s">
        <v>73</v>
      </c>
      <c r="AA19" s="57"/>
      <c r="AB19" s="7" t="s">
        <v>73</v>
      </c>
      <c r="AC19" s="57"/>
      <c r="AD19" s="7" t="s">
        <v>73</v>
      </c>
      <c r="AE19" s="57"/>
      <c r="AF19" s="7" t="s">
        <v>73</v>
      </c>
      <c r="AG19" s="57"/>
      <c r="AH19" s="7" t="s">
        <v>73</v>
      </c>
      <c r="AI19" s="57"/>
      <c r="AJ19" s="7" t="s">
        <v>73</v>
      </c>
      <c r="AK19" s="57"/>
      <c r="AL19" s="79"/>
      <c r="AM19" s="80"/>
      <c r="AN19" s="66"/>
      <c r="AO19" s="4"/>
      <c r="AP19" s="4"/>
      <c r="AQ19" s="4"/>
      <c r="AR19" s="4"/>
      <c r="AS19" s="4"/>
      <c r="AT19" s="4"/>
      <c r="AU19" s="4"/>
      <c r="AV19" s="4"/>
      <c r="AW19" s="4"/>
      <c r="AX19" s="4"/>
      <c r="AY19" s="4"/>
    </row>
    <row r="20" spans="1:51" x14ac:dyDescent="0.35">
      <c r="A20" s="4"/>
      <c r="B20" s="83" t="s">
        <v>17</v>
      </c>
      <c r="C20" s="84"/>
      <c r="D20" s="84"/>
      <c r="E20" s="85"/>
      <c r="F20" s="40"/>
      <c r="G20" s="41"/>
      <c r="H20" s="7" t="s">
        <v>73</v>
      </c>
      <c r="I20" s="57"/>
      <c r="J20" s="7" t="s">
        <v>73</v>
      </c>
      <c r="K20" s="57"/>
      <c r="L20" s="7" t="s">
        <v>73</v>
      </c>
      <c r="M20" s="57"/>
      <c r="N20" s="7" t="s">
        <v>73</v>
      </c>
      <c r="O20" s="57"/>
      <c r="P20" s="7" t="s">
        <v>73</v>
      </c>
      <c r="Q20" s="57"/>
      <c r="R20" s="7" t="s">
        <v>73</v>
      </c>
      <c r="S20" s="57"/>
      <c r="T20" s="7" t="s">
        <v>73</v>
      </c>
      <c r="U20" s="57"/>
      <c r="V20" s="7" t="s">
        <v>73</v>
      </c>
      <c r="W20" s="57"/>
      <c r="X20" s="7" t="s">
        <v>73</v>
      </c>
      <c r="Y20" s="57"/>
      <c r="Z20" s="7" t="s">
        <v>73</v>
      </c>
      <c r="AA20" s="57"/>
      <c r="AB20" s="7" t="s">
        <v>73</v>
      </c>
      <c r="AC20" s="57"/>
      <c r="AD20" s="7" t="s">
        <v>73</v>
      </c>
      <c r="AE20" s="57"/>
      <c r="AF20" s="7" t="s">
        <v>73</v>
      </c>
      <c r="AG20" s="57"/>
      <c r="AH20" s="7" t="s">
        <v>73</v>
      </c>
      <c r="AI20" s="57"/>
      <c r="AJ20" s="7" t="s">
        <v>73</v>
      </c>
      <c r="AK20" s="57"/>
      <c r="AL20" s="81"/>
      <c r="AM20" s="82"/>
      <c r="AN20" s="66"/>
      <c r="AO20" s="4"/>
      <c r="AP20" s="4"/>
      <c r="AQ20" s="4"/>
      <c r="AR20" s="4"/>
      <c r="AS20" s="4"/>
      <c r="AT20" s="4"/>
      <c r="AU20" s="4"/>
      <c r="AV20" s="4"/>
      <c r="AW20" s="4"/>
      <c r="AX20" s="4"/>
      <c r="AY20" s="4"/>
    </row>
    <row r="21" spans="1:51" x14ac:dyDescent="0.35">
      <c r="A21" s="4"/>
      <c r="B21" s="75" t="s">
        <v>7</v>
      </c>
      <c r="C21" s="75"/>
      <c r="D21" s="75"/>
      <c r="E21" s="75"/>
      <c r="F21" s="75"/>
      <c r="G21" s="75"/>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4"/>
      <c r="AP21" s="4"/>
      <c r="AQ21" s="4"/>
      <c r="AR21" s="4"/>
      <c r="AS21" s="4"/>
      <c r="AT21" s="4"/>
      <c r="AU21" s="4"/>
      <c r="AV21" s="4"/>
      <c r="AW21" s="4"/>
      <c r="AX21" s="4"/>
      <c r="AY21" s="4"/>
    </row>
    <row r="22" spans="1:51" x14ac:dyDescent="0.35">
      <c r="A22" s="4"/>
      <c r="B22" s="107" t="s">
        <v>106</v>
      </c>
      <c r="C22" s="108"/>
      <c r="D22" s="108"/>
      <c r="E22" s="109"/>
      <c r="F22" s="40"/>
      <c r="G22" s="43"/>
      <c r="H22" s="7" t="s">
        <v>73</v>
      </c>
      <c r="I22" s="57"/>
      <c r="J22" s="7" t="s">
        <v>73</v>
      </c>
      <c r="K22" s="57"/>
      <c r="L22" s="7" t="s">
        <v>73</v>
      </c>
      <c r="M22" s="57"/>
      <c r="N22" s="7" t="s">
        <v>73</v>
      </c>
      <c r="O22" s="57"/>
      <c r="P22" s="7" t="s">
        <v>73</v>
      </c>
      <c r="Q22" s="57"/>
      <c r="R22" s="7" t="s">
        <v>73</v>
      </c>
      <c r="S22" s="57"/>
      <c r="T22" s="7" t="s">
        <v>73</v>
      </c>
      <c r="U22" s="57"/>
      <c r="V22" s="7" t="s">
        <v>73</v>
      </c>
      <c r="W22" s="57"/>
      <c r="X22" s="7" t="s">
        <v>73</v>
      </c>
      <c r="Y22" s="57"/>
      <c r="Z22" s="7" t="s">
        <v>73</v>
      </c>
      <c r="AA22" s="57"/>
      <c r="AB22" s="7" t="s">
        <v>73</v>
      </c>
      <c r="AC22" s="57"/>
      <c r="AD22" s="7" t="s">
        <v>73</v>
      </c>
      <c r="AE22" s="57"/>
      <c r="AF22" s="7" t="s">
        <v>73</v>
      </c>
      <c r="AG22" s="57"/>
      <c r="AH22" s="7" t="s">
        <v>73</v>
      </c>
      <c r="AI22" s="57"/>
      <c r="AJ22" s="7" t="s">
        <v>73</v>
      </c>
      <c r="AK22" s="57"/>
      <c r="AL22" s="77"/>
      <c r="AM22" s="78"/>
      <c r="AN22" s="66"/>
      <c r="AO22" s="4"/>
      <c r="AP22" s="4"/>
      <c r="AQ22" s="4"/>
      <c r="AR22" s="4"/>
      <c r="AS22" s="4"/>
      <c r="AT22" s="4"/>
      <c r="AU22" s="4"/>
      <c r="AV22" s="4"/>
      <c r="AW22" s="4"/>
      <c r="AX22" s="4"/>
      <c r="AY22" s="4"/>
    </row>
    <row r="23" spans="1:51" x14ac:dyDescent="0.35">
      <c r="A23" s="4"/>
      <c r="B23" s="83" t="s">
        <v>8</v>
      </c>
      <c r="C23" s="84"/>
      <c r="D23" s="84"/>
      <c r="E23" s="85"/>
      <c r="F23" s="40"/>
      <c r="G23" s="43"/>
      <c r="H23" s="7" t="s">
        <v>73</v>
      </c>
      <c r="I23" s="57"/>
      <c r="J23" s="7" t="s">
        <v>73</v>
      </c>
      <c r="K23" s="57"/>
      <c r="L23" s="7" t="s">
        <v>73</v>
      </c>
      <c r="M23" s="57"/>
      <c r="N23" s="7" t="s">
        <v>73</v>
      </c>
      <c r="O23" s="57"/>
      <c r="P23" s="7" t="s">
        <v>73</v>
      </c>
      <c r="Q23" s="57"/>
      <c r="R23" s="7" t="s">
        <v>73</v>
      </c>
      <c r="S23" s="57"/>
      <c r="T23" s="7" t="s">
        <v>73</v>
      </c>
      <c r="U23" s="57"/>
      <c r="V23" s="7" t="s">
        <v>73</v>
      </c>
      <c r="W23" s="57"/>
      <c r="X23" s="7" t="s">
        <v>73</v>
      </c>
      <c r="Y23" s="57"/>
      <c r="Z23" s="7" t="s">
        <v>73</v>
      </c>
      <c r="AA23" s="57"/>
      <c r="AB23" s="7" t="s">
        <v>73</v>
      </c>
      <c r="AC23" s="57"/>
      <c r="AD23" s="7" t="s">
        <v>73</v>
      </c>
      <c r="AE23" s="57"/>
      <c r="AF23" s="7" t="s">
        <v>73</v>
      </c>
      <c r="AG23" s="57"/>
      <c r="AH23" s="7" t="s">
        <v>73</v>
      </c>
      <c r="AI23" s="57"/>
      <c r="AJ23" s="7" t="s">
        <v>73</v>
      </c>
      <c r="AK23" s="57"/>
      <c r="AL23" s="79"/>
      <c r="AM23" s="80"/>
      <c r="AN23" s="66"/>
      <c r="AO23" s="4"/>
      <c r="AP23" s="4"/>
      <c r="AQ23" s="4"/>
      <c r="AR23" s="4"/>
      <c r="AS23" s="4"/>
      <c r="AT23" s="4"/>
      <c r="AU23" s="4"/>
      <c r="AV23" s="4"/>
      <c r="AW23" s="4"/>
      <c r="AX23" s="4"/>
      <c r="AY23" s="4"/>
    </row>
    <row r="24" spans="1:51" x14ac:dyDescent="0.35">
      <c r="A24" s="4"/>
      <c r="B24" s="93" t="s">
        <v>75</v>
      </c>
      <c r="C24" s="94"/>
      <c r="D24" s="94"/>
      <c r="E24" s="95"/>
      <c r="F24" s="8" t="s">
        <v>73</v>
      </c>
      <c r="G24" s="59"/>
      <c r="H24" s="7" t="s">
        <v>73</v>
      </c>
      <c r="I24" s="57"/>
      <c r="J24" s="7" t="s">
        <v>73</v>
      </c>
      <c r="K24" s="57"/>
      <c r="L24" s="7" t="s">
        <v>73</v>
      </c>
      <c r="M24" s="57"/>
      <c r="N24" s="7" t="s">
        <v>73</v>
      </c>
      <c r="O24" s="57"/>
      <c r="P24" s="7" t="s">
        <v>73</v>
      </c>
      <c r="Q24" s="57"/>
      <c r="R24" s="7" t="s">
        <v>73</v>
      </c>
      <c r="S24" s="57"/>
      <c r="T24" s="7" t="s">
        <v>73</v>
      </c>
      <c r="U24" s="57"/>
      <c r="V24" s="7" t="s">
        <v>73</v>
      </c>
      <c r="W24" s="57"/>
      <c r="X24" s="7" t="s">
        <v>73</v>
      </c>
      <c r="Y24" s="57"/>
      <c r="Z24" s="7" t="s">
        <v>73</v>
      </c>
      <c r="AA24" s="57"/>
      <c r="AB24" s="7" t="s">
        <v>73</v>
      </c>
      <c r="AC24" s="57"/>
      <c r="AD24" s="7" t="s">
        <v>73</v>
      </c>
      <c r="AE24" s="57"/>
      <c r="AF24" s="7" t="s">
        <v>73</v>
      </c>
      <c r="AG24" s="57"/>
      <c r="AH24" s="7" t="s">
        <v>73</v>
      </c>
      <c r="AI24" s="57"/>
      <c r="AJ24" s="7" t="s">
        <v>73</v>
      </c>
      <c r="AK24" s="57"/>
      <c r="AL24" s="79"/>
      <c r="AM24" s="80"/>
      <c r="AN24" s="66"/>
      <c r="AO24" s="4"/>
      <c r="AP24" s="4"/>
      <c r="AQ24" s="4"/>
      <c r="AR24" s="4"/>
      <c r="AS24" s="4"/>
      <c r="AT24" s="4"/>
      <c r="AU24" s="4"/>
      <c r="AV24" s="4"/>
      <c r="AW24" s="4"/>
      <c r="AX24" s="4"/>
      <c r="AY24" s="4"/>
    </row>
    <row r="25" spans="1:51" x14ac:dyDescent="0.35">
      <c r="A25" s="4"/>
      <c r="B25" s="93" t="s">
        <v>32</v>
      </c>
      <c r="C25" s="94"/>
      <c r="D25" s="94"/>
      <c r="E25" s="95"/>
      <c r="F25" s="40"/>
      <c r="G25" s="44"/>
      <c r="H25" s="7" t="s">
        <v>73</v>
      </c>
      <c r="I25" s="61">
        <f>IF(ISNUMBER(I24), (I24)*E43, 0)</f>
        <v>0</v>
      </c>
      <c r="J25" s="7" t="s">
        <v>73</v>
      </c>
      <c r="K25" s="61">
        <f>IF(ISNUMBER(K24), (K24)*E43, 0)</f>
        <v>0</v>
      </c>
      <c r="L25" s="7" t="s">
        <v>73</v>
      </c>
      <c r="M25" s="61">
        <f>IF(ISNUMBER(M24), (M24)*E43, 0)</f>
        <v>0</v>
      </c>
      <c r="N25" s="7" t="s">
        <v>73</v>
      </c>
      <c r="O25" s="61">
        <f>IF(ISNUMBER(O24), (O24)*E43, 0)</f>
        <v>0</v>
      </c>
      <c r="P25" s="7" t="s">
        <v>73</v>
      </c>
      <c r="Q25" s="61">
        <f>IF(ISNUMBER(Q24), (Q24)*E43, 0)</f>
        <v>0</v>
      </c>
      <c r="R25" s="7" t="s">
        <v>73</v>
      </c>
      <c r="S25" s="61">
        <f>IF(ISNUMBER(S24), (S24)*E43, 0)</f>
        <v>0</v>
      </c>
      <c r="T25" s="7" t="s">
        <v>73</v>
      </c>
      <c r="U25" s="61">
        <f>IF(ISNUMBER(U24), (U24)*E43, 0)</f>
        <v>0</v>
      </c>
      <c r="V25" s="7" t="s">
        <v>73</v>
      </c>
      <c r="W25" s="61">
        <f>IF(ISNUMBER(W24), (W24)*E43, 0)</f>
        <v>0</v>
      </c>
      <c r="X25" s="7" t="s">
        <v>73</v>
      </c>
      <c r="Y25" s="61">
        <f>IF(ISNUMBER(Y24), (Y24)*E43, 0)</f>
        <v>0</v>
      </c>
      <c r="Z25" s="7" t="s">
        <v>73</v>
      </c>
      <c r="AA25" s="61">
        <f>IF(ISNUMBER(AA24), (AA24)*E43, 0)</f>
        <v>0</v>
      </c>
      <c r="AB25" s="7" t="s">
        <v>73</v>
      </c>
      <c r="AC25" s="61">
        <f>IF(ISNUMBER(AC24), (AC24)*E43, 0)</f>
        <v>0</v>
      </c>
      <c r="AD25" s="7" t="s">
        <v>73</v>
      </c>
      <c r="AE25" s="61">
        <f>IF(ISNUMBER(AE24), (AE24)*E43, 0)</f>
        <v>0</v>
      </c>
      <c r="AF25" s="7" t="s">
        <v>73</v>
      </c>
      <c r="AG25" s="61">
        <f>IF(ISNUMBER(AG24), (AG24)*E43, 0)</f>
        <v>0</v>
      </c>
      <c r="AH25" s="7" t="s">
        <v>73</v>
      </c>
      <c r="AI25" s="61">
        <f>IF(ISNUMBER(AI24), (AI24)*E43, 0)</f>
        <v>0</v>
      </c>
      <c r="AJ25" s="7" t="s">
        <v>73</v>
      </c>
      <c r="AK25" s="61">
        <f>IF(ISNUMBER(AK24), (AK24)*E43, 0)</f>
        <v>0</v>
      </c>
      <c r="AL25" s="79"/>
      <c r="AM25" s="80"/>
      <c r="AN25" s="66"/>
      <c r="AO25" s="4"/>
      <c r="AP25" s="4"/>
      <c r="AQ25" s="4"/>
      <c r="AR25" s="4"/>
      <c r="AS25" s="4"/>
      <c r="AT25" s="4"/>
      <c r="AU25" s="4"/>
      <c r="AV25" s="4"/>
      <c r="AW25" s="4"/>
      <c r="AX25" s="4"/>
      <c r="AY25" s="4"/>
    </row>
    <row r="26" spans="1:51" x14ac:dyDescent="0.35">
      <c r="A26" s="4"/>
      <c r="B26" s="93" t="s">
        <v>76</v>
      </c>
      <c r="C26" s="94"/>
      <c r="D26" s="94"/>
      <c r="E26" s="95"/>
      <c r="F26" s="8" t="s">
        <v>73</v>
      </c>
      <c r="G26" s="59"/>
      <c r="H26" s="7" t="s">
        <v>73</v>
      </c>
      <c r="I26" s="57"/>
      <c r="J26" s="7" t="s">
        <v>73</v>
      </c>
      <c r="K26" s="57"/>
      <c r="L26" s="7" t="s">
        <v>73</v>
      </c>
      <c r="M26" s="57"/>
      <c r="N26" s="7" t="s">
        <v>73</v>
      </c>
      <c r="O26" s="57"/>
      <c r="P26" s="7" t="s">
        <v>73</v>
      </c>
      <c r="Q26" s="57"/>
      <c r="R26" s="7" t="s">
        <v>73</v>
      </c>
      <c r="S26" s="57"/>
      <c r="T26" s="7" t="s">
        <v>73</v>
      </c>
      <c r="U26" s="57"/>
      <c r="V26" s="7" t="s">
        <v>73</v>
      </c>
      <c r="W26" s="57"/>
      <c r="X26" s="7" t="s">
        <v>73</v>
      </c>
      <c r="Y26" s="57"/>
      <c r="Z26" s="7" t="s">
        <v>73</v>
      </c>
      <c r="AA26" s="57"/>
      <c r="AB26" s="7" t="s">
        <v>73</v>
      </c>
      <c r="AC26" s="57"/>
      <c r="AD26" s="7" t="s">
        <v>73</v>
      </c>
      <c r="AE26" s="57"/>
      <c r="AF26" s="7" t="s">
        <v>73</v>
      </c>
      <c r="AG26" s="57"/>
      <c r="AH26" s="7" t="s">
        <v>73</v>
      </c>
      <c r="AI26" s="57"/>
      <c r="AJ26" s="7" t="s">
        <v>73</v>
      </c>
      <c r="AK26" s="57"/>
      <c r="AL26" s="79"/>
      <c r="AM26" s="80"/>
      <c r="AN26" s="66"/>
      <c r="AO26" s="4"/>
      <c r="AP26" s="4"/>
      <c r="AQ26" s="4"/>
      <c r="AR26" s="4"/>
      <c r="AS26" s="4"/>
      <c r="AT26" s="4"/>
      <c r="AU26" s="4"/>
      <c r="AV26" s="4"/>
      <c r="AW26" s="4"/>
      <c r="AX26" s="4"/>
      <c r="AY26" s="4"/>
    </row>
    <row r="27" spans="1:51" x14ac:dyDescent="0.35">
      <c r="A27" s="4"/>
      <c r="B27" s="93" t="s">
        <v>54</v>
      </c>
      <c r="C27" s="94"/>
      <c r="D27" s="94"/>
      <c r="E27" s="95"/>
      <c r="F27" s="40"/>
      <c r="G27" s="44"/>
      <c r="H27" s="7" t="s">
        <v>73</v>
      </c>
      <c r="I27" s="61">
        <f>IF(ISNUMBER(I26),(I26)*E44, 0)</f>
        <v>0</v>
      </c>
      <c r="J27" s="7" t="s">
        <v>73</v>
      </c>
      <c r="K27" s="61">
        <f>IF(ISNUMBER(K26),(K26)*$E$44, 0)</f>
        <v>0</v>
      </c>
      <c r="L27" s="7" t="s">
        <v>73</v>
      </c>
      <c r="M27" s="61">
        <f>IF(ISNUMBER(M26),(M26)*$E$44, 0)</f>
        <v>0</v>
      </c>
      <c r="N27" s="7" t="s">
        <v>73</v>
      </c>
      <c r="O27" s="61">
        <f>IF(ISNUMBER(O26),(O26)*$E$44, 0)</f>
        <v>0</v>
      </c>
      <c r="P27" s="7" t="s">
        <v>73</v>
      </c>
      <c r="Q27" s="61">
        <f>IF(ISNUMBER(Q26),(Q26)*$E$44, 0)</f>
        <v>0</v>
      </c>
      <c r="R27" s="7" t="s">
        <v>73</v>
      </c>
      <c r="S27" s="61">
        <f>IF(ISNUMBER(S26),(S26)*$E$44, 0)</f>
        <v>0</v>
      </c>
      <c r="T27" s="7" t="s">
        <v>73</v>
      </c>
      <c r="U27" s="61">
        <f>IF(ISNUMBER(U26),(U26)*$E$44, 0)</f>
        <v>0</v>
      </c>
      <c r="V27" s="7" t="s">
        <v>73</v>
      </c>
      <c r="W27" s="61">
        <f>IF(ISNUMBER(W26),(W26)*$E$44, 0)</f>
        <v>0</v>
      </c>
      <c r="X27" s="7" t="s">
        <v>73</v>
      </c>
      <c r="Y27" s="61">
        <f>IF(ISNUMBER(Y26),(Y26)*$E$44, 0)</f>
        <v>0</v>
      </c>
      <c r="Z27" s="7" t="s">
        <v>73</v>
      </c>
      <c r="AA27" s="61">
        <f>IF(ISNUMBER(AA26),(AA26)*$E$44, 0)</f>
        <v>0</v>
      </c>
      <c r="AB27" s="7" t="s">
        <v>73</v>
      </c>
      <c r="AC27" s="61">
        <f>IF(ISNUMBER(AC26),(AC26)*$E$44, 0)</f>
        <v>0</v>
      </c>
      <c r="AD27" s="7" t="s">
        <v>73</v>
      </c>
      <c r="AE27" s="61">
        <f>IF(ISNUMBER(AE26),(AE26)*$E$44, 0)</f>
        <v>0</v>
      </c>
      <c r="AF27" s="7" t="s">
        <v>73</v>
      </c>
      <c r="AG27" s="61">
        <f>IF(ISNUMBER(AG26),(AG26)*$E$44, 0)</f>
        <v>0</v>
      </c>
      <c r="AH27" s="7" t="s">
        <v>73</v>
      </c>
      <c r="AI27" s="61">
        <f>IF(ISNUMBER(AI26),(AI26)*$E$44, 0)</f>
        <v>0</v>
      </c>
      <c r="AJ27" s="7" t="s">
        <v>73</v>
      </c>
      <c r="AK27" s="61">
        <f>IF(ISNUMBER(AK26),(AK26)*$E$44, 0)</f>
        <v>0</v>
      </c>
      <c r="AL27" s="79"/>
      <c r="AM27" s="80"/>
      <c r="AN27" s="66"/>
      <c r="AO27" s="4"/>
      <c r="AP27" s="4"/>
      <c r="AQ27" s="4"/>
      <c r="AR27" s="4"/>
      <c r="AS27" s="4"/>
      <c r="AT27" s="4"/>
      <c r="AU27" s="4"/>
      <c r="AV27" s="4"/>
      <c r="AW27" s="4"/>
      <c r="AX27" s="4"/>
      <c r="AY27" s="4"/>
    </row>
    <row r="28" spans="1:51" x14ac:dyDescent="0.35">
      <c r="A28" s="4"/>
      <c r="B28" s="93" t="s">
        <v>52</v>
      </c>
      <c r="C28" s="94"/>
      <c r="D28" s="94"/>
      <c r="E28" s="95"/>
      <c r="F28" s="8" t="s">
        <v>73</v>
      </c>
      <c r="G28" s="59"/>
      <c r="H28" s="7" t="s">
        <v>73</v>
      </c>
      <c r="I28" s="57"/>
      <c r="J28" s="7" t="s">
        <v>73</v>
      </c>
      <c r="K28" s="57"/>
      <c r="L28" s="7" t="s">
        <v>73</v>
      </c>
      <c r="M28" s="57"/>
      <c r="N28" s="7" t="s">
        <v>73</v>
      </c>
      <c r="O28" s="57"/>
      <c r="P28" s="7" t="s">
        <v>73</v>
      </c>
      <c r="Q28" s="57"/>
      <c r="R28" s="7" t="s">
        <v>73</v>
      </c>
      <c r="S28" s="57"/>
      <c r="T28" s="7" t="s">
        <v>73</v>
      </c>
      <c r="U28" s="57"/>
      <c r="V28" s="7" t="s">
        <v>73</v>
      </c>
      <c r="W28" s="57"/>
      <c r="X28" s="7" t="s">
        <v>73</v>
      </c>
      <c r="Y28" s="57"/>
      <c r="Z28" s="7" t="s">
        <v>73</v>
      </c>
      <c r="AA28" s="57"/>
      <c r="AB28" s="7" t="s">
        <v>73</v>
      </c>
      <c r="AC28" s="57"/>
      <c r="AD28" s="7" t="s">
        <v>73</v>
      </c>
      <c r="AE28" s="57"/>
      <c r="AF28" s="7" t="s">
        <v>73</v>
      </c>
      <c r="AG28" s="57"/>
      <c r="AH28" s="7" t="s">
        <v>73</v>
      </c>
      <c r="AI28" s="57"/>
      <c r="AJ28" s="7" t="s">
        <v>73</v>
      </c>
      <c r="AK28" s="57"/>
      <c r="AL28" s="79"/>
      <c r="AM28" s="80"/>
      <c r="AN28" s="66"/>
      <c r="AO28" s="4"/>
      <c r="AP28" s="4"/>
      <c r="AQ28" s="4"/>
      <c r="AR28" s="4"/>
      <c r="AS28" s="4"/>
      <c r="AT28" s="4"/>
      <c r="AU28" s="4"/>
      <c r="AV28" s="4"/>
      <c r="AW28" s="4"/>
      <c r="AX28" s="4"/>
      <c r="AY28" s="4"/>
    </row>
    <row r="29" spans="1:51" x14ac:dyDescent="0.35">
      <c r="A29" s="4"/>
      <c r="B29" s="93" t="s">
        <v>55</v>
      </c>
      <c r="C29" s="94"/>
      <c r="D29" s="94"/>
      <c r="E29" s="95"/>
      <c r="F29" s="51"/>
      <c r="G29" s="44"/>
      <c r="H29" s="7" t="s">
        <v>73</v>
      </c>
      <c r="I29" s="61">
        <f>IF(ISNUMBER(I28), (I28)*E45, 0)</f>
        <v>0</v>
      </c>
      <c r="J29" s="7" t="s">
        <v>73</v>
      </c>
      <c r="K29" s="61">
        <f>IF(ISNUMBER(K28),(K28)*$E$45, 0)</f>
        <v>0</v>
      </c>
      <c r="L29" s="7" t="s">
        <v>73</v>
      </c>
      <c r="M29" s="61">
        <f>IF(ISNUMBER(M28),(M28)*$E$45, 0)</f>
        <v>0</v>
      </c>
      <c r="N29" s="7" t="s">
        <v>73</v>
      </c>
      <c r="O29" s="61">
        <f>IF(ISNUMBER(O28),(O28)*$E$45, 0)</f>
        <v>0</v>
      </c>
      <c r="P29" s="7" t="s">
        <v>73</v>
      </c>
      <c r="Q29" s="61">
        <f>IF(ISNUMBER(Q28),(Q28)*$E$45, 0)</f>
        <v>0</v>
      </c>
      <c r="R29" s="7" t="s">
        <v>73</v>
      </c>
      <c r="S29" s="61">
        <f>IF(ISNUMBER(S28),(S28)*$E$45, 0)</f>
        <v>0</v>
      </c>
      <c r="T29" s="7" t="s">
        <v>73</v>
      </c>
      <c r="U29" s="61">
        <f>IF(ISNUMBER(U28),(U28)*$E$45, 0)</f>
        <v>0</v>
      </c>
      <c r="V29" s="7" t="s">
        <v>73</v>
      </c>
      <c r="W29" s="61">
        <f>IF(ISNUMBER(W28),(W28)*$E$45, 0)</f>
        <v>0</v>
      </c>
      <c r="X29" s="7" t="s">
        <v>73</v>
      </c>
      <c r="Y29" s="61">
        <f>IF(ISNUMBER(Y28),(Y28)*$E$45, 0)</f>
        <v>0</v>
      </c>
      <c r="Z29" s="7" t="s">
        <v>73</v>
      </c>
      <c r="AA29" s="61">
        <f>IF(ISNUMBER(AA28),(AA28)*$E$45, 0)</f>
        <v>0</v>
      </c>
      <c r="AB29" s="7" t="s">
        <v>73</v>
      </c>
      <c r="AC29" s="61">
        <f>IF(ISNUMBER(AC28),(AC28)*$E$45, 0)</f>
        <v>0</v>
      </c>
      <c r="AD29" s="7" t="s">
        <v>73</v>
      </c>
      <c r="AE29" s="61">
        <f>IF(ISNUMBER(AE28),(AE28)*$E$45, 0)</f>
        <v>0</v>
      </c>
      <c r="AF29" s="7" t="s">
        <v>73</v>
      </c>
      <c r="AG29" s="61">
        <f>IF(ISNUMBER(AG28),(AG28)*$E$45, 0)</f>
        <v>0</v>
      </c>
      <c r="AH29" s="7" t="s">
        <v>73</v>
      </c>
      <c r="AI29" s="61">
        <f>IF(ISNUMBER(AI28),(AI28)*$E$45, 0)</f>
        <v>0</v>
      </c>
      <c r="AJ29" s="7" t="s">
        <v>73</v>
      </c>
      <c r="AK29" s="61">
        <f>IF(ISNUMBER(AK28),(AK28)*$E$45, 0)</f>
        <v>0</v>
      </c>
      <c r="AL29" s="79"/>
      <c r="AM29" s="80"/>
      <c r="AN29" s="66"/>
      <c r="AO29" s="4"/>
      <c r="AP29" s="4"/>
      <c r="AQ29" s="4"/>
      <c r="AR29" s="4"/>
      <c r="AS29" s="4"/>
      <c r="AT29" s="4"/>
      <c r="AU29" s="4"/>
      <c r="AV29" s="4"/>
      <c r="AW29" s="4"/>
      <c r="AX29" s="4"/>
      <c r="AY29" s="4"/>
    </row>
    <row r="30" spans="1:51" x14ac:dyDescent="0.35">
      <c r="A30" s="4"/>
      <c r="B30" s="93" t="s">
        <v>53</v>
      </c>
      <c r="C30" s="94"/>
      <c r="D30" s="94"/>
      <c r="E30" s="95"/>
      <c r="F30" s="8" t="s">
        <v>73</v>
      </c>
      <c r="G30" s="59"/>
      <c r="H30" s="7" t="s">
        <v>73</v>
      </c>
      <c r="I30" s="57"/>
      <c r="J30" s="7" t="s">
        <v>73</v>
      </c>
      <c r="K30" s="57"/>
      <c r="L30" s="7" t="s">
        <v>73</v>
      </c>
      <c r="M30" s="57"/>
      <c r="N30" s="7" t="s">
        <v>73</v>
      </c>
      <c r="O30" s="57"/>
      <c r="P30" s="7" t="s">
        <v>73</v>
      </c>
      <c r="Q30" s="57"/>
      <c r="R30" s="7" t="s">
        <v>73</v>
      </c>
      <c r="S30" s="57"/>
      <c r="T30" s="7" t="s">
        <v>73</v>
      </c>
      <c r="U30" s="57"/>
      <c r="V30" s="7" t="s">
        <v>73</v>
      </c>
      <c r="W30" s="57"/>
      <c r="X30" s="7" t="s">
        <v>73</v>
      </c>
      <c r="Y30" s="57"/>
      <c r="Z30" s="7" t="s">
        <v>73</v>
      </c>
      <c r="AA30" s="57"/>
      <c r="AB30" s="7" t="s">
        <v>73</v>
      </c>
      <c r="AC30" s="57"/>
      <c r="AD30" s="7" t="s">
        <v>73</v>
      </c>
      <c r="AE30" s="57"/>
      <c r="AF30" s="7" t="s">
        <v>73</v>
      </c>
      <c r="AG30" s="57"/>
      <c r="AH30" s="7" t="s">
        <v>73</v>
      </c>
      <c r="AI30" s="57"/>
      <c r="AJ30" s="7" t="s">
        <v>73</v>
      </c>
      <c r="AK30" s="57"/>
      <c r="AL30" s="79"/>
      <c r="AM30" s="80"/>
      <c r="AN30" s="66"/>
      <c r="AO30" s="4"/>
      <c r="AP30" s="4"/>
      <c r="AQ30" s="4"/>
      <c r="AR30" s="4"/>
      <c r="AS30" s="4"/>
      <c r="AT30" s="4"/>
      <c r="AU30" s="4"/>
      <c r="AV30" s="4"/>
      <c r="AW30" s="4"/>
      <c r="AX30" s="4"/>
      <c r="AY30" s="4"/>
    </row>
    <row r="31" spans="1:51" x14ac:dyDescent="0.35">
      <c r="A31" s="4"/>
      <c r="B31" s="93" t="s">
        <v>56</v>
      </c>
      <c r="C31" s="94"/>
      <c r="D31" s="94"/>
      <c r="E31" s="95"/>
      <c r="F31" s="51"/>
      <c r="G31" s="44"/>
      <c r="H31" s="7" t="s">
        <v>73</v>
      </c>
      <c r="I31" s="61">
        <f>IF(ISNUMBER(I30), (I30)*E46, 0)</f>
        <v>0</v>
      </c>
      <c r="J31" s="7" t="s">
        <v>73</v>
      </c>
      <c r="K31" s="61">
        <f>IF(ISNUMBER(K30),(K30)*$E$46, 0)</f>
        <v>0</v>
      </c>
      <c r="L31" s="7" t="s">
        <v>73</v>
      </c>
      <c r="M31" s="61">
        <f>IF(ISNUMBER(M30),(M30)*$E$46, 0)</f>
        <v>0</v>
      </c>
      <c r="N31" s="7" t="s">
        <v>73</v>
      </c>
      <c r="O31" s="61">
        <f>IF(ISNUMBER(O30),(O30)*$E$46, 0)</f>
        <v>0</v>
      </c>
      <c r="P31" s="7" t="s">
        <v>73</v>
      </c>
      <c r="Q31" s="61">
        <f>IF(ISNUMBER(Q30),(Q30)*$E$46, 0)</f>
        <v>0</v>
      </c>
      <c r="R31" s="7" t="s">
        <v>73</v>
      </c>
      <c r="S31" s="61">
        <f>IF(ISNUMBER(S30),(S30)*$E$46, 0)</f>
        <v>0</v>
      </c>
      <c r="T31" s="7" t="s">
        <v>73</v>
      </c>
      <c r="U31" s="61">
        <f>IF(ISNUMBER(U30),(U30)*$E$46, 0)</f>
        <v>0</v>
      </c>
      <c r="V31" s="7" t="s">
        <v>73</v>
      </c>
      <c r="W31" s="61">
        <f>IF(ISNUMBER(W30),(W30)*$E$46, 0)</f>
        <v>0</v>
      </c>
      <c r="X31" s="7" t="s">
        <v>73</v>
      </c>
      <c r="Y31" s="61">
        <f>IF(ISNUMBER(Y30),(Y30)*$E$46, 0)</f>
        <v>0</v>
      </c>
      <c r="Z31" s="7" t="s">
        <v>73</v>
      </c>
      <c r="AA31" s="61">
        <f>IF(ISNUMBER(AA30),(AA30)*$E$46, 0)</f>
        <v>0</v>
      </c>
      <c r="AB31" s="7" t="s">
        <v>73</v>
      </c>
      <c r="AC31" s="61">
        <f>IF(ISNUMBER(AC30),(AC30)*$E$46, 0)</f>
        <v>0</v>
      </c>
      <c r="AD31" s="7" t="s">
        <v>73</v>
      </c>
      <c r="AE31" s="61">
        <f>IF(ISNUMBER(AE30),(AE30)*$E$46, 0)</f>
        <v>0</v>
      </c>
      <c r="AF31" s="7" t="s">
        <v>73</v>
      </c>
      <c r="AG31" s="61">
        <f>IF(ISNUMBER(AG30),(AG30)*$E$46, 0)</f>
        <v>0</v>
      </c>
      <c r="AH31" s="7" t="s">
        <v>73</v>
      </c>
      <c r="AI31" s="61">
        <f>IF(ISNUMBER(AI30),(AI30)*$E$46, 0)</f>
        <v>0</v>
      </c>
      <c r="AJ31" s="7" t="s">
        <v>73</v>
      </c>
      <c r="AK31" s="61">
        <f>IF(ISNUMBER(AK30),(AK30)*$E$46, 0)</f>
        <v>0</v>
      </c>
      <c r="AL31" s="79"/>
      <c r="AM31" s="80"/>
      <c r="AN31" s="66"/>
      <c r="AO31" s="4"/>
      <c r="AP31" s="4"/>
      <c r="AQ31" s="4"/>
      <c r="AR31" s="4"/>
      <c r="AS31" s="4"/>
      <c r="AT31" s="4"/>
      <c r="AU31" s="4"/>
      <c r="AV31" s="4"/>
      <c r="AW31" s="4"/>
      <c r="AX31" s="4"/>
      <c r="AY31" s="4"/>
    </row>
    <row r="32" spans="1:51" x14ac:dyDescent="0.35">
      <c r="A32" s="4"/>
      <c r="B32" s="93" t="s">
        <v>79</v>
      </c>
      <c r="C32" s="94"/>
      <c r="D32" s="94"/>
      <c r="E32" s="95"/>
      <c r="F32" s="7" t="s">
        <v>73</v>
      </c>
      <c r="G32" s="59"/>
      <c r="H32" s="7" t="s">
        <v>73</v>
      </c>
      <c r="I32" s="61">
        <f>G32*E47</f>
        <v>0</v>
      </c>
      <c r="J32" s="7" t="s">
        <v>73</v>
      </c>
      <c r="K32" s="61">
        <f>(G32-I32)*E47</f>
        <v>0</v>
      </c>
      <c r="L32" s="7" t="s">
        <v>73</v>
      </c>
      <c r="M32" s="61">
        <f>(G32-I32-K32)*E47</f>
        <v>0</v>
      </c>
      <c r="N32" s="7" t="s">
        <v>73</v>
      </c>
      <c r="O32" s="61">
        <f>(G32-I32-K32-M32)*E47</f>
        <v>0</v>
      </c>
      <c r="P32" s="7" t="s">
        <v>73</v>
      </c>
      <c r="Q32" s="61">
        <f>(G32-I32-K32-M32-O32)*F47</f>
        <v>0</v>
      </c>
      <c r="R32" s="7" t="s">
        <v>73</v>
      </c>
      <c r="S32" s="61">
        <f>(G32-I32-K32-M32-O32-Q32)*F47</f>
        <v>0</v>
      </c>
      <c r="T32" s="7" t="s">
        <v>73</v>
      </c>
      <c r="U32" s="61">
        <f>(G32-I32-K32-M32-O32-Q32-S32)*F47</f>
        <v>0</v>
      </c>
      <c r="V32" s="7" t="s">
        <v>73</v>
      </c>
      <c r="W32" s="61">
        <f>(G32-I32-K32-M32-O32-Q32-S32-U32)*F47</f>
        <v>0</v>
      </c>
      <c r="X32" s="7" t="s">
        <v>73</v>
      </c>
      <c r="Y32" s="61">
        <f>(G32-I32-K32-M32-O32-Q32-S32-U32-W32)*F47</f>
        <v>0</v>
      </c>
      <c r="Z32" s="7" t="s">
        <v>73</v>
      </c>
      <c r="AA32" s="61">
        <f>(G32-I32-K32-M32-O32-Q32-S32-U32-W32-Y32)*F47</f>
        <v>0</v>
      </c>
      <c r="AB32" s="7" t="s">
        <v>73</v>
      </c>
      <c r="AC32" s="61">
        <f>(G32-I32-K32-M32-O32-Q32-S32-U32-W32-Y32-AA32)*F47</f>
        <v>0</v>
      </c>
      <c r="AD32" s="7" t="s">
        <v>73</v>
      </c>
      <c r="AE32" s="61">
        <f>(G32-I32-K32-M32-O32-Q32-S32-U32-W32-Y32-AA32-AC32)*F47</f>
        <v>0</v>
      </c>
      <c r="AF32" s="7" t="s">
        <v>73</v>
      </c>
      <c r="AG32" s="61">
        <f>(G32-I32-K32-M32-O32-Q32-S32-U32-W32-Y32-AA32-AC32-AE32)*F47</f>
        <v>0</v>
      </c>
      <c r="AH32" s="7" t="s">
        <v>73</v>
      </c>
      <c r="AI32" s="61">
        <f>(G32-I32-K32-M32-O32-Q32-S32-U32-W32-Y32-AA32-AC32-AE32-AG32)*F47</f>
        <v>0</v>
      </c>
      <c r="AJ32" s="7" t="s">
        <v>73</v>
      </c>
      <c r="AK32" s="61">
        <f>(G32-I32-K32-M32-O32-Q32-S32-U32-W32-Y32-AA32-AC32-AE32-AG32-AI32)*F47</f>
        <v>0</v>
      </c>
      <c r="AL32" s="79"/>
      <c r="AM32" s="80"/>
      <c r="AN32" s="66"/>
      <c r="AO32" s="4"/>
      <c r="AP32" s="4"/>
      <c r="AQ32" s="4"/>
      <c r="AR32" s="4"/>
      <c r="AS32" s="4"/>
      <c r="AT32" s="4"/>
      <c r="AU32" s="4"/>
      <c r="AV32" s="4"/>
      <c r="AW32" s="4"/>
      <c r="AX32" s="4"/>
      <c r="AY32" s="4"/>
    </row>
    <row r="33" spans="1:51" x14ac:dyDescent="0.35">
      <c r="A33" s="4"/>
      <c r="B33" s="93" t="s">
        <v>80</v>
      </c>
      <c r="C33" s="94"/>
      <c r="D33" s="94"/>
      <c r="E33" s="95"/>
      <c r="F33" s="7" t="s">
        <v>73</v>
      </c>
      <c r="G33" s="59"/>
      <c r="H33" s="7" t="s">
        <v>73</v>
      </c>
      <c r="I33" s="61">
        <f>G33*E48</f>
        <v>0</v>
      </c>
      <c r="J33" s="7" t="s">
        <v>73</v>
      </c>
      <c r="K33" s="61">
        <f>(G33-I33)*E48</f>
        <v>0</v>
      </c>
      <c r="L33" s="7" t="s">
        <v>73</v>
      </c>
      <c r="M33" s="61">
        <f>(G33-I33-K33)*E48</f>
        <v>0</v>
      </c>
      <c r="N33" s="7" t="s">
        <v>73</v>
      </c>
      <c r="O33" s="61">
        <f>(G33-I33-K33-M33)*E48</f>
        <v>0</v>
      </c>
      <c r="P33" s="7" t="s">
        <v>73</v>
      </c>
      <c r="Q33" s="61">
        <f>(G33-I33-K33-M33-O33)*F48</f>
        <v>0</v>
      </c>
      <c r="R33" s="7" t="s">
        <v>73</v>
      </c>
      <c r="S33" s="61">
        <f>(G33-I33-K33-M33-O33-Q33)*F48</f>
        <v>0</v>
      </c>
      <c r="T33" s="7" t="s">
        <v>73</v>
      </c>
      <c r="U33" s="61">
        <f>(G33-I33-K33-M33-O33-Q33-S33)*F48</f>
        <v>0</v>
      </c>
      <c r="V33" s="7" t="s">
        <v>73</v>
      </c>
      <c r="W33" s="61">
        <f>(G33-I33-K33-M33-O33-Q33-S33-U33)*F48</f>
        <v>0</v>
      </c>
      <c r="X33" s="7" t="s">
        <v>73</v>
      </c>
      <c r="Y33" s="61">
        <f>(G33-I33-K33-M33-O33-Q33-S33-U33-W33)*F48</f>
        <v>0</v>
      </c>
      <c r="Z33" s="7" t="s">
        <v>73</v>
      </c>
      <c r="AA33" s="61">
        <f>(G33-I33-K33-M33-O33-Q33-S33-U33-W33-Y33)*F48</f>
        <v>0</v>
      </c>
      <c r="AB33" s="7" t="s">
        <v>73</v>
      </c>
      <c r="AC33" s="61">
        <f>(G33-I33-K33-M33-O33-Q33-S33-U33-W33-Y33-AA33)*F48</f>
        <v>0</v>
      </c>
      <c r="AD33" s="7" t="s">
        <v>73</v>
      </c>
      <c r="AE33" s="61">
        <f>(G33-I33-K33-M33-O33-Q33-S33-U33-W33-Y33-AA33-AC33)*F48</f>
        <v>0</v>
      </c>
      <c r="AF33" s="7" t="s">
        <v>73</v>
      </c>
      <c r="AG33" s="61">
        <f>(G33-I33-K33-M33-O33-Q33-S33-U33-W33-Y33-AA33-AC33-AE33)*F48</f>
        <v>0</v>
      </c>
      <c r="AH33" s="7" t="s">
        <v>73</v>
      </c>
      <c r="AI33" s="61">
        <f>(G33-I33-K33-M33-O33-Q33-S33-U33-W33-Y33-AA33-AC33-AE33-AG33)*F48</f>
        <v>0</v>
      </c>
      <c r="AJ33" s="7" t="s">
        <v>73</v>
      </c>
      <c r="AK33" s="61">
        <f>(G33-I33-K33-M33-O33-Q33-S33-U33-W33-Y33-AA33-AC33-AE33-AG33-AI33)*F48</f>
        <v>0</v>
      </c>
      <c r="AL33" s="79"/>
      <c r="AM33" s="80"/>
      <c r="AN33" s="66"/>
      <c r="AO33" s="4"/>
      <c r="AP33" s="4"/>
      <c r="AQ33" s="4"/>
      <c r="AR33" s="4"/>
      <c r="AS33" s="4"/>
      <c r="AT33" s="4"/>
      <c r="AU33" s="4"/>
      <c r="AV33" s="4"/>
      <c r="AW33" s="4"/>
      <c r="AX33" s="4"/>
      <c r="AY33" s="4"/>
    </row>
    <row r="34" spans="1:51" x14ac:dyDescent="0.35">
      <c r="A34" s="4"/>
      <c r="B34" s="93" t="s">
        <v>77</v>
      </c>
      <c r="C34" s="94"/>
      <c r="D34" s="94"/>
      <c r="E34" s="95"/>
      <c r="F34" s="7" t="s">
        <v>73</v>
      </c>
      <c r="G34" s="60"/>
      <c r="H34" s="7" t="s">
        <v>73</v>
      </c>
      <c r="I34" s="61">
        <f>G34*E49</f>
        <v>0</v>
      </c>
      <c r="J34" s="7" t="s">
        <v>73</v>
      </c>
      <c r="K34" s="61">
        <f>(G34-I34)*E49</f>
        <v>0</v>
      </c>
      <c r="L34" s="7" t="s">
        <v>73</v>
      </c>
      <c r="M34" s="61">
        <f>(G34-I34-K34)*E49</f>
        <v>0</v>
      </c>
      <c r="N34" s="7" t="s">
        <v>73</v>
      </c>
      <c r="O34" s="61">
        <f>(G34-I34-K34-M34)*E49</f>
        <v>0</v>
      </c>
      <c r="P34" s="7" t="s">
        <v>73</v>
      </c>
      <c r="Q34" s="61">
        <f>(G34-I34-K34-M34-O34)*F49</f>
        <v>0</v>
      </c>
      <c r="R34" s="7" t="s">
        <v>73</v>
      </c>
      <c r="S34" s="61">
        <f>(G34-I34-K34-M34-O34-Q34)*F49</f>
        <v>0</v>
      </c>
      <c r="T34" s="7" t="s">
        <v>73</v>
      </c>
      <c r="U34" s="61">
        <f>(G34-I34-K34-M34-O34-Q34-S34)*F49</f>
        <v>0</v>
      </c>
      <c r="V34" s="7" t="s">
        <v>73</v>
      </c>
      <c r="W34" s="61">
        <f>(G34-I34-K34-M34-O34-Q34-S34-U34)*F49</f>
        <v>0</v>
      </c>
      <c r="X34" s="7" t="s">
        <v>73</v>
      </c>
      <c r="Y34" s="61">
        <f>(G34-I34-K34-M34-O34-Q34-S34-U34-W34)*F49</f>
        <v>0</v>
      </c>
      <c r="Z34" s="7" t="s">
        <v>73</v>
      </c>
      <c r="AA34" s="61">
        <f>(G34-I34-K34-M34-O34-Q34-S34-U34-W34-Y34)*F49</f>
        <v>0</v>
      </c>
      <c r="AB34" s="7" t="s">
        <v>73</v>
      </c>
      <c r="AC34" s="61">
        <f>(G34-I34-K34-M34-O34-Q34-S34-U34-W34-Y34-AA34)*F49</f>
        <v>0</v>
      </c>
      <c r="AD34" s="7" t="s">
        <v>73</v>
      </c>
      <c r="AE34" s="61">
        <f>(G34-I34-K34-M34-O34-Q34-S34-U34-W34-Y34-AA34-AC34)*F49</f>
        <v>0</v>
      </c>
      <c r="AF34" s="7" t="s">
        <v>73</v>
      </c>
      <c r="AG34" s="61">
        <f>(G34-I34-K34-M34-O34-Q34-S34-U34-W34-Y34-AA34-AC34-AE34)*F49</f>
        <v>0</v>
      </c>
      <c r="AH34" s="7" t="s">
        <v>73</v>
      </c>
      <c r="AI34" s="61">
        <f>(G34-I34-K34-M34-O34-Q34-S34-U34-W34-Y34-AA34-AC34-AE34-AG34)*F49</f>
        <v>0</v>
      </c>
      <c r="AJ34" s="7" t="s">
        <v>73</v>
      </c>
      <c r="AK34" s="61">
        <f>(G34-I34-K34-M34-O34-Q34-S34-U34-W34-Y34-AA34-AC34-AE34-AG34-AI34)*F49</f>
        <v>0</v>
      </c>
      <c r="AL34" s="79"/>
      <c r="AM34" s="80"/>
      <c r="AN34" s="66"/>
      <c r="AO34" s="4"/>
      <c r="AP34" s="4"/>
      <c r="AQ34" s="4"/>
      <c r="AR34" s="4"/>
      <c r="AS34" s="4"/>
      <c r="AT34" s="4"/>
      <c r="AU34" s="4"/>
      <c r="AV34" s="4"/>
      <c r="AW34" s="4"/>
      <c r="AX34" s="4"/>
      <c r="AY34" s="4"/>
    </row>
    <row r="35" spans="1:51" x14ac:dyDescent="0.35">
      <c r="A35" s="4"/>
      <c r="B35" s="93" t="s">
        <v>78</v>
      </c>
      <c r="C35" s="94"/>
      <c r="D35" s="94"/>
      <c r="E35" s="95"/>
      <c r="F35" s="7" t="s">
        <v>73</v>
      </c>
      <c r="G35" s="60"/>
      <c r="H35" s="7" t="s">
        <v>73</v>
      </c>
      <c r="I35" s="61">
        <f>G35*E50</f>
        <v>0</v>
      </c>
      <c r="J35" s="7" t="s">
        <v>73</v>
      </c>
      <c r="K35" s="61">
        <f>(G35-I35)*E50</f>
        <v>0</v>
      </c>
      <c r="L35" s="7" t="s">
        <v>73</v>
      </c>
      <c r="M35" s="61">
        <f>(G35-I35-K35)*E50</f>
        <v>0</v>
      </c>
      <c r="N35" s="7" t="s">
        <v>73</v>
      </c>
      <c r="O35" s="61">
        <f>(G35-I35-K35-M35)*E50</f>
        <v>0</v>
      </c>
      <c r="P35" s="7" t="s">
        <v>73</v>
      </c>
      <c r="Q35" s="61">
        <f>(G35-I35-K35-M35-O35)*F50</f>
        <v>0</v>
      </c>
      <c r="R35" s="7" t="s">
        <v>73</v>
      </c>
      <c r="S35" s="61">
        <f>(G35-I35-K35-M35-O35-Q35)*F50</f>
        <v>0</v>
      </c>
      <c r="T35" s="7" t="s">
        <v>73</v>
      </c>
      <c r="U35" s="61">
        <f>(G35-I35-K35-M35-O35-Q35-S35)*F50</f>
        <v>0</v>
      </c>
      <c r="V35" s="7" t="s">
        <v>73</v>
      </c>
      <c r="W35" s="61">
        <f>(G35-I35-K35-M35-O35-Q35-S35-U35)*F50</f>
        <v>0</v>
      </c>
      <c r="X35" s="7" t="s">
        <v>73</v>
      </c>
      <c r="Y35" s="61">
        <f>(G35-I35-K35-M35-O35-Q35-S35-U35-W35)*F50</f>
        <v>0</v>
      </c>
      <c r="Z35" s="7" t="s">
        <v>73</v>
      </c>
      <c r="AA35" s="61">
        <f>(G35-I35-K35-M35-O35-Q35-S35-U35-W35-Y35)*F50</f>
        <v>0</v>
      </c>
      <c r="AB35" s="7" t="s">
        <v>73</v>
      </c>
      <c r="AC35" s="61">
        <f>(G35-I35-K35-M35-O35-Q35-S35-U35-W35-Y35-AA35)*F50</f>
        <v>0</v>
      </c>
      <c r="AD35" s="7" t="s">
        <v>73</v>
      </c>
      <c r="AE35" s="61">
        <f>(G35-I35-K35-M35-O35-Q35-S35-U35-W35-Y35-AA35-AC35)*F50</f>
        <v>0</v>
      </c>
      <c r="AF35" s="7" t="s">
        <v>73</v>
      </c>
      <c r="AG35" s="61">
        <f>(G35-I35-K35-M35-O35-Q35-S35-U35-W35-Y35-AA35-AC35-AE35)*F50</f>
        <v>0</v>
      </c>
      <c r="AH35" s="7" t="s">
        <v>73</v>
      </c>
      <c r="AI35" s="61">
        <f>(G35-I35-K35-M35-O35-Q35-S35-U35-W35-Y35-AA35-AC35-AE35-AG35)*F50</f>
        <v>0</v>
      </c>
      <c r="AJ35" s="7" t="s">
        <v>73</v>
      </c>
      <c r="AK35" s="61">
        <f>(G35-I35-K35-M35-O35-Q35-S35-U35-W35-Y35-AA35-AC35-AE35-AG35-AI35)*F50</f>
        <v>0</v>
      </c>
      <c r="AL35" s="79"/>
      <c r="AM35" s="80"/>
      <c r="AN35" s="66"/>
      <c r="AO35" s="4"/>
      <c r="AP35" s="4"/>
      <c r="AQ35" s="4"/>
      <c r="AR35" s="4"/>
      <c r="AS35" s="4"/>
      <c r="AT35" s="4"/>
      <c r="AU35" s="4"/>
      <c r="AV35" s="4"/>
      <c r="AW35" s="4"/>
      <c r="AX35" s="4"/>
      <c r="AY35" s="4"/>
    </row>
    <row r="36" spans="1:51" x14ac:dyDescent="0.35">
      <c r="A36" s="4"/>
      <c r="B36" s="83" t="s">
        <v>9</v>
      </c>
      <c r="C36" s="84"/>
      <c r="D36" s="84"/>
      <c r="E36" s="85"/>
      <c r="F36" s="40"/>
      <c r="G36" s="45"/>
      <c r="H36" s="7" t="s">
        <v>73</v>
      </c>
      <c r="I36" s="57"/>
      <c r="J36" s="7" t="s">
        <v>73</v>
      </c>
      <c r="K36" s="57"/>
      <c r="L36" s="7" t="s">
        <v>73</v>
      </c>
      <c r="M36" s="57"/>
      <c r="N36" s="7" t="s">
        <v>73</v>
      </c>
      <c r="O36" s="57"/>
      <c r="P36" s="7" t="s">
        <v>73</v>
      </c>
      <c r="Q36" s="57"/>
      <c r="R36" s="7" t="s">
        <v>73</v>
      </c>
      <c r="S36" s="57"/>
      <c r="T36" s="7" t="s">
        <v>73</v>
      </c>
      <c r="U36" s="57"/>
      <c r="V36" s="7" t="s">
        <v>73</v>
      </c>
      <c r="W36" s="57"/>
      <c r="X36" s="7" t="s">
        <v>73</v>
      </c>
      <c r="Y36" s="57"/>
      <c r="Z36" s="7" t="s">
        <v>73</v>
      </c>
      <c r="AA36" s="57"/>
      <c r="AB36" s="7" t="s">
        <v>73</v>
      </c>
      <c r="AC36" s="57"/>
      <c r="AD36" s="7" t="s">
        <v>73</v>
      </c>
      <c r="AE36" s="57"/>
      <c r="AF36" s="7" t="s">
        <v>73</v>
      </c>
      <c r="AG36" s="57"/>
      <c r="AH36" s="7" t="s">
        <v>73</v>
      </c>
      <c r="AI36" s="57"/>
      <c r="AJ36" s="7" t="s">
        <v>73</v>
      </c>
      <c r="AK36" s="57"/>
      <c r="AL36" s="79"/>
      <c r="AM36" s="80"/>
      <c r="AN36" s="66"/>
      <c r="AO36" s="4"/>
      <c r="AP36" s="4"/>
      <c r="AQ36" s="4"/>
      <c r="AR36" s="4"/>
      <c r="AS36" s="4"/>
      <c r="AT36" s="4"/>
      <c r="AU36" s="4"/>
      <c r="AV36" s="4"/>
      <c r="AW36" s="4"/>
      <c r="AX36" s="4"/>
      <c r="AY36" s="4"/>
    </row>
    <row r="37" spans="1:51" x14ac:dyDescent="0.35">
      <c r="A37" s="4"/>
      <c r="B37" s="83" t="s">
        <v>18</v>
      </c>
      <c r="C37" s="84"/>
      <c r="D37" s="84"/>
      <c r="E37" s="85"/>
      <c r="F37" s="40"/>
      <c r="G37" s="46"/>
      <c r="H37" s="7" t="s">
        <v>73</v>
      </c>
      <c r="I37" s="57"/>
      <c r="J37" s="7" t="s">
        <v>73</v>
      </c>
      <c r="K37" s="57"/>
      <c r="L37" s="7" t="s">
        <v>73</v>
      </c>
      <c r="M37" s="57"/>
      <c r="N37" s="7" t="s">
        <v>73</v>
      </c>
      <c r="O37" s="57"/>
      <c r="P37" s="7" t="s">
        <v>73</v>
      </c>
      <c r="Q37" s="57"/>
      <c r="R37" s="7" t="s">
        <v>73</v>
      </c>
      <c r="S37" s="57"/>
      <c r="T37" s="7" t="s">
        <v>73</v>
      </c>
      <c r="U37" s="57"/>
      <c r="V37" s="7" t="s">
        <v>73</v>
      </c>
      <c r="W37" s="57"/>
      <c r="X37" s="7" t="s">
        <v>73</v>
      </c>
      <c r="Y37" s="57"/>
      <c r="Z37" s="7" t="s">
        <v>73</v>
      </c>
      <c r="AA37" s="57"/>
      <c r="AB37" s="7" t="s">
        <v>73</v>
      </c>
      <c r="AC37" s="57"/>
      <c r="AD37" s="7" t="s">
        <v>73</v>
      </c>
      <c r="AE37" s="57"/>
      <c r="AF37" s="7" t="s">
        <v>73</v>
      </c>
      <c r="AG37" s="57"/>
      <c r="AH37" s="7" t="s">
        <v>73</v>
      </c>
      <c r="AI37" s="57"/>
      <c r="AJ37" s="7" t="s">
        <v>73</v>
      </c>
      <c r="AK37" s="57"/>
      <c r="AL37" s="81"/>
      <c r="AM37" s="82"/>
      <c r="AN37" s="66"/>
      <c r="AO37" s="4"/>
      <c r="AP37" s="4"/>
      <c r="AQ37" s="4"/>
      <c r="AR37" s="4"/>
      <c r="AS37" s="4"/>
      <c r="AT37" s="4"/>
      <c r="AU37" s="4"/>
      <c r="AV37" s="4"/>
      <c r="AW37" s="4"/>
      <c r="AX37" s="4"/>
      <c r="AY37" s="4"/>
    </row>
    <row r="38" spans="1:51" x14ac:dyDescent="0.35">
      <c r="A38" s="4"/>
      <c r="B38" s="103" t="s">
        <v>19</v>
      </c>
      <c r="C38" s="104"/>
      <c r="D38" s="104"/>
      <c r="E38" s="105"/>
      <c r="F38" s="105"/>
      <c r="G38" s="105"/>
      <c r="H38" s="104"/>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4"/>
      <c r="AF38" s="104"/>
      <c r="AG38" s="104"/>
      <c r="AH38" s="104"/>
      <c r="AI38" s="104"/>
      <c r="AJ38" s="104"/>
      <c r="AK38" s="104"/>
      <c r="AL38" s="104"/>
      <c r="AM38" s="104"/>
      <c r="AN38" s="106"/>
      <c r="AO38" s="4"/>
      <c r="AP38" s="4"/>
      <c r="AQ38" s="4"/>
      <c r="AR38" s="4"/>
      <c r="AS38" s="4"/>
      <c r="AT38" s="4"/>
      <c r="AU38" s="4"/>
      <c r="AV38" s="4"/>
      <c r="AW38" s="4"/>
      <c r="AX38" s="4"/>
      <c r="AY38" s="4"/>
    </row>
    <row r="39" spans="1:51" x14ac:dyDescent="0.35">
      <c r="A39" s="4"/>
      <c r="B39" s="100" t="s">
        <v>11</v>
      </c>
      <c r="C39" s="101"/>
      <c r="D39" s="101"/>
      <c r="E39" s="102"/>
      <c r="F39" s="47"/>
      <c r="G39" s="45"/>
      <c r="H39" s="7" t="s">
        <v>73</v>
      </c>
      <c r="I39" s="63">
        <f>SUM(I16:I20)-(I22+I23+I25+I27+I29+I31+I32+I33+I34+I35+I36+I37)</f>
        <v>0</v>
      </c>
      <c r="J39" s="7" t="s">
        <v>73</v>
      </c>
      <c r="K39" s="63">
        <f>SUM(K16:K20)-(K22+K23+K25+K27+K29+K31+K32+K33+K34+K35+K36+K37)</f>
        <v>0</v>
      </c>
      <c r="L39" s="7" t="s">
        <v>73</v>
      </c>
      <c r="M39" s="63">
        <f>SUM(M16:M20)-(M22+M23+M25+M27+M29+M31+M32+M33+M34+M35+M36+M37)</f>
        <v>0</v>
      </c>
      <c r="N39" s="7" t="s">
        <v>73</v>
      </c>
      <c r="O39" s="63">
        <f>SUM(O16:O20)-(O22+O23+O25+O27+O29+O31+O32+O33+O34+O35+O36+O37)</f>
        <v>0</v>
      </c>
      <c r="P39" s="7" t="s">
        <v>73</v>
      </c>
      <c r="Q39" s="63">
        <f>SUM(Q16:Q20)-(Q22+Q23+Q25+Q27+Q29+Q31+Q32+Q33+Q34+Q35+Q36+Q37)</f>
        <v>0</v>
      </c>
      <c r="R39" s="7" t="s">
        <v>73</v>
      </c>
      <c r="S39" s="63">
        <f>SUM(S16:S20)-(S22+S23+S25+S27+S29+S31+S32+S33+S34+S35+S36+S37)</f>
        <v>0</v>
      </c>
      <c r="T39" s="7" t="s">
        <v>73</v>
      </c>
      <c r="U39" s="63">
        <f>SUM(U16:U20)-(U22+U23+U25+U27+U29+U31+U32+U33+U34+U35+U36+U37)</f>
        <v>0</v>
      </c>
      <c r="V39" s="7" t="s">
        <v>73</v>
      </c>
      <c r="W39" s="63">
        <f>SUM(W16:W20)-(W22+W23+W25+W27+W29+W31+W32+W33+W34+W35+W36+W37)</f>
        <v>0</v>
      </c>
      <c r="X39" s="7" t="s">
        <v>73</v>
      </c>
      <c r="Y39" s="63">
        <f>SUM(Y16:Y20)-(Y22+Y23+Y25+Y27+Y29+Y31+Y32+Y33+Y34+Y35+Y36+Y37)</f>
        <v>0</v>
      </c>
      <c r="Z39" s="7" t="s">
        <v>73</v>
      </c>
      <c r="AA39" s="63">
        <f>SUM(AA16:AA20)-(AA22+AA23+AA25+AA27+AA29+AA31+AA32+AA33+AA34+AA35+AA36+AA37)</f>
        <v>0</v>
      </c>
      <c r="AB39" s="7" t="s">
        <v>73</v>
      </c>
      <c r="AC39" s="63">
        <f>SUM(AC16:AC20)-(AC22+AC23+AC25+AC27+AC29+AC31+AC32+AC33+AC34+AC35+AC36+AC37)</f>
        <v>0</v>
      </c>
      <c r="AD39" s="7" t="s">
        <v>73</v>
      </c>
      <c r="AE39" s="63">
        <f>SUM(AE16:AE20)-(AE22+AE23+AE25+AE27+AE29+AE31+AE32+AE33+AE34+AE35+AE36+AE37)</f>
        <v>0</v>
      </c>
      <c r="AF39" s="7" t="s">
        <v>73</v>
      </c>
      <c r="AG39" s="63">
        <f>SUM(AG16:AG20)-(AG22+AG23+AG25+AG27+AG29+AG31+AG32+AG33+AG34+AG35+AG36+AG37)</f>
        <v>0</v>
      </c>
      <c r="AH39" s="7" t="s">
        <v>73</v>
      </c>
      <c r="AI39" s="63">
        <f>SUM(AI16:AI20)-(AI22+AI23+AI25+AI27+AI29+AI31+AI32+AI33+AI34+AI35+AI36+AI37)</f>
        <v>0</v>
      </c>
      <c r="AJ39" s="7" t="s">
        <v>73</v>
      </c>
      <c r="AK39" s="63">
        <f>SUM(AK16:AK20)-(AK22+AK23+AK25+AK27+AK29+AK31+AK32+AK33+AK34+AK35+AK36+AK37)</f>
        <v>0</v>
      </c>
      <c r="AL39" s="77"/>
      <c r="AM39" s="78"/>
      <c r="AN39" s="66"/>
      <c r="AO39" s="4"/>
      <c r="AP39" s="4"/>
      <c r="AQ39" s="4"/>
      <c r="AR39" s="4"/>
      <c r="AS39" s="4"/>
      <c r="AT39" s="4"/>
      <c r="AU39" s="4"/>
      <c r="AV39" s="4"/>
      <c r="AW39" s="4"/>
      <c r="AX39" s="4"/>
      <c r="AY39" s="4"/>
    </row>
    <row r="40" spans="1:51" x14ac:dyDescent="0.35">
      <c r="A40" s="4"/>
      <c r="B40" s="100" t="s">
        <v>12</v>
      </c>
      <c r="C40" s="101"/>
      <c r="D40" s="101"/>
      <c r="E40" s="102"/>
      <c r="F40" s="8" t="s">
        <v>73</v>
      </c>
      <c r="G40" s="62">
        <f>G11+G12+G13</f>
        <v>0</v>
      </c>
      <c r="H40" s="8" t="s">
        <v>73</v>
      </c>
      <c r="I40" s="63">
        <f>I10+I39</f>
        <v>0</v>
      </c>
      <c r="J40" s="8" t="s">
        <v>73</v>
      </c>
      <c r="K40" s="63">
        <f>K10+K39</f>
        <v>0</v>
      </c>
      <c r="L40" s="8" t="s">
        <v>73</v>
      </c>
      <c r="M40" s="63">
        <f>M10+M39</f>
        <v>0</v>
      </c>
      <c r="N40" s="8" t="s">
        <v>73</v>
      </c>
      <c r="O40" s="63">
        <f>O10+O39</f>
        <v>0</v>
      </c>
      <c r="P40" s="8" t="s">
        <v>73</v>
      </c>
      <c r="Q40" s="63">
        <f>Q10+Q39</f>
        <v>0</v>
      </c>
      <c r="R40" s="8" t="s">
        <v>73</v>
      </c>
      <c r="S40" s="63">
        <f>S10+S39</f>
        <v>0</v>
      </c>
      <c r="T40" s="8" t="s">
        <v>73</v>
      </c>
      <c r="U40" s="63">
        <f>U10+U39</f>
        <v>0</v>
      </c>
      <c r="V40" s="8" t="s">
        <v>73</v>
      </c>
      <c r="W40" s="63">
        <f>W10+W39</f>
        <v>0</v>
      </c>
      <c r="X40" s="8" t="s">
        <v>73</v>
      </c>
      <c r="Y40" s="63">
        <f>Y10+Y39</f>
        <v>0</v>
      </c>
      <c r="Z40" s="8" t="s">
        <v>73</v>
      </c>
      <c r="AA40" s="63">
        <f>AA10+AA39</f>
        <v>0</v>
      </c>
      <c r="AB40" s="8" t="s">
        <v>73</v>
      </c>
      <c r="AC40" s="63">
        <f>AC10+AC39</f>
        <v>0</v>
      </c>
      <c r="AD40" s="8" t="s">
        <v>73</v>
      </c>
      <c r="AE40" s="63">
        <f>AE10+AE39</f>
        <v>0</v>
      </c>
      <c r="AF40" s="8" t="s">
        <v>73</v>
      </c>
      <c r="AG40" s="63">
        <f>AG10+AG39</f>
        <v>0</v>
      </c>
      <c r="AH40" s="8" t="s">
        <v>73</v>
      </c>
      <c r="AI40" s="63">
        <f>AI10+AI39</f>
        <v>0</v>
      </c>
      <c r="AJ40" s="8" t="s">
        <v>73</v>
      </c>
      <c r="AK40" s="63">
        <f>AK10+AK39</f>
        <v>0</v>
      </c>
      <c r="AL40" s="81"/>
      <c r="AM40" s="82"/>
      <c r="AN40" s="66"/>
      <c r="AO40" s="4"/>
      <c r="AP40" s="4"/>
      <c r="AQ40" s="4"/>
      <c r="AR40" s="4"/>
      <c r="AS40" s="4"/>
      <c r="AT40" s="4"/>
      <c r="AU40" s="4"/>
      <c r="AV40" s="4"/>
      <c r="AW40" s="4"/>
      <c r="AX40" s="4"/>
      <c r="AY40" s="4"/>
    </row>
    <row r="41" spans="1:51" x14ac:dyDescent="0.35">
      <c r="A41" s="4"/>
      <c r="C41" s="4"/>
      <c r="D41" s="4"/>
      <c r="E41" s="4"/>
      <c r="F41" s="4"/>
      <c r="G41" s="4"/>
      <c r="H41" s="4"/>
      <c r="I41" s="1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row>
    <row r="42" spans="1:51" ht="15" customHeight="1" x14ac:dyDescent="0.35">
      <c r="A42" s="4"/>
      <c r="B42" s="21" t="s">
        <v>33</v>
      </c>
      <c r="C42" s="22"/>
      <c r="D42" s="23"/>
      <c r="E42" s="24" t="s">
        <v>34</v>
      </c>
      <c r="F42" s="24" t="s">
        <v>35</v>
      </c>
      <c r="G42" s="4"/>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M42" s="96"/>
      <c r="AN42" s="96"/>
      <c r="AO42" s="4"/>
      <c r="AP42" s="4"/>
      <c r="AQ42" s="4"/>
      <c r="AR42" s="4"/>
      <c r="AS42" s="4"/>
      <c r="AT42" s="4"/>
      <c r="AU42" s="4"/>
      <c r="AV42" s="4"/>
      <c r="AW42" s="4"/>
      <c r="AX42" s="4"/>
      <c r="AY42" s="4"/>
    </row>
    <row r="43" spans="1:51" ht="15" customHeight="1" x14ac:dyDescent="0.35">
      <c r="A43" s="4"/>
      <c r="B43" s="15" t="s">
        <v>75</v>
      </c>
      <c r="C43" s="16"/>
      <c r="D43" s="17"/>
      <c r="E43" s="110">
        <v>0.05</v>
      </c>
      <c r="F43" s="111"/>
      <c r="G43" s="4"/>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N43" s="96"/>
    </row>
    <row r="44" spans="1:51" ht="15" customHeight="1" x14ac:dyDescent="0.35">
      <c r="A44" s="4"/>
      <c r="B44" s="15" t="s">
        <v>76</v>
      </c>
      <c r="C44" s="16"/>
      <c r="D44" s="17"/>
      <c r="E44" s="110">
        <v>7.4999999999999997E-2</v>
      </c>
      <c r="F44" s="111"/>
      <c r="G44" s="4"/>
      <c r="H44" s="96"/>
      <c r="I44" s="96"/>
      <c r="J44" s="96"/>
      <c r="K44" s="96"/>
      <c r="L44" s="96"/>
      <c r="M44" s="96"/>
      <c r="N44" s="96"/>
      <c r="O44" s="96"/>
      <c r="P44" s="96"/>
      <c r="Q44" s="96"/>
      <c r="R44" s="96"/>
      <c r="S44" s="96"/>
      <c r="T44" s="96"/>
      <c r="U44" s="96"/>
      <c r="V44" s="96"/>
      <c r="W44" s="96"/>
      <c r="X44" s="96"/>
      <c r="Y44" s="96"/>
      <c r="Z44" s="96"/>
      <c r="AA44" s="96"/>
      <c r="AB44" s="96"/>
      <c r="AC44" s="96"/>
      <c r="AD44" s="96"/>
      <c r="AE44" s="96"/>
      <c r="AF44" s="96"/>
      <c r="AG44" s="96"/>
      <c r="AH44" s="96"/>
      <c r="AI44" s="96"/>
      <c r="AJ44" s="96"/>
      <c r="AK44" s="96"/>
      <c r="AL44" s="96"/>
      <c r="AM44" s="96"/>
      <c r="AN44" s="96"/>
    </row>
    <row r="45" spans="1:51" ht="15" customHeight="1" x14ac:dyDescent="0.35">
      <c r="A45" s="4"/>
      <c r="B45" s="18" t="s">
        <v>47</v>
      </c>
      <c r="C45" s="19"/>
      <c r="D45" s="20"/>
      <c r="E45" s="110">
        <v>0.1</v>
      </c>
      <c r="F45" s="111"/>
      <c r="G45" s="4"/>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row>
    <row r="46" spans="1:51" ht="15" customHeight="1" x14ac:dyDescent="0.35">
      <c r="A46" s="4"/>
      <c r="B46" s="18" t="s">
        <v>48</v>
      </c>
      <c r="C46" s="19"/>
      <c r="D46" s="20"/>
      <c r="E46" s="110">
        <v>0.1</v>
      </c>
      <c r="F46" s="111"/>
      <c r="G46" s="4"/>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row>
    <row r="47" spans="1:51" x14ac:dyDescent="0.35">
      <c r="A47" s="4"/>
      <c r="B47" s="18" t="s">
        <v>79</v>
      </c>
      <c r="C47" s="19"/>
      <c r="D47" s="20"/>
      <c r="E47" s="72">
        <v>1.2500000000000001E-2</v>
      </c>
      <c r="F47" s="72">
        <v>0.01</v>
      </c>
      <c r="G47" s="4"/>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row>
    <row r="48" spans="1:51" x14ac:dyDescent="0.35">
      <c r="A48" s="4"/>
      <c r="B48" s="15" t="s">
        <v>80</v>
      </c>
      <c r="C48" s="16"/>
      <c r="D48" s="17"/>
      <c r="E48" s="72">
        <v>2.5000000000000001E-2</v>
      </c>
      <c r="F48" s="72">
        <v>0.05</v>
      </c>
      <c r="G48" s="4"/>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row>
    <row r="49" spans="1:40" x14ac:dyDescent="0.35">
      <c r="A49" s="4"/>
      <c r="B49" s="83" t="s">
        <v>36</v>
      </c>
      <c r="C49" s="84"/>
      <c r="D49" s="85"/>
      <c r="E49" s="72">
        <v>0.1</v>
      </c>
      <c r="F49" s="72">
        <v>0.1</v>
      </c>
      <c r="G49" s="4"/>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96"/>
      <c r="AL49" s="96"/>
      <c r="AM49" s="96"/>
      <c r="AN49" s="96"/>
    </row>
    <row r="50" spans="1:40" x14ac:dyDescent="0.35">
      <c r="A50" s="4"/>
      <c r="B50" s="97" t="s">
        <v>78</v>
      </c>
      <c r="C50" s="98"/>
      <c r="D50" s="99"/>
      <c r="E50" s="72">
        <v>0.03</v>
      </c>
      <c r="F50" s="72">
        <v>0.1</v>
      </c>
      <c r="G50" s="4"/>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c r="AN50" s="96"/>
    </row>
    <row r="51" spans="1:40" x14ac:dyDescent="0.35">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row>
    <row r="52" spans="1:40" x14ac:dyDescent="0.35">
      <c r="A52" s="4"/>
      <c r="B52" s="52"/>
      <c r="C52" s="4" t="s">
        <v>88</v>
      </c>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row>
    <row r="53" spans="1:40" x14ac:dyDescent="0.35">
      <c r="A53" s="4"/>
      <c r="B53" s="53"/>
      <c r="C53" s="4" t="s">
        <v>46</v>
      </c>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row>
    <row r="54" spans="1:40" x14ac:dyDescent="0.35">
      <c r="A54" s="4"/>
      <c r="B54" s="49"/>
      <c r="C54" s="4" t="s">
        <v>107</v>
      </c>
      <c r="D54" s="70"/>
      <c r="E54" s="70"/>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row>
    <row r="55" spans="1:40" x14ac:dyDescent="0.35">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row>
    <row r="57" spans="1:40" x14ac:dyDescent="0.35">
      <c r="F57" s="14"/>
    </row>
  </sheetData>
  <mergeCells count="47">
    <mergeCell ref="E45:F45"/>
    <mergeCell ref="E46:F46"/>
    <mergeCell ref="E44:F44"/>
    <mergeCell ref="E43:F43"/>
    <mergeCell ref="B29:E29"/>
    <mergeCell ref="B30:E30"/>
    <mergeCell ref="B31:E31"/>
    <mergeCell ref="B25:E25"/>
    <mergeCell ref="B27:E27"/>
    <mergeCell ref="B26:E26"/>
    <mergeCell ref="B13:E13"/>
    <mergeCell ref="B12:E12"/>
    <mergeCell ref="B22:E22"/>
    <mergeCell ref="B21:AN21"/>
    <mergeCell ref="B24:E24"/>
    <mergeCell ref="B28:E28"/>
    <mergeCell ref="B36:E36"/>
    <mergeCell ref="B23:E23"/>
    <mergeCell ref="B49:D49"/>
    <mergeCell ref="H42:AN50"/>
    <mergeCell ref="AL22:AM37"/>
    <mergeCell ref="AL39:AM40"/>
    <mergeCell ref="B32:E32"/>
    <mergeCell ref="B50:D50"/>
    <mergeCell ref="B35:E35"/>
    <mergeCell ref="B33:E33"/>
    <mergeCell ref="B37:E37"/>
    <mergeCell ref="B39:E39"/>
    <mergeCell ref="B40:E40"/>
    <mergeCell ref="B34:E34"/>
    <mergeCell ref="B38:AN38"/>
    <mergeCell ref="B2:AN6"/>
    <mergeCell ref="B15:AN15"/>
    <mergeCell ref="C7:D7"/>
    <mergeCell ref="B9:AN9"/>
    <mergeCell ref="AL16:AM20"/>
    <mergeCell ref="B19:E19"/>
    <mergeCell ref="B18:E18"/>
    <mergeCell ref="B17:E17"/>
    <mergeCell ref="B16:E16"/>
    <mergeCell ref="B10:E10"/>
    <mergeCell ref="B20:E20"/>
    <mergeCell ref="I12:J13"/>
    <mergeCell ref="E7:F8"/>
    <mergeCell ref="C8:D8"/>
    <mergeCell ref="B11:E11"/>
    <mergeCell ref="B14:E14"/>
  </mergeCells>
  <pageMargins left="0.70866141732283472" right="0.70866141732283472" top="0.74803149606299213" bottom="0.74803149606299213" header="0.31496062992125984" footer="0.31496062992125984"/>
  <pageSetup paperSize="5"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50"/>
  <sheetViews>
    <sheetView zoomScaleNormal="100" workbookViewId="0">
      <selection activeCell="E51" sqref="E51"/>
    </sheetView>
  </sheetViews>
  <sheetFormatPr defaultRowHeight="14.5" x14ac:dyDescent="0.35"/>
  <cols>
    <col min="1" max="1" width="4.7265625" customWidth="1"/>
    <col min="2" max="2" width="81.81640625" customWidth="1"/>
    <col min="26" max="26" width="21" customWidth="1"/>
  </cols>
  <sheetData>
    <row r="1" spans="1:30" x14ac:dyDescent="0.35">
      <c r="A1" s="4"/>
      <c r="B1" s="116" t="s">
        <v>38</v>
      </c>
      <c r="C1" s="116"/>
      <c r="D1" s="116"/>
      <c r="E1" s="116"/>
      <c r="F1" s="116"/>
      <c r="G1" s="116"/>
      <c r="H1" s="116"/>
      <c r="I1" s="116"/>
      <c r="J1" s="116"/>
      <c r="K1" s="116"/>
      <c r="L1" s="116"/>
      <c r="M1" s="116"/>
      <c r="N1" s="116"/>
      <c r="O1" s="116"/>
      <c r="P1" s="116"/>
      <c r="Q1" s="116"/>
      <c r="R1" s="116"/>
      <c r="S1" s="116"/>
      <c r="T1" s="116"/>
      <c r="U1" s="116"/>
      <c r="V1" s="116"/>
      <c r="W1" s="116"/>
      <c r="X1" s="116"/>
      <c r="Y1" s="116"/>
      <c r="Z1" s="116"/>
      <c r="AA1" s="4"/>
      <c r="AB1" s="4"/>
      <c r="AC1" s="4"/>
      <c r="AD1" s="4"/>
    </row>
    <row r="2" spans="1:30" ht="15" customHeight="1" x14ac:dyDescent="0.35">
      <c r="A2" s="4"/>
      <c r="B2" s="117" t="s">
        <v>87</v>
      </c>
      <c r="C2" s="117"/>
      <c r="D2" s="117"/>
      <c r="E2" s="117"/>
      <c r="F2" s="117"/>
      <c r="G2" s="117"/>
      <c r="H2" s="117"/>
      <c r="I2" s="117"/>
      <c r="J2" s="117"/>
      <c r="K2" s="117"/>
      <c r="L2" s="117"/>
      <c r="M2" s="117"/>
      <c r="N2" s="117"/>
      <c r="O2" s="117"/>
      <c r="P2" s="117"/>
      <c r="Q2" s="117"/>
      <c r="R2" s="117"/>
      <c r="S2" s="117"/>
      <c r="T2" s="117"/>
      <c r="U2" s="117"/>
      <c r="V2" s="117"/>
      <c r="W2" s="117"/>
      <c r="X2" s="117"/>
      <c r="Y2" s="117"/>
      <c r="Z2" s="117"/>
      <c r="AA2" s="4"/>
      <c r="AB2" s="4"/>
      <c r="AC2" s="4"/>
      <c r="AD2" s="4"/>
    </row>
    <row r="3" spans="1:30" ht="33" customHeight="1" x14ac:dyDescent="0.35">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4"/>
      <c r="AB3" s="4"/>
      <c r="AC3" s="4"/>
      <c r="AD3" s="4"/>
    </row>
    <row r="4" spans="1:30" x14ac:dyDescent="0.35">
      <c r="A4" s="4"/>
      <c r="B4" s="4"/>
      <c r="C4" s="4"/>
      <c r="D4" s="4"/>
      <c r="E4" s="4"/>
      <c r="F4" s="4"/>
      <c r="G4" s="4"/>
      <c r="H4" s="4"/>
      <c r="I4" s="4"/>
      <c r="J4" s="4"/>
      <c r="K4" s="4"/>
      <c r="L4" s="4"/>
      <c r="M4" s="4"/>
      <c r="N4" s="4"/>
      <c r="O4" s="4"/>
      <c r="P4" s="4"/>
      <c r="Q4" s="4"/>
      <c r="R4" s="4"/>
      <c r="S4" s="4"/>
      <c r="T4" s="4"/>
      <c r="U4" s="4"/>
      <c r="V4" s="4"/>
      <c r="W4" s="4"/>
      <c r="X4" s="4"/>
      <c r="Y4" s="4"/>
      <c r="Z4" s="4"/>
      <c r="AA4" s="4"/>
      <c r="AB4" s="4"/>
      <c r="AC4" s="4"/>
      <c r="AD4" s="4"/>
    </row>
    <row r="5" spans="1:30" x14ac:dyDescent="0.35">
      <c r="A5" s="4"/>
      <c r="B5" s="116" t="s">
        <v>39</v>
      </c>
      <c r="C5" s="116"/>
      <c r="D5" s="116"/>
      <c r="E5" s="116"/>
      <c r="F5" s="116"/>
      <c r="G5" s="116"/>
      <c r="H5" s="116"/>
      <c r="I5" s="116"/>
      <c r="J5" s="116"/>
      <c r="K5" s="116"/>
      <c r="L5" s="116"/>
      <c r="M5" s="116"/>
      <c r="N5" s="116"/>
      <c r="O5" s="116"/>
      <c r="P5" s="116"/>
      <c r="Q5" s="116"/>
      <c r="R5" s="116"/>
      <c r="S5" s="116"/>
      <c r="T5" s="116"/>
      <c r="U5" s="116"/>
      <c r="V5" s="116"/>
      <c r="W5" s="116"/>
      <c r="X5" s="116"/>
      <c r="Y5" s="116"/>
      <c r="Z5" s="116"/>
      <c r="AA5" s="4"/>
      <c r="AB5" s="4"/>
      <c r="AC5" s="4"/>
      <c r="AD5" s="4"/>
    </row>
    <row r="6" spans="1:30" x14ac:dyDescent="0.35">
      <c r="A6" s="4"/>
      <c r="B6" s="50"/>
      <c r="C6" s="50"/>
      <c r="D6" s="50"/>
      <c r="E6" s="50"/>
      <c r="F6" s="50"/>
      <c r="G6" s="50"/>
      <c r="H6" s="50"/>
      <c r="I6" s="50"/>
      <c r="J6" s="50"/>
      <c r="K6" s="50"/>
      <c r="L6" s="50"/>
      <c r="M6" s="50"/>
      <c r="N6" s="50"/>
      <c r="O6" s="50"/>
      <c r="P6" s="50"/>
      <c r="Q6" s="50"/>
      <c r="R6" s="50"/>
      <c r="S6" s="50"/>
      <c r="T6" s="50"/>
      <c r="U6" s="50"/>
      <c r="V6" s="50"/>
      <c r="W6" s="50"/>
      <c r="X6" s="50"/>
      <c r="Y6" s="50"/>
      <c r="Z6" s="50"/>
      <c r="AA6" s="4"/>
      <c r="AB6" s="4"/>
      <c r="AC6" s="4"/>
      <c r="AD6" s="4"/>
    </row>
    <row r="7" spans="1:30" x14ac:dyDescent="0.35">
      <c r="A7" s="4"/>
      <c r="B7" s="75" t="s">
        <v>57</v>
      </c>
      <c r="C7" s="75"/>
      <c r="D7" s="75"/>
      <c r="E7" s="75"/>
      <c r="F7" s="75"/>
      <c r="G7" s="75"/>
      <c r="H7" s="75"/>
      <c r="I7" s="75"/>
      <c r="J7" s="75"/>
      <c r="K7" s="75"/>
      <c r="L7" s="75"/>
      <c r="M7" s="75"/>
      <c r="N7" s="75"/>
      <c r="O7" s="75"/>
      <c r="P7" s="75"/>
      <c r="Q7" s="75"/>
      <c r="R7" s="75"/>
      <c r="S7" s="75"/>
      <c r="T7" s="75"/>
      <c r="U7" s="75"/>
      <c r="V7" s="75"/>
      <c r="W7" s="75"/>
      <c r="X7" s="75"/>
      <c r="Y7" s="75"/>
      <c r="Z7" s="75"/>
      <c r="AA7" s="4"/>
      <c r="AB7" s="4"/>
      <c r="AC7" s="4"/>
      <c r="AD7" s="4"/>
    </row>
    <row r="8" spans="1:30" x14ac:dyDescent="0.35">
      <c r="A8" s="4"/>
      <c r="B8" s="67" t="s">
        <v>58</v>
      </c>
      <c r="C8" s="112" t="s">
        <v>40</v>
      </c>
      <c r="D8" s="112"/>
      <c r="E8" s="112"/>
      <c r="F8" s="112"/>
      <c r="G8" s="112"/>
      <c r="H8" s="112"/>
      <c r="I8" s="112"/>
      <c r="J8" s="112"/>
      <c r="K8" s="112"/>
      <c r="L8" s="112"/>
      <c r="M8" s="112"/>
      <c r="N8" s="112"/>
      <c r="O8" s="112"/>
      <c r="P8" s="112"/>
      <c r="Q8" s="112"/>
      <c r="R8" s="112"/>
      <c r="S8" s="112"/>
      <c r="T8" s="112"/>
      <c r="U8" s="112"/>
      <c r="V8" s="112"/>
      <c r="W8" s="112"/>
      <c r="X8" s="112"/>
      <c r="Y8" s="112"/>
      <c r="Z8" s="112"/>
      <c r="AA8" s="4"/>
      <c r="AB8" s="4"/>
      <c r="AC8" s="4"/>
      <c r="AD8" s="4"/>
    </row>
    <row r="9" spans="1:30" x14ac:dyDescent="0.35">
      <c r="A9" s="4"/>
      <c r="B9" s="68" t="s">
        <v>74</v>
      </c>
      <c r="C9" s="115" t="s">
        <v>81</v>
      </c>
      <c r="D9" s="115"/>
      <c r="E9" s="115"/>
      <c r="F9" s="115"/>
      <c r="G9" s="115"/>
      <c r="H9" s="115"/>
      <c r="I9" s="115"/>
      <c r="J9" s="115"/>
      <c r="K9" s="115"/>
      <c r="L9" s="115"/>
      <c r="M9" s="115"/>
      <c r="N9" s="115"/>
      <c r="O9" s="115"/>
      <c r="P9" s="115"/>
      <c r="Q9" s="115"/>
      <c r="R9" s="115"/>
      <c r="S9" s="115"/>
      <c r="T9" s="115"/>
      <c r="U9" s="115"/>
      <c r="V9" s="115"/>
      <c r="W9" s="115"/>
      <c r="X9" s="115"/>
      <c r="Y9" s="115"/>
      <c r="Z9" s="115"/>
      <c r="AA9" s="4"/>
      <c r="AB9" s="4"/>
      <c r="AC9" s="4"/>
      <c r="AD9" s="4"/>
    </row>
    <row r="10" spans="1:30" ht="66.75" customHeight="1" x14ac:dyDescent="0.35">
      <c r="A10" s="4"/>
      <c r="B10" s="69" t="s">
        <v>42</v>
      </c>
      <c r="C10" s="118" t="s">
        <v>108</v>
      </c>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4"/>
      <c r="AB10" s="4"/>
      <c r="AC10" s="4"/>
      <c r="AD10" s="4"/>
    </row>
    <row r="11" spans="1:30" ht="30" customHeight="1" x14ac:dyDescent="0.35">
      <c r="A11" s="4"/>
      <c r="B11" s="69" t="s">
        <v>37</v>
      </c>
      <c r="C11" s="115" t="s">
        <v>89</v>
      </c>
      <c r="D11" s="115"/>
      <c r="E11" s="115"/>
      <c r="F11" s="115"/>
      <c r="G11" s="115"/>
      <c r="H11" s="115"/>
      <c r="I11" s="115"/>
      <c r="J11" s="115"/>
      <c r="K11" s="115"/>
      <c r="L11" s="115"/>
      <c r="M11" s="115"/>
      <c r="N11" s="115"/>
      <c r="O11" s="115"/>
      <c r="P11" s="115"/>
      <c r="Q11" s="115"/>
      <c r="R11" s="115"/>
      <c r="S11" s="115"/>
      <c r="T11" s="115"/>
      <c r="U11" s="115"/>
      <c r="V11" s="115"/>
      <c r="W11" s="115"/>
      <c r="X11" s="115"/>
      <c r="Y11" s="115"/>
      <c r="Z11" s="115"/>
      <c r="AA11" s="4"/>
      <c r="AB11" s="4"/>
      <c r="AC11" s="4"/>
      <c r="AD11" s="4"/>
    </row>
    <row r="12" spans="1:30" x14ac:dyDescent="0.35">
      <c r="A12" s="4"/>
      <c r="B12" s="70"/>
      <c r="C12" s="70"/>
      <c r="D12" s="70"/>
      <c r="E12" s="70"/>
      <c r="F12" s="70"/>
      <c r="G12" s="70"/>
      <c r="H12" s="70"/>
      <c r="I12" s="70"/>
      <c r="J12" s="70"/>
      <c r="K12" s="70"/>
      <c r="L12" s="70"/>
      <c r="M12" s="70"/>
      <c r="N12" s="70"/>
      <c r="O12" s="70"/>
      <c r="P12" s="70"/>
      <c r="Q12" s="70"/>
      <c r="R12" s="70"/>
      <c r="S12" s="70"/>
      <c r="T12" s="70"/>
      <c r="U12" s="70"/>
      <c r="V12" s="70"/>
      <c r="W12" s="70"/>
      <c r="X12" s="70"/>
      <c r="Y12" s="70"/>
      <c r="Z12" s="70"/>
      <c r="AA12" s="4"/>
      <c r="AB12" s="4"/>
      <c r="AC12" s="4"/>
      <c r="AD12" s="4"/>
    </row>
    <row r="13" spans="1:30" x14ac:dyDescent="0.35">
      <c r="A13" s="4"/>
      <c r="B13" s="113" t="s">
        <v>90</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4"/>
      <c r="AB13" s="4"/>
      <c r="AC13" s="4"/>
      <c r="AD13" s="4"/>
    </row>
    <row r="14" spans="1:30" ht="30" customHeight="1" x14ac:dyDescent="0.35">
      <c r="A14" s="4"/>
      <c r="B14" s="69" t="s">
        <v>59</v>
      </c>
      <c r="C14" s="114" t="s">
        <v>91</v>
      </c>
      <c r="D14" s="114"/>
      <c r="E14" s="114"/>
      <c r="F14" s="114"/>
      <c r="G14" s="114"/>
      <c r="H14" s="114"/>
      <c r="I14" s="114"/>
      <c r="J14" s="114"/>
      <c r="K14" s="114"/>
      <c r="L14" s="114"/>
      <c r="M14" s="114"/>
      <c r="N14" s="114"/>
      <c r="O14" s="114"/>
      <c r="P14" s="114"/>
      <c r="Q14" s="114"/>
      <c r="R14" s="114"/>
      <c r="S14" s="114"/>
      <c r="T14" s="114"/>
      <c r="U14" s="114"/>
      <c r="V14" s="114"/>
      <c r="W14" s="114"/>
      <c r="X14" s="114"/>
      <c r="Y14" s="114"/>
      <c r="Z14" s="114"/>
      <c r="AA14" s="4"/>
      <c r="AB14" s="4"/>
      <c r="AC14" s="4"/>
      <c r="AD14" s="4"/>
    </row>
    <row r="15" spans="1:30" x14ac:dyDescent="0.35">
      <c r="A15" s="4"/>
      <c r="B15" s="67" t="s">
        <v>60</v>
      </c>
      <c r="C15" s="112" t="s">
        <v>92</v>
      </c>
      <c r="D15" s="112"/>
      <c r="E15" s="112"/>
      <c r="F15" s="112"/>
      <c r="G15" s="112"/>
      <c r="H15" s="112"/>
      <c r="I15" s="112"/>
      <c r="J15" s="112"/>
      <c r="K15" s="112"/>
      <c r="L15" s="112"/>
      <c r="M15" s="112"/>
      <c r="N15" s="112"/>
      <c r="O15" s="112"/>
      <c r="P15" s="112"/>
      <c r="Q15" s="112"/>
      <c r="R15" s="112"/>
      <c r="S15" s="112"/>
      <c r="T15" s="112"/>
      <c r="U15" s="112"/>
      <c r="V15" s="112"/>
      <c r="W15" s="112"/>
      <c r="X15" s="112"/>
      <c r="Y15" s="112"/>
      <c r="Z15" s="112"/>
      <c r="AA15" s="4"/>
      <c r="AB15" s="4"/>
      <c r="AC15" s="4"/>
      <c r="AD15" s="4"/>
    </row>
    <row r="16" spans="1:30" x14ac:dyDescent="0.35">
      <c r="A16" s="4"/>
      <c r="B16" s="67" t="s">
        <v>61</v>
      </c>
      <c r="C16" s="112" t="s">
        <v>93</v>
      </c>
      <c r="D16" s="112"/>
      <c r="E16" s="112"/>
      <c r="F16" s="112"/>
      <c r="G16" s="112"/>
      <c r="H16" s="112"/>
      <c r="I16" s="112"/>
      <c r="J16" s="112"/>
      <c r="K16" s="112"/>
      <c r="L16" s="112"/>
      <c r="M16" s="112"/>
      <c r="N16" s="112"/>
      <c r="O16" s="112"/>
      <c r="P16" s="112"/>
      <c r="Q16" s="112"/>
      <c r="R16" s="112"/>
      <c r="S16" s="112"/>
      <c r="T16" s="112"/>
      <c r="U16" s="112"/>
      <c r="V16" s="112"/>
      <c r="W16" s="112"/>
      <c r="X16" s="112"/>
      <c r="Y16" s="112"/>
      <c r="Z16" s="112"/>
      <c r="AA16" s="4"/>
      <c r="AB16" s="4"/>
      <c r="AC16" s="4"/>
      <c r="AD16" s="4"/>
    </row>
    <row r="17" spans="1:30" ht="35.25" customHeight="1" x14ac:dyDescent="0.35">
      <c r="A17" s="4"/>
      <c r="B17" s="69" t="s">
        <v>62</v>
      </c>
      <c r="C17" s="115" t="s">
        <v>85</v>
      </c>
      <c r="D17" s="115"/>
      <c r="E17" s="115"/>
      <c r="F17" s="115"/>
      <c r="G17" s="115"/>
      <c r="H17" s="115"/>
      <c r="I17" s="115"/>
      <c r="J17" s="115"/>
      <c r="K17" s="115"/>
      <c r="L17" s="115"/>
      <c r="M17" s="115"/>
      <c r="N17" s="115"/>
      <c r="O17" s="115"/>
      <c r="P17" s="115"/>
      <c r="Q17" s="115"/>
      <c r="R17" s="115"/>
      <c r="S17" s="115"/>
      <c r="T17" s="115"/>
      <c r="U17" s="115"/>
      <c r="V17" s="115"/>
      <c r="W17" s="115"/>
      <c r="X17" s="115"/>
      <c r="Y17" s="115"/>
      <c r="Z17" s="115"/>
      <c r="AA17" s="4"/>
      <c r="AB17" s="4"/>
      <c r="AC17" s="4"/>
      <c r="AD17" s="4"/>
    </row>
    <row r="18" spans="1:30" ht="30" customHeight="1" x14ac:dyDescent="0.35">
      <c r="A18" s="4"/>
      <c r="B18" s="69" t="s">
        <v>63</v>
      </c>
      <c r="C18" s="114" t="s">
        <v>94</v>
      </c>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4"/>
      <c r="AB18" s="4"/>
      <c r="AC18" s="4"/>
      <c r="AD18" s="4"/>
    </row>
    <row r="19" spans="1:30" x14ac:dyDescent="0.35">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row>
    <row r="20" spans="1:30" x14ac:dyDescent="0.35">
      <c r="A20" s="4"/>
      <c r="B20" s="75" t="s">
        <v>64</v>
      </c>
      <c r="C20" s="75"/>
      <c r="D20" s="75"/>
      <c r="E20" s="75"/>
      <c r="F20" s="75"/>
      <c r="G20" s="75"/>
      <c r="H20" s="75"/>
      <c r="I20" s="75"/>
      <c r="J20" s="75"/>
      <c r="K20" s="75"/>
      <c r="L20" s="75"/>
      <c r="M20" s="75"/>
      <c r="N20" s="75"/>
      <c r="O20" s="75"/>
      <c r="P20" s="75"/>
      <c r="Q20" s="75"/>
      <c r="R20" s="75"/>
      <c r="S20" s="75"/>
      <c r="T20" s="75"/>
      <c r="U20" s="75"/>
      <c r="V20" s="75"/>
      <c r="W20" s="75"/>
      <c r="X20" s="75"/>
      <c r="Y20" s="75"/>
      <c r="Z20" s="75"/>
      <c r="AA20" s="4"/>
      <c r="AB20" s="4"/>
      <c r="AC20" s="4"/>
      <c r="AD20" s="4"/>
    </row>
    <row r="21" spans="1:30" x14ac:dyDescent="0.35">
      <c r="A21" s="4"/>
      <c r="B21" s="67" t="s">
        <v>95</v>
      </c>
      <c r="C21" s="112" t="s">
        <v>96</v>
      </c>
      <c r="D21" s="112"/>
      <c r="E21" s="112"/>
      <c r="F21" s="112"/>
      <c r="G21" s="112"/>
      <c r="H21" s="112"/>
      <c r="I21" s="112"/>
      <c r="J21" s="112"/>
      <c r="K21" s="112"/>
      <c r="L21" s="112"/>
      <c r="M21" s="112"/>
      <c r="N21" s="112"/>
      <c r="O21" s="112"/>
      <c r="P21" s="112"/>
      <c r="Q21" s="112"/>
      <c r="R21" s="112"/>
      <c r="S21" s="112"/>
      <c r="T21" s="112"/>
      <c r="U21" s="112"/>
      <c r="V21" s="112"/>
      <c r="W21" s="112"/>
      <c r="X21" s="112"/>
      <c r="Y21" s="112"/>
      <c r="Z21" s="112"/>
      <c r="AA21" s="4"/>
      <c r="AB21" s="4"/>
      <c r="AC21" s="4"/>
      <c r="AD21" s="4"/>
    </row>
    <row r="22" spans="1:30" x14ac:dyDescent="0.35">
      <c r="A22" s="4"/>
      <c r="B22" s="67" t="s">
        <v>65</v>
      </c>
      <c r="C22" s="112" t="s">
        <v>97</v>
      </c>
      <c r="D22" s="112"/>
      <c r="E22" s="112"/>
      <c r="F22" s="112"/>
      <c r="G22" s="112"/>
      <c r="H22" s="112"/>
      <c r="I22" s="112"/>
      <c r="J22" s="112"/>
      <c r="K22" s="112"/>
      <c r="L22" s="112"/>
      <c r="M22" s="112"/>
      <c r="N22" s="112"/>
      <c r="O22" s="112"/>
      <c r="P22" s="112"/>
      <c r="Q22" s="112"/>
      <c r="R22" s="112"/>
      <c r="S22" s="112"/>
      <c r="T22" s="112"/>
      <c r="U22" s="112"/>
      <c r="V22" s="112"/>
      <c r="W22" s="112"/>
      <c r="X22" s="112"/>
      <c r="Y22" s="112"/>
      <c r="Z22" s="112"/>
      <c r="AA22" s="4"/>
      <c r="AB22" s="4"/>
      <c r="AC22" s="4"/>
      <c r="AD22" s="4"/>
    </row>
    <row r="23" spans="1:30" ht="141" customHeight="1" x14ac:dyDescent="0.35">
      <c r="A23" s="4"/>
      <c r="B23" s="71" t="s">
        <v>75</v>
      </c>
      <c r="C23" s="115" t="s">
        <v>86</v>
      </c>
      <c r="D23" s="115"/>
      <c r="E23" s="115"/>
      <c r="F23" s="115"/>
      <c r="G23" s="115"/>
      <c r="H23" s="115"/>
      <c r="I23" s="115"/>
      <c r="J23" s="115"/>
      <c r="K23" s="115"/>
      <c r="L23" s="115"/>
      <c r="M23" s="115"/>
      <c r="N23" s="115"/>
      <c r="O23" s="115"/>
      <c r="P23" s="115"/>
      <c r="Q23" s="115"/>
      <c r="R23" s="115"/>
      <c r="S23" s="115"/>
      <c r="T23" s="115"/>
      <c r="U23" s="115"/>
      <c r="V23" s="115"/>
      <c r="W23" s="115"/>
      <c r="X23" s="115"/>
      <c r="Y23" s="115"/>
      <c r="Z23" s="115"/>
      <c r="AA23" s="4"/>
      <c r="AB23" s="4"/>
      <c r="AC23" s="4"/>
      <c r="AD23" s="4"/>
    </row>
    <row r="24" spans="1:30" ht="75.75" customHeight="1" x14ac:dyDescent="0.35">
      <c r="A24" s="4"/>
      <c r="B24" s="71" t="s">
        <v>76</v>
      </c>
      <c r="C24" s="115" t="s">
        <v>98</v>
      </c>
      <c r="D24" s="115"/>
      <c r="E24" s="115"/>
      <c r="F24" s="115"/>
      <c r="G24" s="115"/>
      <c r="H24" s="115"/>
      <c r="I24" s="115"/>
      <c r="J24" s="115"/>
      <c r="K24" s="115"/>
      <c r="L24" s="115"/>
      <c r="M24" s="115"/>
      <c r="N24" s="115"/>
      <c r="O24" s="115"/>
      <c r="P24" s="115"/>
      <c r="Q24" s="115"/>
      <c r="R24" s="115"/>
      <c r="S24" s="115"/>
      <c r="T24" s="115"/>
      <c r="U24" s="115"/>
      <c r="V24" s="115"/>
      <c r="W24" s="115"/>
      <c r="X24" s="115"/>
      <c r="Y24" s="115"/>
      <c r="Z24" s="115"/>
      <c r="AA24" s="4"/>
      <c r="AB24" s="4"/>
      <c r="AC24" s="4"/>
      <c r="AD24" s="4"/>
    </row>
    <row r="25" spans="1:30" ht="70.5" customHeight="1" x14ac:dyDescent="0.35">
      <c r="A25" s="4"/>
      <c r="B25" s="71" t="s">
        <v>66</v>
      </c>
      <c r="C25" s="115" t="s">
        <v>99</v>
      </c>
      <c r="D25" s="115"/>
      <c r="E25" s="115"/>
      <c r="F25" s="115"/>
      <c r="G25" s="115"/>
      <c r="H25" s="115"/>
      <c r="I25" s="115"/>
      <c r="J25" s="115"/>
      <c r="K25" s="115"/>
      <c r="L25" s="115"/>
      <c r="M25" s="115"/>
      <c r="N25" s="115"/>
      <c r="O25" s="115"/>
      <c r="P25" s="115"/>
      <c r="Q25" s="115"/>
      <c r="R25" s="115"/>
      <c r="S25" s="115"/>
      <c r="T25" s="115"/>
      <c r="U25" s="115"/>
      <c r="V25" s="115"/>
      <c r="W25" s="115"/>
      <c r="X25" s="115"/>
      <c r="Y25" s="115"/>
      <c r="Z25" s="115"/>
      <c r="AA25" s="4"/>
      <c r="AB25" s="4"/>
      <c r="AC25" s="4"/>
      <c r="AD25" s="4"/>
    </row>
    <row r="26" spans="1:30" ht="46.5" customHeight="1" x14ac:dyDescent="0.35">
      <c r="A26" s="4"/>
      <c r="B26" s="71" t="s">
        <v>67</v>
      </c>
      <c r="C26" s="115" t="s">
        <v>100</v>
      </c>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4"/>
      <c r="AB26" s="4"/>
      <c r="AC26" s="4"/>
      <c r="AD26" s="4"/>
    </row>
    <row r="27" spans="1:30" ht="45" customHeight="1" x14ac:dyDescent="0.35">
      <c r="A27" s="4"/>
      <c r="B27" s="69" t="s">
        <v>79</v>
      </c>
      <c r="C27" s="115" t="s">
        <v>82</v>
      </c>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4"/>
      <c r="AB27" s="4"/>
      <c r="AC27" s="4"/>
      <c r="AD27" s="4"/>
    </row>
    <row r="28" spans="1:30" ht="63" customHeight="1" x14ac:dyDescent="0.35">
      <c r="A28" s="4"/>
      <c r="B28" s="71" t="s">
        <v>80</v>
      </c>
      <c r="C28" s="114" t="s">
        <v>83</v>
      </c>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4"/>
      <c r="AB28" s="4"/>
      <c r="AC28" s="4"/>
      <c r="AD28" s="4"/>
    </row>
    <row r="29" spans="1:30" ht="30" customHeight="1" x14ac:dyDescent="0.35">
      <c r="A29" s="4"/>
      <c r="B29" s="69" t="s">
        <v>77</v>
      </c>
      <c r="C29" s="114" t="s">
        <v>84</v>
      </c>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4"/>
      <c r="AB29" s="4"/>
      <c r="AC29" s="4"/>
      <c r="AD29" s="4"/>
    </row>
    <row r="30" spans="1:30" ht="30" customHeight="1" x14ac:dyDescent="0.35">
      <c r="A30" s="4"/>
      <c r="B30" s="67" t="s">
        <v>78</v>
      </c>
      <c r="C30" s="114" t="s">
        <v>101</v>
      </c>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4"/>
      <c r="AB30" s="4"/>
      <c r="AC30" s="4"/>
      <c r="AD30" s="4"/>
    </row>
    <row r="31" spans="1:30" x14ac:dyDescent="0.35">
      <c r="A31" s="4"/>
      <c r="B31" s="67" t="s">
        <v>68</v>
      </c>
      <c r="C31" s="112" t="s">
        <v>45</v>
      </c>
      <c r="D31" s="112"/>
      <c r="E31" s="112"/>
      <c r="F31" s="112"/>
      <c r="G31" s="112"/>
      <c r="H31" s="112"/>
      <c r="I31" s="112"/>
      <c r="J31" s="112"/>
      <c r="K31" s="112"/>
      <c r="L31" s="112"/>
      <c r="M31" s="112"/>
      <c r="N31" s="112"/>
      <c r="O31" s="112"/>
      <c r="P31" s="112"/>
      <c r="Q31" s="112"/>
      <c r="R31" s="112"/>
      <c r="S31" s="112"/>
      <c r="T31" s="112"/>
      <c r="U31" s="112"/>
      <c r="V31" s="112"/>
      <c r="W31" s="112"/>
      <c r="X31" s="112"/>
      <c r="Y31" s="112"/>
      <c r="Z31" s="112"/>
      <c r="AA31" s="4"/>
      <c r="AB31" s="4"/>
      <c r="AC31" s="4"/>
      <c r="AD31" s="4"/>
    </row>
    <row r="32" spans="1:30" ht="34.5" customHeight="1" x14ac:dyDescent="0.35">
      <c r="A32" s="4"/>
      <c r="B32" s="67" t="s">
        <v>69</v>
      </c>
      <c r="C32" s="114" t="s">
        <v>102</v>
      </c>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4"/>
      <c r="AB32" s="4"/>
      <c r="AC32" s="4"/>
      <c r="AD32" s="4"/>
    </row>
    <row r="33" spans="1:30" x14ac:dyDescent="0.35">
      <c r="A33" s="4"/>
      <c r="B33" s="70"/>
      <c r="C33" s="70"/>
      <c r="D33" s="70"/>
      <c r="E33" s="70"/>
      <c r="F33" s="70"/>
      <c r="G33" s="70"/>
      <c r="H33" s="70"/>
      <c r="I33" s="70"/>
      <c r="J33" s="70"/>
      <c r="K33" s="70"/>
      <c r="L33" s="70"/>
      <c r="M33" s="70"/>
      <c r="N33" s="70"/>
      <c r="O33" s="70"/>
      <c r="P33" s="70"/>
      <c r="Q33" s="70"/>
      <c r="R33" s="70"/>
      <c r="S33" s="70"/>
      <c r="T33" s="70"/>
      <c r="U33" s="70"/>
      <c r="V33" s="70"/>
      <c r="W33" s="70"/>
      <c r="X33" s="70"/>
      <c r="Y33" s="70"/>
      <c r="Z33" s="70"/>
      <c r="AA33" s="4"/>
      <c r="AB33" s="4"/>
      <c r="AC33" s="4"/>
      <c r="AD33" s="4"/>
    </row>
    <row r="34" spans="1:30" x14ac:dyDescent="0.35">
      <c r="A34" s="4"/>
      <c r="B34" s="113" t="s">
        <v>103</v>
      </c>
      <c r="C34" s="113"/>
      <c r="D34" s="113"/>
      <c r="E34" s="113"/>
      <c r="F34" s="113"/>
      <c r="G34" s="113"/>
      <c r="H34" s="113"/>
      <c r="I34" s="113"/>
      <c r="J34" s="113"/>
      <c r="K34" s="113"/>
      <c r="L34" s="113"/>
      <c r="M34" s="113"/>
      <c r="N34" s="113"/>
      <c r="O34" s="113"/>
      <c r="P34" s="113"/>
      <c r="Q34" s="113"/>
      <c r="R34" s="113"/>
      <c r="S34" s="113"/>
      <c r="T34" s="113"/>
      <c r="U34" s="113"/>
      <c r="V34" s="113"/>
      <c r="W34" s="113"/>
      <c r="X34" s="113"/>
      <c r="Y34" s="113"/>
      <c r="Z34" s="113"/>
      <c r="AA34" s="4"/>
      <c r="AB34" s="4"/>
      <c r="AC34" s="4"/>
      <c r="AD34" s="4"/>
    </row>
    <row r="35" spans="1:30" x14ac:dyDescent="0.35">
      <c r="A35" s="4"/>
      <c r="B35" s="67" t="s">
        <v>70</v>
      </c>
      <c r="C35" s="112" t="s">
        <v>104</v>
      </c>
      <c r="D35" s="112"/>
      <c r="E35" s="112"/>
      <c r="F35" s="112"/>
      <c r="G35" s="112"/>
      <c r="H35" s="112"/>
      <c r="I35" s="112"/>
      <c r="J35" s="112"/>
      <c r="K35" s="112"/>
      <c r="L35" s="112"/>
      <c r="M35" s="112"/>
      <c r="N35" s="112"/>
      <c r="O35" s="112"/>
      <c r="P35" s="112"/>
      <c r="Q35" s="112"/>
      <c r="R35" s="112"/>
      <c r="S35" s="112"/>
      <c r="T35" s="112"/>
      <c r="U35" s="112"/>
      <c r="V35" s="112"/>
      <c r="W35" s="112"/>
      <c r="X35" s="112"/>
      <c r="Y35" s="112"/>
      <c r="Z35" s="112"/>
      <c r="AA35" s="4"/>
      <c r="AB35" s="4"/>
      <c r="AC35" s="4"/>
      <c r="AD35" s="4"/>
    </row>
    <row r="36" spans="1:30" x14ac:dyDescent="0.35">
      <c r="A36" s="4"/>
      <c r="B36" s="67" t="s">
        <v>71</v>
      </c>
      <c r="C36" s="112" t="s">
        <v>105</v>
      </c>
      <c r="D36" s="112"/>
      <c r="E36" s="112"/>
      <c r="F36" s="112"/>
      <c r="G36" s="112"/>
      <c r="H36" s="112"/>
      <c r="I36" s="112"/>
      <c r="J36" s="112"/>
      <c r="K36" s="112"/>
      <c r="L36" s="112"/>
      <c r="M36" s="112"/>
      <c r="N36" s="112"/>
      <c r="O36" s="112"/>
      <c r="P36" s="112"/>
      <c r="Q36" s="112"/>
      <c r="R36" s="112"/>
      <c r="S36" s="112"/>
      <c r="T36" s="112"/>
      <c r="U36" s="112"/>
      <c r="V36" s="112"/>
      <c r="W36" s="112"/>
      <c r="X36" s="112"/>
      <c r="Y36" s="112"/>
      <c r="Z36" s="112"/>
      <c r="AA36" s="4"/>
      <c r="AB36" s="4"/>
      <c r="AC36" s="4"/>
      <c r="AD36" s="4"/>
    </row>
    <row r="37" spans="1:30" x14ac:dyDescent="0.35">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row>
    <row r="38" spans="1:30" x14ac:dyDescent="0.35">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row>
    <row r="39" spans="1:30" x14ac:dyDescent="0.35">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row>
    <row r="40" spans="1:30" x14ac:dyDescent="0.35">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row>
    <row r="41" spans="1:30" x14ac:dyDescent="0.35">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row>
    <row r="42" spans="1:30" x14ac:dyDescent="0.35">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row>
    <row r="43" spans="1:30" x14ac:dyDescent="0.35">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row>
    <row r="44" spans="1:30" x14ac:dyDescent="0.35">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row>
    <row r="45" spans="1:30" x14ac:dyDescent="0.35">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row>
    <row r="46" spans="1:30" x14ac:dyDescent="0.35">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row>
    <row r="47" spans="1:30" x14ac:dyDescent="0.35">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row>
    <row r="48" spans="1:30" x14ac:dyDescent="0.35">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row>
    <row r="49" spans="1:30" x14ac:dyDescent="0.35">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row>
    <row r="50" spans="1:30" x14ac:dyDescent="0.35">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row>
  </sheetData>
  <mergeCells count="30">
    <mergeCell ref="B1:Z1"/>
    <mergeCell ref="B5:Z5"/>
    <mergeCell ref="B2:Z3"/>
    <mergeCell ref="B20:Z20"/>
    <mergeCell ref="B7:Z7"/>
    <mergeCell ref="B13:Z13"/>
    <mergeCell ref="C8:Z8"/>
    <mergeCell ref="C9:Z9"/>
    <mergeCell ref="C11:Z11"/>
    <mergeCell ref="C10:Z10"/>
    <mergeCell ref="C14:Z14"/>
    <mergeCell ref="C15:Z15"/>
    <mergeCell ref="C16:Z16"/>
    <mergeCell ref="C17:Z17"/>
    <mergeCell ref="C36:Z36"/>
    <mergeCell ref="B34:Z34"/>
    <mergeCell ref="C30:Z30"/>
    <mergeCell ref="C18:Z18"/>
    <mergeCell ref="C31:Z31"/>
    <mergeCell ref="C26:Z26"/>
    <mergeCell ref="C32:Z32"/>
    <mergeCell ref="C35:Z35"/>
    <mergeCell ref="C23:Z23"/>
    <mergeCell ref="C24:Z24"/>
    <mergeCell ref="C27:Z27"/>
    <mergeCell ref="C28:Z28"/>
    <mergeCell ref="C29:Z29"/>
    <mergeCell ref="C25:Z25"/>
    <mergeCell ref="C21:Z21"/>
    <mergeCell ref="C22:Z2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252DAE44887814598576CEE56361143" ma:contentTypeVersion="2" ma:contentTypeDescription="Crée un document." ma:contentTypeScope="" ma:versionID="52936976e32a4f1ce56115a32c95513a">
  <xsd:schema xmlns:xsd="http://www.w3.org/2001/XMLSchema" xmlns:xs="http://www.w3.org/2001/XMLSchema" xmlns:p="http://schemas.microsoft.com/office/2006/metadata/properties" xmlns:ns1="http://schemas.microsoft.com/sharepoint/v3" xmlns:ns2="5264ac1b-c36e-431c-ac09-8a17cceb786f" targetNamespace="http://schemas.microsoft.com/office/2006/metadata/properties" ma:root="true" ma:fieldsID="c3abb33300e36a8df2f7d9ef5380058e" ns1:_="" ns2:_="">
    <xsd:import namespace="http://schemas.microsoft.com/sharepoint/v3"/>
    <xsd:import namespace="5264ac1b-c36e-431c-ac09-8a17cceb786f"/>
    <xsd:element name="properties">
      <xsd:complexType>
        <xsd:sequence>
          <xsd:element name="documentManagement">
            <xsd:complexType>
              <xsd:all>
                <xsd:element ref="ns1:PublishingStartDate" minOccurs="0"/>
                <xsd:element ref="ns1:PublishingExpirationDate" minOccurs="0"/>
                <xsd:element ref="ns2:SharedWithUsers" minOccurs="0"/>
                <xsd:element ref="ns1:VariationsItemGroup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e de début de planification" ma:internalName="PublishingStartDate">
      <xsd:simpleType>
        <xsd:restriction base="dms:Unknown"/>
      </xsd:simpleType>
    </xsd:element>
    <xsd:element name="PublishingExpirationDate" ma:index="9" nillable="true" ma:displayName="Date de fin de planification" ma:internalName="PublishingExpirationDate">
      <xsd:simpleType>
        <xsd:restriction base="dms:Unknown"/>
      </xsd:simpleType>
    </xsd:element>
    <xsd:element name="VariationsItemGroupID" ma:index="11" nillable="true" ma:displayName="Item Group ID" ma:description="" ma:hidden="true" ma:internalName="VariationsItemGroupID">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264ac1b-c36e-431c-ac09-8a17cceb786f"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VariationsItemGroupID xmlns="http://schemas.microsoft.com/sharepoint/v3" xsi:nil="true"/>
    <PublishingExpirationDate xmlns="http://schemas.microsoft.com/sharepoint/v3" xsi:nil="true"/>
    <PublishingStartDate xmlns="http://schemas.microsoft.com/sharepoint/v3" xsi:nil="true"/>
    <SharedWithUsers xmlns="5264ac1b-c36e-431c-ac09-8a17cceb786f">
      <UserInfo>
        <DisplayName/>
        <AccountId xsi:nil="true"/>
        <AccountType/>
      </UserInfo>
    </SharedWithUsers>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mso-contentType ?>
<SharedContentType xmlns="Microsoft.SharePoint.Taxonomy.ContentTypeSync" SourceId="f7cfa73b-c952-4f84-be9f-6ced85f31ca3" ContentTypeId="0x0101004C081EED9C90B54F98FF06E55CA4DAAA008CACAF6A43F5184C829F36A35E1E0D1A" PreviousValue="false"/>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5814064-B44D-46F8-A0C0-D4D6A6E5BFB3}"/>
</file>

<file path=customXml/itemProps2.xml><?xml version="1.0" encoding="utf-8"?>
<ds:datastoreItem xmlns:ds="http://schemas.openxmlformats.org/officeDocument/2006/customXml" ds:itemID="{0D9AAC5E-91E7-426F-9117-221B63F02F18}">
  <ds:schemaRefs>
    <ds:schemaRef ds:uri="http://purl.org/dc/elements/1.1/"/>
    <ds:schemaRef ds:uri="http://schemas.microsoft.com/sharepoint/v3"/>
    <ds:schemaRef ds:uri="http://purl.org/dc/terms/"/>
    <ds:schemaRef ds:uri="http://schemas.microsoft.com/office/2006/metadata/properties"/>
    <ds:schemaRef ds:uri="http://schemas.microsoft.com/office/2006/documentManagement/types"/>
    <ds:schemaRef ds:uri="b73fe759-8729-4fda-8521-02819c14bfcb"/>
    <ds:schemaRef ds:uri="http://schemas.microsoft.com/office/infopath/2007/PartnerControls"/>
    <ds:schemaRef ds:uri="f5a7e35f-036f-43ba-9bd6-dfccb735f6f0"/>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E14004D6-3727-460E-BE76-9B0148BD642C}">
  <ds:schemaRefs>
    <ds:schemaRef ds:uri="http://schemas.microsoft.com/sharepoint/events"/>
  </ds:schemaRefs>
</ds:datastoreItem>
</file>

<file path=customXml/itemProps4.xml><?xml version="1.0" encoding="utf-8"?>
<ds:datastoreItem xmlns:ds="http://schemas.openxmlformats.org/officeDocument/2006/customXml" ds:itemID="{F42812B3-EB9C-44B6-8B73-E849753779A0}">
  <ds:schemaRefs>
    <ds:schemaRef ds:uri="Microsoft.SharePoint.Taxonomy.ContentTypeSync"/>
  </ds:schemaRefs>
</ds:datastoreItem>
</file>

<file path=customXml/itemProps5.xml><?xml version="1.0" encoding="utf-8"?>
<ds:datastoreItem xmlns:ds="http://schemas.openxmlformats.org/officeDocument/2006/customXml" ds:itemID="{05598E85-3FAA-4F4B-ACA6-A320FC1244A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Attestation</vt:lpstr>
      <vt:lpstr>Flux de trésorerie</vt:lpstr>
      <vt:lpstr>Instructions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2024_DTI_NCCF Operating Cash Flow_Return Template_FINAL_Q1 2024_f</dc:title>
  <dc:creator/>
  <cp:lastModifiedBy/>
  <dcterms:created xsi:type="dcterms:W3CDTF">2015-06-05T18:19:34Z</dcterms:created>
  <dcterms:modified xsi:type="dcterms:W3CDTF">2023-10-20T15:25:11Z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0x0101008252DAE44887814598576CEE56361143</vt:lpwstr>
  </property>
  <property fmtid="{D5CDD505-2E9C-101B-9397-08002B2CF9AE}" pid="3" name="OsfiBusinessProcess">
    <vt:lpwstr>75;#Prepare and Maintain External Guidance|c142cf92-0b67-4774-9e0b-22b36811eb5d</vt:lpwstr>
  </property>
  <property fmtid="{D5CDD505-2E9C-101B-9397-08002B2CF9AE}" pid="4" name="OsfiSecondaryActsandSections">
    <vt:lpwstr/>
  </property>
  <property fmtid="{D5CDD505-2E9C-101B-9397-08002B2CF9AE}" pid="5" name="OsfiIndustryType">
    <vt:lpwstr/>
  </property>
  <property fmtid="{D5CDD505-2E9C-101B-9397-08002B2CF9AE}" pid="6" name="OsfiPrimaryActandSection">
    <vt:lpwstr/>
  </property>
  <property fmtid="{D5CDD505-2E9C-101B-9397-08002B2CF9AE}" pid="7" name="OsfiFITopics">
    <vt:lpwstr/>
  </property>
  <property fmtid="{D5CDD505-2E9C-101B-9397-08002B2CF9AE}" pid="8" name="OsfiSecondaryRegulations">
    <vt:lpwstr/>
  </property>
  <property fmtid="{D5CDD505-2E9C-101B-9397-08002B2CF9AE}" pid="9" name="OsfiPAA">
    <vt:lpwstr>2</vt:lpwstr>
  </property>
  <property fmtid="{D5CDD505-2E9C-101B-9397-08002B2CF9AE}" pid="10" name="OsfiSecondaryOSFIGuidance">
    <vt:lpwstr/>
  </property>
  <property fmtid="{D5CDD505-2E9C-101B-9397-08002B2CF9AE}" pid="11" name="OsfiFunction">
    <vt:lpwstr>3</vt:lpwstr>
  </property>
  <property fmtid="{D5CDD505-2E9C-101B-9397-08002B2CF9AE}" pid="12" name="OsfiSubFunction">
    <vt:lpwstr>20</vt:lpwstr>
  </property>
  <property fmtid="{D5CDD505-2E9C-101B-9397-08002B2CF9AE}" pid="13" name="OsfiGuidanceCategory">
    <vt:lpwstr>952;#Regulatory Data|b6306321-0cb0-4829-9516-24ab4617dc5f</vt:lpwstr>
  </property>
  <property fmtid="{D5CDD505-2E9C-101B-9397-08002B2CF9AE}" pid="14" name="OsfiFIStandards">
    <vt:lpwstr/>
  </property>
  <property fmtid="{D5CDD505-2E9C-101B-9397-08002B2CF9AE}" pid="15" name="OsfiInstrumentType">
    <vt:lpwstr>687;#Return Templates|842a5b75-8bd7-48c9-9005-b561a3d21c61</vt:lpwstr>
  </property>
  <property fmtid="{D5CDD505-2E9C-101B-9397-08002B2CF9AE}" pid="16" name="OsfiRegulations">
    <vt:lpwstr/>
  </property>
  <property fmtid="{D5CDD505-2E9C-101B-9397-08002B2CF9AE}" pid="17" name="OsfiOSFIGuidance">
    <vt:lpwstr>1138;#Manual of Reporting Forms and Instructions - DTI|fee43c65-76dd-4ccb-9d5b-765a9dd03e9c</vt:lpwstr>
  </property>
  <property fmtid="{D5CDD505-2E9C-101B-9397-08002B2CF9AE}" pid="18" name="OsfiReturnType">
    <vt:lpwstr>3280;#DT2 - Net Cumulative Cash Flow Return|657508b6-6542-4a8d-a5aa-8476b8e344b8</vt:lpwstr>
  </property>
  <property fmtid="{D5CDD505-2E9C-101B-9397-08002B2CF9AE}" pid="19" name="_dlc_DocIdItemGuid">
    <vt:lpwstr>e28e2f09-39f3-40d0-9d17-1923cbecea00</vt:lpwstr>
  </property>
  <property fmtid="{D5CDD505-2E9C-101B-9397-08002B2CF9AE}" pid="20" name="OsfiCostCentre">
    <vt:lpwstr>677;#|a52a9d2f-d6e9-4546-8db4-9040db33bb03</vt:lpwstr>
  </property>
  <property fmtid="{D5CDD505-2E9C-101B-9397-08002B2CF9AE}" pid="21" name="OsfiFIExternalOrganization">
    <vt:lpwstr/>
  </property>
  <property fmtid="{D5CDD505-2E9C-101B-9397-08002B2CF9AE}" pid="22" name="OsfiSubProgram">
    <vt:lpwstr>19</vt:lpwstr>
  </property>
  <property fmtid="{D5CDD505-2E9C-101B-9397-08002B2CF9AE}" pid="23" name="Order">
    <vt:r8>2101700</vt:r8>
  </property>
  <property fmtid="{D5CDD505-2E9C-101B-9397-08002B2CF9AE}" pid="24" name="xd_Signature">
    <vt:bool>false</vt:bool>
  </property>
  <property fmtid="{D5CDD505-2E9C-101B-9397-08002B2CF9AE}" pid="25" name="xd_ProgID">
    <vt:lpwstr/>
  </property>
  <property fmtid="{D5CDD505-2E9C-101B-9397-08002B2CF9AE}" pid="26" name="TemplateUrl">
    <vt:lpwstr/>
  </property>
  <property fmtid="{D5CDD505-2E9C-101B-9397-08002B2CF9AE}" pid="27" name="b68f0f40a9244f46b7ca0f5019c2a784">
    <vt:lpwstr>|8aba70de-c32e-44b3-b2d7-271b49c214a9</vt:lpwstr>
  </property>
  <property fmtid="{D5CDD505-2E9C-101B-9397-08002B2CF9AE}" pid="28" name="_SourceUrl">
    <vt:lpwstr/>
  </property>
  <property fmtid="{D5CDD505-2E9C-101B-9397-08002B2CF9AE}" pid="29" name="_SharedFileIndex">
    <vt:lpwstr/>
  </property>
</Properties>
</file>