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Override PartName="/xl/embeddings/oleObject2.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codeName="ThisWorkbook" defaultThemeVersion="124226"/>
  <mc:AlternateContent xmlns:mc="http://schemas.openxmlformats.org/markup-compatibility/2006">
    <mc:Choice Requires="x15">
      <x15ac:absPath xmlns:x15ac="http://schemas.microsoft.com/office/spreadsheetml/2010/11/ac" url="C:\Users\LSZETO\Downloads\"/>
    </mc:Choice>
  </mc:AlternateContent>
  <xr:revisionPtr revIDLastSave="0" documentId="13_ncr:1_{B9CEF506-369A-4338-BC41-CB13425CE0BD}" xr6:coauthVersionLast="47" xr6:coauthVersionMax="47" xr10:uidLastSave="{00000000-0000-0000-0000-000000000000}"/>
  <bookViews>
    <workbookView xWindow="-120" yWindow="-120" windowWidth="25440" windowHeight="15270" tabRatio="911" xr2:uid="{00000000-000D-0000-FFFF-FFFF00000000}"/>
  </bookViews>
  <sheets>
    <sheet name="H4 - fr" sheetId="35" r:id="rId1"/>
    <sheet name="Annexe - M4 (référence)" sheetId="36" r:id="rId2"/>
    <sheet name="Annexe - LCR (référence)" sheetId="37" r:id="rId3"/>
    <sheet name="Dropdown_List" sheetId="2" state="hidden" r:id="rId4"/>
  </sheets>
  <definedNames>
    <definedName name="AO">'H4 - fr'!$M$8</definedName>
    <definedName name="Boolean">Dropdown_List!$B$3:$B$4</definedName>
    <definedName name="Calendar_Fiscal">Dropdown_List!$B$7:$B$8</definedName>
    <definedName name="Day">Dropdown_List!$B$254:$B$260</definedName>
    <definedName name="Decision">Dropdown_List!$B$250:$B$251</definedName>
    <definedName name="DPA">#REF!</definedName>
    <definedName name="Filers">Dropdown_List!$B$270:$B$271</definedName>
    <definedName name="Language">Dropdown_List!$B$242:$B$243</definedName>
    <definedName name="_xlnm.Print_Area" localSheetId="0">'H4 - fr'!$K$11:$BM$14</definedName>
    <definedName name="_xlnm.Print_Titles" localSheetId="1">'Annexe - M4 (référence)'!$1:$7</definedName>
    <definedName name="Schedule_Frequency">#REF!</definedName>
    <definedName name="Status">Dropdown_List!$B$246:$B$247</definedName>
    <definedName name="WeekofMonth">Dropdown_List!$B$263:$B$267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8" i="35" l="1"/>
  <c r="AE98" i="35"/>
  <c r="AG98" i="35"/>
  <c r="AH98" i="35"/>
  <c r="AJ98" i="35"/>
  <c r="AK98" i="35"/>
  <c r="AL98" i="35"/>
  <c r="AM98" i="35"/>
  <c r="AN98" i="35"/>
  <c r="AO98" i="35"/>
  <c r="AB98" i="35"/>
  <c r="AA98" i="35"/>
  <c r="X98" i="35"/>
  <c r="S98" i="35"/>
  <c r="Q98" i="35"/>
  <c r="O98" i="35"/>
  <c r="N98" i="35"/>
  <c r="M98" i="35"/>
  <c r="BL19" i="35"/>
  <c r="BL20" i="35"/>
  <c r="BL24" i="35"/>
  <c r="BL40" i="35"/>
  <c r="BL48" i="35"/>
  <c r="M11" i="37"/>
  <c r="M24" i="37" s="1"/>
  <c r="M13" i="37"/>
  <c r="M16" i="37"/>
  <c r="M17" i="37"/>
  <c r="M18" i="37"/>
  <c r="M19" i="37"/>
  <c r="M20" i="37"/>
  <c r="M22" i="37"/>
  <c r="M23" i="37"/>
  <c r="E25" i="37"/>
  <c r="R25" i="37"/>
  <c r="M30" i="37"/>
  <c r="M31" i="37"/>
  <c r="M37" i="37" s="1"/>
  <c r="M32" i="37"/>
  <c r="M33" i="37"/>
  <c r="M34" i="37"/>
  <c r="M35" i="37"/>
  <c r="M36" i="37"/>
  <c r="E37" i="37"/>
  <c r="E39" i="37" s="1"/>
  <c r="M39" i="37" s="1"/>
  <c r="E38" i="37"/>
  <c r="R38" i="37"/>
  <c r="M42" i="37"/>
  <c r="M46" i="37" s="1"/>
  <c r="M43" i="37"/>
  <c r="M44" i="37"/>
  <c r="M45" i="37"/>
  <c r="M49" i="37" s="1"/>
  <c r="E46" i="37"/>
  <c r="R51" i="37" s="1"/>
  <c r="E47" i="37"/>
  <c r="E49" i="37"/>
  <c r="E50" i="37"/>
  <c r="E51" i="37"/>
  <c r="M51" i="37" s="1"/>
  <c r="R18" i="36"/>
  <c r="R29" i="36"/>
  <c r="R39" i="36"/>
  <c r="R87" i="36"/>
  <c r="R90" i="36"/>
  <c r="M26" i="37" l="1"/>
  <c r="E48" i="37"/>
  <c r="M48" i="37" l="1"/>
  <c r="M52" i="37" s="1"/>
  <c r="E52" i="37"/>
  <c r="M54" i="37" l="1"/>
  <c r="M55" i="37" s="1"/>
  <c r="M58" i="37" l="1"/>
  <c r="AZ268" i="35" l="1"/>
  <c r="AZ260" i="35"/>
  <c r="AZ257" i="35"/>
  <c r="AZ249" i="35"/>
  <c r="AZ244" i="35"/>
  <c r="AZ234" i="35"/>
  <c r="AZ226" i="35"/>
  <c r="AZ219" i="35"/>
  <c r="AZ209" i="35"/>
  <c r="AZ202" i="35"/>
  <c r="AZ190" i="35"/>
  <c r="AZ170" i="35"/>
  <c r="AZ158" i="35"/>
  <c r="AZ138" i="35"/>
  <c r="AZ135" i="35"/>
  <c r="AZ127" i="35"/>
  <c r="AZ117" i="35" s="1"/>
  <c r="AZ116" i="35"/>
  <c r="AZ115" i="35"/>
  <c r="AZ113" i="35"/>
  <c r="AZ112" i="35"/>
  <c r="AZ110" i="35"/>
  <c r="AZ108" i="35"/>
  <c r="AZ107" i="35"/>
  <c r="AZ106" i="35"/>
  <c r="AZ105" i="35"/>
  <c r="AZ103" i="35"/>
  <c r="AZ101" i="35"/>
  <c r="AZ91" i="35"/>
  <c r="AZ88" i="35"/>
  <c r="AZ82" i="35"/>
  <c r="AZ80" i="35" s="1"/>
  <c r="AZ77" i="35"/>
  <c r="AZ74" i="35" s="1"/>
  <c r="AZ70" i="35"/>
  <c r="AZ66" i="35"/>
  <c r="AZ104" i="35" s="1"/>
  <c r="AZ59" i="35"/>
  <c r="AZ49" i="35"/>
  <c r="AZ45" i="35"/>
  <c r="AZ41" i="35"/>
  <c r="AZ20" i="35"/>
  <c r="BF163" i="35"/>
  <c r="AQ332" i="35"/>
  <c r="BF332" i="35" s="1"/>
  <c r="AO332" i="35"/>
  <c r="AC332" i="35"/>
  <c r="AJ332" i="35" s="1"/>
  <c r="P332" i="35"/>
  <c r="AB332" i="35" s="1"/>
  <c r="AQ331" i="35"/>
  <c r="BF331" i="35" s="1"/>
  <c r="AO331" i="35"/>
  <c r="AC331" i="35"/>
  <c r="AJ331" i="35" s="1"/>
  <c r="P331" i="35"/>
  <c r="AB331" i="35" s="1"/>
  <c r="AQ330" i="35"/>
  <c r="BF330" i="35" s="1"/>
  <c r="AO330" i="35"/>
  <c r="AC330" i="35"/>
  <c r="AJ330" i="35" s="1"/>
  <c r="P330" i="35"/>
  <c r="AB330" i="35" s="1"/>
  <c r="AQ329" i="35"/>
  <c r="BF329" i="35" s="1"/>
  <c r="AO329" i="35"/>
  <c r="AC329" i="35"/>
  <c r="AJ329" i="35" s="1"/>
  <c r="P329" i="35"/>
  <c r="AB329" i="35" s="1"/>
  <c r="BG328" i="35"/>
  <c r="AQ327" i="35"/>
  <c r="BF327" i="35" s="1"/>
  <c r="AO327" i="35"/>
  <c r="AC327" i="35"/>
  <c r="AJ327" i="35" s="1"/>
  <c r="P327" i="35"/>
  <c r="AB327" i="35" s="1"/>
  <c r="BG326" i="35"/>
  <c r="AQ325" i="35"/>
  <c r="BF325" i="35" s="1"/>
  <c r="AO325" i="35"/>
  <c r="AC325" i="35"/>
  <c r="AJ325" i="35" s="1"/>
  <c r="P325" i="35"/>
  <c r="AB325" i="35" s="1"/>
  <c r="AQ324" i="35"/>
  <c r="BF324" i="35" s="1"/>
  <c r="AO324" i="35"/>
  <c r="AC324" i="35"/>
  <c r="AJ324" i="35" s="1"/>
  <c r="P324" i="35"/>
  <c r="AB324" i="35" s="1"/>
  <c r="AQ323" i="35"/>
  <c r="BF323" i="35" s="1"/>
  <c r="AO323" i="35"/>
  <c r="AC323" i="35"/>
  <c r="AJ323" i="35" s="1"/>
  <c r="P323" i="35"/>
  <c r="AB323" i="35" s="1"/>
  <c r="AQ322" i="35"/>
  <c r="BF322" i="35" s="1"/>
  <c r="AO322" i="35"/>
  <c r="AC322" i="35"/>
  <c r="AJ322" i="35" s="1"/>
  <c r="P322" i="35"/>
  <c r="AB322" i="35" s="1"/>
  <c r="AQ321" i="35"/>
  <c r="BF321" i="35" s="1"/>
  <c r="AO321" i="35"/>
  <c r="AC321" i="35"/>
  <c r="AJ321" i="35" s="1"/>
  <c r="P321" i="35"/>
  <c r="AB321" i="35" s="1"/>
  <c r="BG320" i="35"/>
  <c r="AQ319" i="35"/>
  <c r="BF319" i="35" s="1"/>
  <c r="AO319" i="35"/>
  <c r="AC319" i="35"/>
  <c r="AJ319" i="35" s="1"/>
  <c r="P319" i="35"/>
  <c r="AB319" i="35" s="1"/>
  <c r="BG318" i="35"/>
  <c r="AQ317" i="35"/>
  <c r="BF317" i="35" s="1"/>
  <c r="AO317" i="35"/>
  <c r="AC317" i="35"/>
  <c r="AJ317" i="35" s="1"/>
  <c r="P317" i="35"/>
  <c r="AB317" i="35" s="1"/>
  <c r="AQ316" i="35"/>
  <c r="BF316" i="35" s="1"/>
  <c r="AO316" i="35"/>
  <c r="AC316" i="35"/>
  <c r="AJ316" i="35" s="1"/>
  <c r="P316" i="35"/>
  <c r="AB316" i="35" s="1"/>
  <c r="AQ315" i="35"/>
  <c r="BF315" i="35" s="1"/>
  <c r="AO315" i="35"/>
  <c r="AC315" i="35"/>
  <c r="AJ315" i="35" s="1"/>
  <c r="P315" i="35"/>
  <c r="AB315" i="35" s="1"/>
  <c r="AQ314" i="35"/>
  <c r="BF314" i="35" s="1"/>
  <c r="AO314" i="35"/>
  <c r="AC314" i="35"/>
  <c r="AJ314" i="35" s="1"/>
  <c r="P314" i="35"/>
  <c r="AB314" i="35" s="1"/>
  <c r="AQ313" i="35"/>
  <c r="BF313" i="35" s="1"/>
  <c r="AO313" i="35"/>
  <c r="AC313" i="35"/>
  <c r="AJ313" i="35" s="1"/>
  <c r="P313" i="35"/>
  <c r="AB313" i="35" s="1"/>
  <c r="BG312" i="35"/>
  <c r="AQ311" i="35"/>
  <c r="BF311" i="35" s="1"/>
  <c r="AO311" i="35"/>
  <c r="AC311" i="35"/>
  <c r="AJ311" i="35" s="1"/>
  <c r="P311" i="35"/>
  <c r="AB311" i="35" s="1"/>
  <c r="BG310" i="35"/>
  <c r="AQ309" i="35"/>
  <c r="BF309" i="35" s="1"/>
  <c r="AO309" i="35"/>
  <c r="AC309" i="35"/>
  <c r="AJ309" i="35" s="1"/>
  <c r="P309" i="35"/>
  <c r="AB309" i="35" s="1"/>
  <c r="AQ308" i="35"/>
  <c r="BF308" i="35" s="1"/>
  <c r="AO308" i="35"/>
  <c r="AC308" i="35"/>
  <c r="AJ308" i="35" s="1"/>
  <c r="P308" i="35"/>
  <c r="AB308" i="35" s="1"/>
  <c r="AQ307" i="35"/>
  <c r="BF307" i="35" s="1"/>
  <c r="AO307" i="35"/>
  <c r="AC307" i="35"/>
  <c r="AJ307" i="35" s="1"/>
  <c r="P307" i="35"/>
  <c r="AB307" i="35" s="1"/>
  <c r="AQ306" i="35"/>
  <c r="BF306" i="35" s="1"/>
  <c r="AO306" i="35"/>
  <c r="AC306" i="35"/>
  <c r="AJ306" i="35" s="1"/>
  <c r="P306" i="35"/>
  <c r="AB306" i="35" s="1"/>
  <c r="AQ305" i="35"/>
  <c r="BF305" i="35" s="1"/>
  <c r="AO305" i="35"/>
  <c r="AC305" i="35"/>
  <c r="AJ305" i="35" s="1"/>
  <c r="P305" i="35"/>
  <c r="AB305" i="35" s="1"/>
  <c r="BG304" i="35"/>
  <c r="AQ303" i="35"/>
  <c r="BF303" i="35" s="1"/>
  <c r="AO303" i="35"/>
  <c r="AC303" i="35"/>
  <c r="AJ303" i="35" s="1"/>
  <c r="P303" i="35"/>
  <c r="AB303" i="35" s="1"/>
  <c r="BG302" i="35"/>
  <c r="AQ301" i="35"/>
  <c r="BF301" i="35" s="1"/>
  <c r="AO301" i="35"/>
  <c r="AC301" i="35"/>
  <c r="AJ301" i="35" s="1"/>
  <c r="P301" i="35"/>
  <c r="AB301" i="35" s="1"/>
  <c r="AQ300" i="35"/>
  <c r="BF300" i="35" s="1"/>
  <c r="AO300" i="35"/>
  <c r="AC300" i="35"/>
  <c r="AJ300" i="35" s="1"/>
  <c r="P300" i="35"/>
  <c r="AB300" i="35" s="1"/>
  <c r="AQ299" i="35"/>
  <c r="BF299" i="35" s="1"/>
  <c r="AO299" i="35"/>
  <c r="AC299" i="35"/>
  <c r="AJ299" i="35" s="1"/>
  <c r="P299" i="35"/>
  <c r="AB299" i="35" s="1"/>
  <c r="AQ298" i="35"/>
  <c r="BF298" i="35" s="1"/>
  <c r="AO298" i="35"/>
  <c r="AC298" i="35"/>
  <c r="AJ298" i="35" s="1"/>
  <c r="P298" i="35"/>
  <c r="AB298" i="35" s="1"/>
  <c r="AQ297" i="35"/>
  <c r="BF297" i="35" s="1"/>
  <c r="AO297" i="35"/>
  <c r="AC297" i="35"/>
  <c r="AJ297" i="35" s="1"/>
  <c r="P297" i="35"/>
  <c r="AB297" i="35" s="1"/>
  <c r="BG296" i="35"/>
  <c r="AQ295" i="35"/>
  <c r="BF295" i="35" s="1"/>
  <c r="AO295" i="35"/>
  <c r="AC295" i="35"/>
  <c r="AJ295" i="35" s="1"/>
  <c r="P295" i="35"/>
  <c r="AB295" i="35" s="1"/>
  <c r="BG294" i="35"/>
  <c r="AQ293" i="35"/>
  <c r="BF293" i="35" s="1"/>
  <c r="AO293" i="35"/>
  <c r="AC293" i="35"/>
  <c r="AJ293" i="35" s="1"/>
  <c r="P293" i="35"/>
  <c r="AB293" i="35" s="1"/>
  <c r="AQ292" i="35"/>
  <c r="BF292" i="35" s="1"/>
  <c r="AO292" i="35"/>
  <c r="AC292" i="35"/>
  <c r="AJ292" i="35" s="1"/>
  <c r="P292" i="35"/>
  <c r="AB292" i="35" s="1"/>
  <c r="AQ291" i="35"/>
  <c r="BF291" i="35" s="1"/>
  <c r="AO291" i="35"/>
  <c r="AC291" i="35"/>
  <c r="AJ291" i="35" s="1"/>
  <c r="P291" i="35"/>
  <c r="AB291" i="35" s="1"/>
  <c r="AQ290" i="35"/>
  <c r="BF290" i="35" s="1"/>
  <c r="AO290" i="35"/>
  <c r="AC290" i="35"/>
  <c r="AJ290" i="35" s="1"/>
  <c r="P290" i="35"/>
  <c r="AB290" i="35" s="1"/>
  <c r="BF289" i="35"/>
  <c r="AQ289" i="35"/>
  <c r="AO289" i="35"/>
  <c r="AC289" i="35"/>
  <c r="AJ289" i="35" s="1"/>
  <c r="P289" i="35"/>
  <c r="AB289" i="35" s="1"/>
  <c r="BG288" i="35"/>
  <c r="AQ287" i="35"/>
  <c r="BF287" i="35" s="1"/>
  <c r="AO287" i="35"/>
  <c r="AC287" i="35"/>
  <c r="AJ287" i="35" s="1"/>
  <c r="P287" i="35"/>
  <c r="AB287" i="35" s="1"/>
  <c r="BG286" i="35"/>
  <c r="AQ285" i="35"/>
  <c r="BF285" i="35" s="1"/>
  <c r="AO285" i="35"/>
  <c r="AC285" i="35"/>
  <c r="AJ285" i="35" s="1"/>
  <c r="P285" i="35"/>
  <c r="AB285" i="35" s="1"/>
  <c r="AQ284" i="35"/>
  <c r="BF284" i="35" s="1"/>
  <c r="AO284" i="35"/>
  <c r="AC284" i="35"/>
  <c r="AJ284" i="35" s="1"/>
  <c r="P284" i="35"/>
  <c r="AB284" i="35" s="1"/>
  <c r="AQ283" i="35"/>
  <c r="BF283" i="35" s="1"/>
  <c r="AO283" i="35"/>
  <c r="AC283" i="35"/>
  <c r="AJ283" i="35" s="1"/>
  <c r="P283" i="35"/>
  <c r="AB283" i="35" s="1"/>
  <c r="AQ282" i="35"/>
  <c r="BF282" i="35" s="1"/>
  <c r="AO282" i="35"/>
  <c r="AC282" i="35"/>
  <c r="AJ282" i="35" s="1"/>
  <c r="P282" i="35"/>
  <c r="AB282" i="35" s="1"/>
  <c r="AQ281" i="35"/>
  <c r="BF281" i="35" s="1"/>
  <c r="AO281" i="35"/>
  <c r="AC281" i="35"/>
  <c r="AJ281" i="35" s="1"/>
  <c r="P281" i="35"/>
  <c r="AB281" i="35" s="1"/>
  <c r="BG280" i="35"/>
  <c r="AQ279" i="35"/>
  <c r="BF279" i="35" s="1"/>
  <c r="AO279" i="35"/>
  <c r="AC279" i="35"/>
  <c r="AJ279" i="35" s="1"/>
  <c r="P279" i="35"/>
  <c r="AB279" i="35" s="1"/>
  <c r="BG278" i="35"/>
  <c r="AQ277" i="35"/>
  <c r="BF277" i="35" s="1"/>
  <c r="AO277" i="35"/>
  <c r="AJ277" i="35"/>
  <c r="AC277" i="35"/>
  <c r="P277" i="35"/>
  <c r="AB277" i="35" s="1"/>
  <c r="AQ276" i="35"/>
  <c r="BF276" i="35" s="1"/>
  <c r="AO276" i="35"/>
  <c r="AC276" i="35"/>
  <c r="AJ276" i="35" s="1"/>
  <c r="P276" i="35"/>
  <c r="AB276" i="35" s="1"/>
  <c r="AQ275" i="35"/>
  <c r="BF275" i="35" s="1"/>
  <c r="AO275" i="35"/>
  <c r="AC275" i="35"/>
  <c r="AJ275" i="35" s="1"/>
  <c r="P275" i="35"/>
  <c r="AB275" i="35" s="1"/>
  <c r="AQ274" i="35"/>
  <c r="BF274" i="35" s="1"/>
  <c r="AO274" i="35"/>
  <c r="AC274" i="35"/>
  <c r="AJ274" i="35" s="1"/>
  <c r="P274" i="35"/>
  <c r="AB274" i="35" s="1"/>
  <c r="AQ273" i="35"/>
  <c r="BF273" i="35" s="1"/>
  <c r="AO273" i="35"/>
  <c r="AC273" i="35"/>
  <c r="AJ273" i="35" s="1"/>
  <c r="P273" i="35"/>
  <c r="AB273" i="35" s="1"/>
  <c r="BG272" i="35"/>
  <c r="AQ271" i="35"/>
  <c r="BF271" i="35" s="1"/>
  <c r="AO271" i="35"/>
  <c r="AC271" i="35"/>
  <c r="AJ271" i="35" s="1"/>
  <c r="P271" i="35"/>
  <c r="AB271" i="35" s="1"/>
  <c r="BG270" i="35"/>
  <c r="AQ269" i="35"/>
  <c r="BF269" i="35" s="1"/>
  <c r="AO269" i="35"/>
  <c r="AC269" i="35"/>
  <c r="AJ269" i="35" s="1"/>
  <c r="P269" i="35"/>
  <c r="AB269" i="35" s="1"/>
  <c r="BE268" i="35"/>
  <c r="BD268" i="35"/>
  <c r="BC268" i="35"/>
  <c r="BB268" i="35"/>
  <c r="BA268" i="35"/>
  <c r="AY268" i="35"/>
  <c r="AX268" i="35"/>
  <c r="AW268" i="35"/>
  <c r="AV268" i="35"/>
  <c r="AU268" i="35"/>
  <c r="AT268" i="35"/>
  <c r="AS268" i="35"/>
  <c r="AR268" i="35"/>
  <c r="AN268" i="35"/>
  <c r="AM268" i="35"/>
  <c r="AL268" i="35"/>
  <c r="AK268" i="35"/>
  <c r="AI268" i="35"/>
  <c r="AH268" i="35"/>
  <c r="AG268" i="35"/>
  <c r="AF268" i="35"/>
  <c r="AE268" i="35"/>
  <c r="AD268" i="35"/>
  <c r="AA268" i="35"/>
  <c r="Z268" i="35"/>
  <c r="Y268" i="35"/>
  <c r="X268" i="35"/>
  <c r="W268" i="35"/>
  <c r="V268" i="35"/>
  <c r="U268" i="35"/>
  <c r="T268" i="35"/>
  <c r="S268" i="35"/>
  <c r="R268" i="35"/>
  <c r="Q268" i="35"/>
  <c r="M268" i="35"/>
  <c r="L268" i="35"/>
  <c r="AQ267" i="35"/>
  <c r="BF267" i="35" s="1"/>
  <c r="AO267" i="35"/>
  <c r="AC267" i="35"/>
  <c r="AJ267" i="35" s="1"/>
  <c r="P267" i="35"/>
  <c r="AB267" i="35" s="1"/>
  <c r="AQ266" i="35"/>
  <c r="BF266" i="35" s="1"/>
  <c r="AO266" i="35"/>
  <c r="AC266" i="35"/>
  <c r="AJ266" i="35" s="1"/>
  <c r="P266" i="35"/>
  <c r="AB266" i="35" s="1"/>
  <c r="AQ265" i="35"/>
  <c r="BF265" i="35" s="1"/>
  <c r="AO265" i="35"/>
  <c r="AC265" i="35"/>
  <c r="AJ265" i="35" s="1"/>
  <c r="P265" i="35"/>
  <c r="AB265" i="35" s="1"/>
  <c r="AQ264" i="35"/>
  <c r="BF264" i="35" s="1"/>
  <c r="AO264" i="35"/>
  <c r="AC264" i="35"/>
  <c r="P264" i="35"/>
  <c r="AB264" i="35" s="1"/>
  <c r="AQ263" i="35"/>
  <c r="AO263" i="35"/>
  <c r="AC263" i="35"/>
  <c r="AJ263" i="35" s="1"/>
  <c r="P263" i="35"/>
  <c r="AB263" i="35" s="1"/>
  <c r="BG262" i="35"/>
  <c r="BG261" i="35"/>
  <c r="BE260" i="35"/>
  <c r="BD260" i="35"/>
  <c r="BC260" i="35"/>
  <c r="BB260" i="35"/>
  <c r="BA260" i="35"/>
  <c r="AY260" i="35"/>
  <c r="AX260" i="35"/>
  <c r="AW260" i="35"/>
  <c r="AV260" i="35"/>
  <c r="AU260" i="35"/>
  <c r="AT260" i="35"/>
  <c r="AS260" i="35"/>
  <c r="AR260" i="35"/>
  <c r="AN260" i="35"/>
  <c r="AM260" i="35"/>
  <c r="AL260" i="35"/>
  <c r="AK260" i="35"/>
  <c r="AI260" i="35"/>
  <c r="AH260" i="35"/>
  <c r="AG260" i="35"/>
  <c r="AF260" i="35"/>
  <c r="AE260" i="35"/>
  <c r="AD260" i="35"/>
  <c r="AA260" i="35"/>
  <c r="Z260" i="35"/>
  <c r="Y260" i="35"/>
  <c r="X260" i="35"/>
  <c r="W260" i="35"/>
  <c r="V260" i="35"/>
  <c r="U260" i="35"/>
  <c r="T260" i="35"/>
  <c r="S260" i="35"/>
  <c r="R260" i="35"/>
  <c r="Q260" i="35"/>
  <c r="M260" i="35"/>
  <c r="L260" i="35"/>
  <c r="AQ259" i="35"/>
  <c r="BF259" i="35" s="1"/>
  <c r="AO259" i="35"/>
  <c r="AC259" i="35"/>
  <c r="AJ259" i="35" s="1"/>
  <c r="P259" i="35"/>
  <c r="AB259" i="35" s="1"/>
  <c r="AQ258" i="35"/>
  <c r="AO258" i="35"/>
  <c r="AC258" i="35"/>
  <c r="AJ258" i="35" s="1"/>
  <c r="P258" i="35"/>
  <c r="BE257" i="35"/>
  <c r="BD257" i="35"/>
  <c r="BC257" i="35"/>
  <c r="BB257" i="35"/>
  <c r="BA257" i="35"/>
  <c r="AY257" i="35"/>
  <c r="AX257" i="35"/>
  <c r="AW257" i="35"/>
  <c r="AV257" i="35"/>
  <c r="AU257" i="35"/>
  <c r="AT257" i="35"/>
  <c r="AS257" i="35"/>
  <c r="AR257" i="35"/>
  <c r="AN257" i="35"/>
  <c r="AM257" i="35"/>
  <c r="AL257" i="35"/>
  <c r="AK257" i="35"/>
  <c r="AI257" i="35"/>
  <c r="AH257" i="35"/>
  <c r="AG257" i="35"/>
  <c r="AF257" i="35"/>
  <c r="AE257" i="35"/>
  <c r="AD257" i="35"/>
  <c r="AA257" i="35"/>
  <c r="Z257" i="35"/>
  <c r="Y257" i="35"/>
  <c r="X257" i="35"/>
  <c r="W257" i="35"/>
  <c r="V257" i="35"/>
  <c r="U257" i="35"/>
  <c r="T257" i="35"/>
  <c r="S257" i="35"/>
  <c r="R257" i="35"/>
  <c r="Q257" i="35"/>
  <c r="M257" i="35"/>
  <c r="L257" i="35"/>
  <c r="AQ256" i="35"/>
  <c r="BF256" i="35" s="1"/>
  <c r="AO256" i="35"/>
  <c r="AC256" i="35"/>
  <c r="AJ256" i="35" s="1"/>
  <c r="P256" i="35"/>
  <c r="AB256" i="35" s="1"/>
  <c r="AQ255" i="35"/>
  <c r="BF255" i="35" s="1"/>
  <c r="AO255" i="35"/>
  <c r="AC255" i="35"/>
  <c r="AJ255" i="35" s="1"/>
  <c r="P255" i="35"/>
  <c r="AB255" i="35" s="1"/>
  <c r="AQ254" i="35"/>
  <c r="BF254" i="35" s="1"/>
  <c r="AO254" i="35"/>
  <c r="AC254" i="35"/>
  <c r="AJ254" i="35" s="1"/>
  <c r="P254" i="35"/>
  <c r="AB254" i="35" s="1"/>
  <c r="AQ253" i="35"/>
  <c r="BF253" i="35" s="1"/>
  <c r="AO253" i="35"/>
  <c r="AC253" i="35"/>
  <c r="AJ253" i="35" s="1"/>
  <c r="P253" i="35"/>
  <c r="AB253" i="35" s="1"/>
  <c r="AQ252" i="35"/>
  <c r="BF252" i="35" s="1"/>
  <c r="AO252" i="35"/>
  <c r="AC252" i="35"/>
  <c r="AJ252" i="35" s="1"/>
  <c r="P252" i="35"/>
  <c r="AB252" i="35" s="1"/>
  <c r="BG251" i="35"/>
  <c r="BG250" i="35"/>
  <c r="BE249" i="35"/>
  <c r="BD249" i="35"/>
  <c r="BC249" i="35"/>
  <c r="BB249" i="35"/>
  <c r="BA249" i="35"/>
  <c r="AY249" i="35"/>
  <c r="AX249" i="35"/>
  <c r="AW249" i="35"/>
  <c r="AV249" i="35"/>
  <c r="AU249" i="35"/>
  <c r="AT249" i="35"/>
  <c r="AS249" i="35"/>
  <c r="AR249" i="35"/>
  <c r="AN249" i="35"/>
  <c r="AM249" i="35"/>
  <c r="AL249" i="35"/>
  <c r="AK249" i="35"/>
  <c r="AI249" i="35"/>
  <c r="AH249" i="35"/>
  <c r="AG249" i="35"/>
  <c r="AF249" i="35"/>
  <c r="AE249" i="35"/>
  <c r="AD249" i="35"/>
  <c r="AA249" i="35"/>
  <c r="Z249" i="35"/>
  <c r="Y249" i="35"/>
  <c r="X249" i="35"/>
  <c r="W249" i="35"/>
  <c r="V249" i="35"/>
  <c r="U249" i="35"/>
  <c r="T249" i="35"/>
  <c r="S249" i="35"/>
  <c r="R249" i="35"/>
  <c r="Q249" i="35"/>
  <c r="M249" i="35"/>
  <c r="L249" i="35"/>
  <c r="AQ248" i="35"/>
  <c r="BF248" i="35" s="1"/>
  <c r="AO248" i="35"/>
  <c r="AC248" i="35"/>
  <c r="AJ248" i="35" s="1"/>
  <c r="P248" i="35"/>
  <c r="AB248" i="35" s="1"/>
  <c r="AQ247" i="35"/>
  <c r="BF247" i="35" s="1"/>
  <c r="AO247" i="35"/>
  <c r="AC247" i="35"/>
  <c r="P247" i="35"/>
  <c r="AB247" i="35" s="1"/>
  <c r="BG246" i="35"/>
  <c r="BG245" i="35"/>
  <c r="BE244" i="35"/>
  <c r="BD244" i="35"/>
  <c r="BC244" i="35"/>
  <c r="BB244" i="35"/>
  <c r="BA244" i="35"/>
  <c r="AY244" i="35"/>
  <c r="AX244" i="35"/>
  <c r="AW244" i="35"/>
  <c r="AV244" i="35"/>
  <c r="AU244" i="35"/>
  <c r="AT244" i="35"/>
  <c r="AS244" i="35"/>
  <c r="AR244" i="35"/>
  <c r="AN244" i="35"/>
  <c r="AM244" i="35"/>
  <c r="AL244" i="35"/>
  <c r="AK244" i="35"/>
  <c r="AI244" i="35"/>
  <c r="AH244" i="35"/>
  <c r="AG244" i="35"/>
  <c r="AF244" i="35"/>
  <c r="AE244" i="35"/>
  <c r="AD244" i="35"/>
  <c r="AA244" i="35"/>
  <c r="Z244" i="35"/>
  <c r="Y244" i="35"/>
  <c r="X244" i="35"/>
  <c r="W244" i="35"/>
  <c r="V244" i="35"/>
  <c r="U244" i="35"/>
  <c r="T244" i="35"/>
  <c r="S244" i="35"/>
  <c r="R244" i="35"/>
  <c r="Q244" i="35"/>
  <c r="M244" i="35"/>
  <c r="L244" i="35"/>
  <c r="AQ243" i="35"/>
  <c r="BF243" i="35" s="1"/>
  <c r="AO243" i="35"/>
  <c r="AC243" i="35"/>
  <c r="AJ243" i="35" s="1"/>
  <c r="P243" i="35"/>
  <c r="AB243" i="35" s="1"/>
  <c r="AQ242" i="35"/>
  <c r="BF242" i="35" s="1"/>
  <c r="AO242" i="35"/>
  <c r="AC242" i="35"/>
  <c r="AJ242" i="35" s="1"/>
  <c r="P242" i="35"/>
  <c r="AB242" i="35" s="1"/>
  <c r="AQ241" i="35"/>
  <c r="BF241" i="35" s="1"/>
  <c r="AO241" i="35"/>
  <c r="AC241" i="35"/>
  <c r="AJ241" i="35" s="1"/>
  <c r="P241" i="35"/>
  <c r="AB241" i="35" s="1"/>
  <c r="AQ240" i="35"/>
  <c r="BF240" i="35" s="1"/>
  <c r="AO240" i="35"/>
  <c r="AC240" i="35"/>
  <c r="P240" i="35"/>
  <c r="AB240" i="35" s="1"/>
  <c r="AQ239" i="35"/>
  <c r="AO239" i="35"/>
  <c r="AC239" i="35"/>
  <c r="AJ239" i="35" s="1"/>
  <c r="P239" i="35"/>
  <c r="AB239" i="35" s="1"/>
  <c r="BG238" i="35"/>
  <c r="BG237" i="35"/>
  <c r="BE234" i="35"/>
  <c r="BD234" i="35"/>
  <c r="BC234" i="35"/>
  <c r="BB234" i="35"/>
  <c r="BA234" i="35"/>
  <c r="AY234" i="35"/>
  <c r="AX234" i="35"/>
  <c r="AW234" i="35"/>
  <c r="AV234" i="35"/>
  <c r="AU234" i="35"/>
  <c r="AT234" i="35"/>
  <c r="AS234" i="35"/>
  <c r="AR234" i="35"/>
  <c r="AN234" i="35"/>
  <c r="AM234" i="35"/>
  <c r="AL234" i="35"/>
  <c r="AK234" i="35"/>
  <c r="AI234" i="35"/>
  <c r="AH234" i="35"/>
  <c r="AG234" i="35"/>
  <c r="AF234" i="35"/>
  <c r="AE234" i="35"/>
  <c r="AD234" i="35"/>
  <c r="AA234" i="35"/>
  <c r="Z234" i="35"/>
  <c r="Y234" i="35"/>
  <c r="X234" i="35"/>
  <c r="W234" i="35"/>
  <c r="V234" i="35"/>
  <c r="U234" i="35"/>
  <c r="T234" i="35"/>
  <c r="S234" i="35"/>
  <c r="R234" i="35"/>
  <c r="Q234" i="35"/>
  <c r="M234" i="35"/>
  <c r="L234" i="35"/>
  <c r="AQ233" i="35"/>
  <c r="BF233" i="35" s="1"/>
  <c r="AO233" i="35"/>
  <c r="AC233" i="35"/>
  <c r="AJ233" i="35" s="1"/>
  <c r="P233" i="35"/>
  <c r="AB233" i="35" s="1"/>
  <c r="AQ232" i="35"/>
  <c r="BF232" i="35" s="1"/>
  <c r="AO232" i="35"/>
  <c r="AC232" i="35"/>
  <c r="AJ232" i="35" s="1"/>
  <c r="P232" i="35"/>
  <c r="AB232" i="35" s="1"/>
  <c r="AQ231" i="35"/>
  <c r="BF231" i="35" s="1"/>
  <c r="AO231" i="35"/>
  <c r="AC231" i="35"/>
  <c r="AJ231" i="35" s="1"/>
  <c r="P231" i="35"/>
  <c r="AB231" i="35" s="1"/>
  <c r="AQ230" i="35"/>
  <c r="BF230" i="35" s="1"/>
  <c r="AO230" i="35"/>
  <c r="AC230" i="35"/>
  <c r="AJ230" i="35" s="1"/>
  <c r="P230" i="35"/>
  <c r="AB230" i="35" s="1"/>
  <c r="AQ229" i="35"/>
  <c r="BF229" i="35" s="1"/>
  <c r="AO229" i="35"/>
  <c r="AC229" i="35"/>
  <c r="AJ229" i="35" s="1"/>
  <c r="P229" i="35"/>
  <c r="AB229" i="35" s="1"/>
  <c r="BG228" i="35"/>
  <c r="BG227" i="35"/>
  <c r="BE226" i="35"/>
  <c r="BD226" i="35"/>
  <c r="BC226" i="35"/>
  <c r="BB226" i="35"/>
  <c r="BA226" i="35"/>
  <c r="AY226" i="35"/>
  <c r="AX226" i="35"/>
  <c r="AW226" i="35"/>
  <c r="AV226" i="35"/>
  <c r="AU226" i="35"/>
  <c r="AT226" i="35"/>
  <c r="AS226" i="35"/>
  <c r="AR226" i="35"/>
  <c r="AN226" i="35"/>
  <c r="AM226" i="35"/>
  <c r="AL226" i="35"/>
  <c r="AK226" i="35"/>
  <c r="AI226" i="35"/>
  <c r="AH226" i="35"/>
  <c r="AG226" i="35"/>
  <c r="AF226" i="35"/>
  <c r="AE226" i="35"/>
  <c r="AD226" i="35"/>
  <c r="AA226" i="35"/>
  <c r="Z226" i="35"/>
  <c r="Y226" i="35"/>
  <c r="X226" i="35"/>
  <c r="W226" i="35"/>
  <c r="V226" i="35"/>
  <c r="U226" i="35"/>
  <c r="T226" i="35"/>
  <c r="S226" i="35"/>
  <c r="R226" i="35"/>
  <c r="Q226" i="35"/>
  <c r="M226" i="35"/>
  <c r="L226" i="35"/>
  <c r="AQ225" i="35"/>
  <c r="BF225" i="35" s="1"/>
  <c r="AO225" i="35"/>
  <c r="AC225" i="35"/>
  <c r="P225" i="35"/>
  <c r="AB225" i="35" s="1"/>
  <c r="AQ224" i="35"/>
  <c r="AO224" i="35"/>
  <c r="AC224" i="35"/>
  <c r="AJ224" i="35" s="1"/>
  <c r="P224" i="35"/>
  <c r="BG223" i="35"/>
  <c r="BG222" i="35"/>
  <c r="BE219" i="35"/>
  <c r="BD219" i="35"/>
  <c r="BC219" i="35"/>
  <c r="BB219" i="35"/>
  <c r="BA219" i="35"/>
  <c r="AY219" i="35"/>
  <c r="AX219" i="35"/>
  <c r="AW219" i="35"/>
  <c r="AV219" i="35"/>
  <c r="AU219" i="35"/>
  <c r="AT219" i="35"/>
  <c r="AS219" i="35"/>
  <c r="AR219" i="35"/>
  <c r="AN219" i="35"/>
  <c r="AM219" i="35"/>
  <c r="AL219" i="35"/>
  <c r="AK219" i="35"/>
  <c r="AI219" i="35"/>
  <c r="AH219" i="35"/>
  <c r="AG219" i="35"/>
  <c r="AF219" i="35"/>
  <c r="AE219" i="35"/>
  <c r="AD219" i="35"/>
  <c r="AA219" i="35"/>
  <c r="Z219" i="35"/>
  <c r="Y219" i="35"/>
  <c r="X219" i="35"/>
  <c r="W219" i="35"/>
  <c r="V219" i="35"/>
  <c r="U219" i="35"/>
  <c r="T219" i="35"/>
  <c r="S219" i="35"/>
  <c r="R219" i="35"/>
  <c r="Q219" i="35"/>
  <c r="M219" i="35"/>
  <c r="L219" i="35"/>
  <c r="AQ218" i="35"/>
  <c r="BF218" i="35" s="1"/>
  <c r="AO218" i="35"/>
  <c r="AC218" i="35"/>
  <c r="AJ218" i="35" s="1"/>
  <c r="P218" i="35"/>
  <c r="AB218" i="35" s="1"/>
  <c r="AQ217" i="35"/>
  <c r="BF217" i="35" s="1"/>
  <c r="AO217" i="35"/>
  <c r="AC217" i="35"/>
  <c r="AJ217" i="35" s="1"/>
  <c r="P217" i="35"/>
  <c r="AB217" i="35" s="1"/>
  <c r="AQ216" i="35"/>
  <c r="BF216" i="35" s="1"/>
  <c r="AO216" i="35"/>
  <c r="AC216" i="35"/>
  <c r="AJ216" i="35" s="1"/>
  <c r="P216" i="35"/>
  <c r="AB216" i="35" s="1"/>
  <c r="AQ215" i="35"/>
  <c r="BF215" i="35" s="1"/>
  <c r="AO215" i="35"/>
  <c r="AC215" i="35"/>
  <c r="AJ215" i="35" s="1"/>
  <c r="P215" i="35"/>
  <c r="AB215" i="35" s="1"/>
  <c r="AQ214" i="35"/>
  <c r="BF214" i="35" s="1"/>
  <c r="AO214" i="35"/>
  <c r="AC214" i="35"/>
  <c r="P214" i="35"/>
  <c r="AB214" i="35" s="1"/>
  <c r="BG213" i="35"/>
  <c r="BG212" i="35"/>
  <c r="BE209" i="35"/>
  <c r="BD209" i="35"/>
  <c r="BC209" i="35"/>
  <c r="BB209" i="35"/>
  <c r="BA209" i="35"/>
  <c r="AY209" i="35"/>
  <c r="AX209" i="35"/>
  <c r="AW209" i="35"/>
  <c r="AV209" i="35"/>
  <c r="AU209" i="35"/>
  <c r="AT209" i="35"/>
  <c r="AS209" i="35"/>
  <c r="AR209" i="35"/>
  <c r="AN209" i="35"/>
  <c r="AM209" i="35"/>
  <c r="AL209" i="35"/>
  <c r="AK209" i="35"/>
  <c r="AI209" i="35"/>
  <c r="AH209" i="35"/>
  <c r="AG209" i="35"/>
  <c r="AF209" i="35"/>
  <c r="AE209" i="35"/>
  <c r="AD209" i="35"/>
  <c r="AA209" i="35"/>
  <c r="Z209" i="35"/>
  <c r="Y209" i="35"/>
  <c r="X209" i="35"/>
  <c r="W209" i="35"/>
  <c r="V209" i="35"/>
  <c r="U209" i="35"/>
  <c r="T209" i="35"/>
  <c r="S209" i="35"/>
  <c r="R209" i="35"/>
  <c r="Q209" i="35"/>
  <c r="M209" i="35"/>
  <c r="L209" i="35"/>
  <c r="AQ208" i="35"/>
  <c r="BF208" i="35" s="1"/>
  <c r="AO208" i="35"/>
  <c r="AC208" i="35"/>
  <c r="AJ208" i="35" s="1"/>
  <c r="P208" i="35"/>
  <c r="AB208" i="35" s="1"/>
  <c r="AQ207" i="35"/>
  <c r="AO207" i="35"/>
  <c r="AC207" i="35"/>
  <c r="P207" i="35"/>
  <c r="AB207" i="35" s="1"/>
  <c r="BG206" i="35"/>
  <c r="BG205" i="35"/>
  <c r="BE202" i="35"/>
  <c r="BD202" i="35"/>
  <c r="BC202" i="35"/>
  <c r="BB202" i="35"/>
  <c r="BA202" i="35"/>
  <c r="AY202" i="35"/>
  <c r="AX202" i="35"/>
  <c r="AW202" i="35"/>
  <c r="AV202" i="35"/>
  <c r="AU202" i="35"/>
  <c r="AT202" i="35"/>
  <c r="AS202" i="35"/>
  <c r="AR202" i="35"/>
  <c r="AN202" i="35"/>
  <c r="AM202" i="35"/>
  <c r="AL202" i="35"/>
  <c r="AK202" i="35"/>
  <c r="AI202" i="35"/>
  <c r="AH202" i="35"/>
  <c r="AG202" i="35"/>
  <c r="AF202" i="35"/>
  <c r="AE202" i="35"/>
  <c r="AD202" i="35"/>
  <c r="AA202" i="35"/>
  <c r="Z202" i="35"/>
  <c r="Y202" i="35"/>
  <c r="X202" i="35"/>
  <c r="W202" i="35"/>
  <c r="V202" i="35"/>
  <c r="U202" i="35"/>
  <c r="T202" i="35"/>
  <c r="S202" i="35"/>
  <c r="R202" i="35"/>
  <c r="Q202" i="35"/>
  <c r="O202" i="35"/>
  <c r="N202" i="35"/>
  <c r="M202" i="35"/>
  <c r="L202" i="35"/>
  <c r="BG201" i="35"/>
  <c r="AQ200" i="35"/>
  <c r="BF200" i="35" s="1"/>
  <c r="AO200" i="35"/>
  <c r="AC200" i="35"/>
  <c r="AJ200" i="35" s="1"/>
  <c r="P200" i="35"/>
  <c r="AB200" i="35" s="1"/>
  <c r="BG199" i="35"/>
  <c r="AQ198" i="35"/>
  <c r="BF198" i="35" s="1"/>
  <c r="AO198" i="35"/>
  <c r="AC198" i="35"/>
  <c r="AJ198" i="35" s="1"/>
  <c r="P198" i="35"/>
  <c r="AB198" i="35" s="1"/>
  <c r="AQ197" i="35"/>
  <c r="BF197" i="35" s="1"/>
  <c r="AO197" i="35"/>
  <c r="AC197" i="35"/>
  <c r="AJ197" i="35" s="1"/>
  <c r="P197" i="35"/>
  <c r="AB197" i="35" s="1"/>
  <c r="BG196" i="35"/>
  <c r="AQ195" i="35"/>
  <c r="BF195" i="35" s="1"/>
  <c r="AO195" i="35"/>
  <c r="AC195" i="35"/>
  <c r="AJ195" i="35" s="1"/>
  <c r="P195" i="35"/>
  <c r="AB195" i="35" s="1"/>
  <c r="BG194" i="35"/>
  <c r="AQ193" i="35"/>
  <c r="BF193" i="35" s="1"/>
  <c r="AO193" i="35"/>
  <c r="AC193" i="35"/>
  <c r="AJ193" i="35" s="1"/>
  <c r="P193" i="35"/>
  <c r="AB193" i="35" s="1"/>
  <c r="BE190" i="35"/>
  <c r="BD190" i="35"/>
  <c r="BC190" i="35"/>
  <c r="BB190" i="35"/>
  <c r="BA190" i="35"/>
  <c r="AY190" i="35"/>
  <c r="AX190" i="35"/>
  <c r="AW190" i="35"/>
  <c r="AV190" i="35"/>
  <c r="AU190" i="35"/>
  <c r="AT190" i="35"/>
  <c r="AS190" i="35"/>
  <c r="AR190" i="35"/>
  <c r="AN190" i="35"/>
  <c r="AM190" i="35"/>
  <c r="AL190" i="35"/>
  <c r="AK190" i="35"/>
  <c r="AI190" i="35"/>
  <c r="AH190" i="35"/>
  <c r="AG190" i="35"/>
  <c r="AF190" i="35"/>
  <c r="AE190" i="35"/>
  <c r="AD190" i="35"/>
  <c r="AA190" i="35"/>
  <c r="Z190" i="35"/>
  <c r="Y190" i="35"/>
  <c r="X190" i="35"/>
  <c r="W190" i="35"/>
  <c r="V190" i="35"/>
  <c r="U190" i="35"/>
  <c r="T190" i="35"/>
  <c r="S190" i="35"/>
  <c r="R190" i="35"/>
  <c r="Q190" i="35"/>
  <c r="O190" i="35"/>
  <c r="N190" i="35"/>
  <c r="M190" i="35"/>
  <c r="L190" i="35"/>
  <c r="BG189" i="35"/>
  <c r="AQ188" i="35"/>
  <c r="BF188" i="35" s="1"/>
  <c r="AO188" i="35"/>
  <c r="AC188" i="35"/>
  <c r="AJ188" i="35" s="1"/>
  <c r="P188" i="35"/>
  <c r="AB188" i="35" s="1"/>
  <c r="BG187" i="35"/>
  <c r="AQ186" i="35"/>
  <c r="BF186" i="35" s="1"/>
  <c r="AO186" i="35"/>
  <c r="AC186" i="35"/>
  <c r="AJ186" i="35" s="1"/>
  <c r="P186" i="35"/>
  <c r="AB186" i="35" s="1"/>
  <c r="AQ185" i="35"/>
  <c r="BF185" i="35" s="1"/>
  <c r="AO185" i="35"/>
  <c r="AC185" i="35"/>
  <c r="AJ185" i="35" s="1"/>
  <c r="P185" i="35"/>
  <c r="AB185" i="35" s="1"/>
  <c r="BG184" i="35"/>
  <c r="AQ183" i="35"/>
  <c r="AO183" i="35"/>
  <c r="AC183" i="35"/>
  <c r="AJ183" i="35" s="1"/>
  <c r="P183" i="35"/>
  <c r="AB183" i="35" s="1"/>
  <c r="BG182" i="35"/>
  <c r="AQ181" i="35"/>
  <c r="BF181" i="35" s="1"/>
  <c r="AO181" i="35"/>
  <c r="AC181" i="35"/>
  <c r="AJ181" i="35" s="1"/>
  <c r="P181" i="35"/>
  <c r="AB181" i="35" s="1"/>
  <c r="BG180" i="35"/>
  <c r="AQ179" i="35"/>
  <c r="BF179" i="35" s="1"/>
  <c r="AO179" i="35"/>
  <c r="AC179" i="35"/>
  <c r="AJ179" i="35" s="1"/>
  <c r="P179" i="35"/>
  <c r="AQ178" i="35"/>
  <c r="BF178" i="35" s="1"/>
  <c r="AO178" i="35"/>
  <c r="AC178" i="35"/>
  <c r="AJ178" i="35" s="1"/>
  <c r="P178" i="35"/>
  <c r="AB178" i="35" s="1"/>
  <c r="AQ177" i="35"/>
  <c r="BF177" i="35" s="1"/>
  <c r="AO177" i="35"/>
  <c r="AC177" i="35"/>
  <c r="AJ177" i="35" s="1"/>
  <c r="P177" i="35"/>
  <c r="AB177" i="35" s="1"/>
  <c r="AQ176" i="35"/>
  <c r="BF176" i="35" s="1"/>
  <c r="AO176" i="35"/>
  <c r="AC176" i="35"/>
  <c r="AJ176" i="35" s="1"/>
  <c r="P176" i="35"/>
  <c r="AB176" i="35" s="1"/>
  <c r="AQ175" i="35"/>
  <c r="BF175" i="35" s="1"/>
  <c r="AO175" i="35"/>
  <c r="AC175" i="35"/>
  <c r="AJ175" i="35" s="1"/>
  <c r="P175" i="35"/>
  <c r="AB175" i="35" s="1"/>
  <c r="BG174" i="35"/>
  <c r="AQ173" i="35"/>
  <c r="BF173" i="35" s="1"/>
  <c r="AO173" i="35"/>
  <c r="AC173" i="35"/>
  <c r="AJ173" i="35" s="1"/>
  <c r="P173" i="35"/>
  <c r="AB173" i="35" s="1"/>
  <c r="BG172" i="35"/>
  <c r="AQ171" i="35"/>
  <c r="BF171" i="35" s="1"/>
  <c r="AO171" i="35"/>
  <c r="AC171" i="35"/>
  <c r="AJ171" i="35" s="1"/>
  <c r="P171" i="35"/>
  <c r="AB171" i="35" s="1"/>
  <c r="BE170" i="35"/>
  <c r="BD170" i="35"/>
  <c r="BC170" i="35"/>
  <c r="BB170" i="35"/>
  <c r="BA170" i="35"/>
  <c r="AY170" i="35"/>
  <c r="AX170" i="35"/>
  <c r="AW170" i="35"/>
  <c r="AV170" i="35"/>
  <c r="AU170" i="35"/>
  <c r="AT170" i="35"/>
  <c r="AS170" i="35"/>
  <c r="AR170" i="35"/>
  <c r="AN170" i="35"/>
  <c r="AM170" i="35"/>
  <c r="AL170" i="35"/>
  <c r="AK170" i="35"/>
  <c r="AI170" i="35"/>
  <c r="AH170" i="35"/>
  <c r="AG170" i="35"/>
  <c r="AF170" i="35"/>
  <c r="AE170" i="35"/>
  <c r="AD170" i="35"/>
  <c r="AA170" i="35"/>
  <c r="Z170" i="35"/>
  <c r="Y170" i="35"/>
  <c r="X170" i="35"/>
  <c r="W170" i="35"/>
  <c r="V170" i="35"/>
  <c r="U170" i="35"/>
  <c r="R170" i="35"/>
  <c r="Q170" i="35"/>
  <c r="M170" i="35"/>
  <c r="L170" i="35"/>
  <c r="AQ169" i="35"/>
  <c r="BF169" i="35" s="1"/>
  <c r="AO169" i="35"/>
  <c r="AC169" i="35"/>
  <c r="AJ169" i="35" s="1"/>
  <c r="P169" i="35"/>
  <c r="AB169" i="35" s="1"/>
  <c r="AQ168" i="35"/>
  <c r="BF168" i="35" s="1"/>
  <c r="AO168" i="35"/>
  <c r="AC168" i="35"/>
  <c r="AJ168" i="35" s="1"/>
  <c r="P168" i="35"/>
  <c r="AB168" i="35" s="1"/>
  <c r="AQ167" i="35"/>
  <c r="BF167" i="35" s="1"/>
  <c r="AO167" i="35"/>
  <c r="AC167" i="35"/>
  <c r="AJ167" i="35" s="1"/>
  <c r="P167" i="35"/>
  <c r="AB167" i="35" s="1"/>
  <c r="BG166" i="35"/>
  <c r="AQ165" i="35"/>
  <c r="BF165" i="35" s="1"/>
  <c r="AO165" i="35"/>
  <c r="AC165" i="35"/>
  <c r="AJ165" i="35" s="1"/>
  <c r="P165" i="35"/>
  <c r="AB165" i="35" s="1"/>
  <c r="AQ164" i="35"/>
  <c r="BF164" i="35" s="1"/>
  <c r="AO164" i="35"/>
  <c r="AC164" i="35"/>
  <c r="AJ164" i="35" s="1"/>
  <c r="P164" i="35"/>
  <c r="AB164" i="35" s="1"/>
  <c r="AC163" i="35"/>
  <c r="AJ163" i="35" s="1"/>
  <c r="P163" i="35"/>
  <c r="AB163" i="35" s="1"/>
  <c r="T162" i="35"/>
  <c r="T170" i="35" s="1"/>
  <c r="AQ161" i="35"/>
  <c r="AO161" i="35"/>
  <c r="AC161" i="35"/>
  <c r="AJ161" i="35" s="1"/>
  <c r="P161" i="35"/>
  <c r="BE158" i="35"/>
  <c r="BD158" i="35"/>
  <c r="BC158" i="35"/>
  <c r="BB158" i="35"/>
  <c r="BA158" i="35"/>
  <c r="AY158" i="35"/>
  <c r="AX158" i="35"/>
  <c r="AW158" i="35"/>
  <c r="AV158" i="35"/>
  <c r="AU158" i="35"/>
  <c r="AT158" i="35"/>
  <c r="AS158" i="35"/>
  <c r="AR158" i="35"/>
  <c r="AN158" i="35"/>
  <c r="AM158" i="35"/>
  <c r="AL158" i="35"/>
  <c r="AK158" i="35"/>
  <c r="AI158" i="35"/>
  <c r="AH158" i="35"/>
  <c r="AG158" i="35"/>
  <c r="AF158" i="35"/>
  <c r="AE158" i="35"/>
  <c r="AD158" i="35"/>
  <c r="AA158" i="35"/>
  <c r="Z158" i="35"/>
  <c r="Y158" i="35"/>
  <c r="X158" i="35"/>
  <c r="W158" i="35"/>
  <c r="V158" i="35"/>
  <c r="U158" i="35"/>
  <c r="T158" i="35"/>
  <c r="S158" i="35"/>
  <c r="R158" i="35"/>
  <c r="Q158" i="35"/>
  <c r="O158" i="35"/>
  <c r="N158" i="35"/>
  <c r="M158" i="35"/>
  <c r="L158" i="35"/>
  <c r="BG157" i="35"/>
  <c r="AQ156" i="35"/>
  <c r="BF156" i="35" s="1"/>
  <c r="AO156" i="35"/>
  <c r="AC156" i="35"/>
  <c r="AJ156" i="35" s="1"/>
  <c r="P156" i="35"/>
  <c r="AB156" i="35" s="1"/>
  <c r="AQ155" i="35"/>
  <c r="BF155" i="35" s="1"/>
  <c r="AO155" i="35"/>
  <c r="AC155" i="35"/>
  <c r="AJ155" i="35" s="1"/>
  <c r="P155" i="35"/>
  <c r="AB155" i="35" s="1"/>
  <c r="AQ154" i="35"/>
  <c r="BF154" i="35" s="1"/>
  <c r="AO154" i="35"/>
  <c r="AC154" i="35"/>
  <c r="AJ154" i="35" s="1"/>
  <c r="P154" i="35"/>
  <c r="AB154" i="35" s="1"/>
  <c r="BG153" i="35"/>
  <c r="AQ152" i="35"/>
  <c r="BF152" i="35" s="1"/>
  <c r="AO152" i="35"/>
  <c r="AC152" i="35"/>
  <c r="AJ152" i="35" s="1"/>
  <c r="P152" i="35"/>
  <c r="AB152" i="35" s="1"/>
  <c r="BG151" i="35"/>
  <c r="AQ150" i="35"/>
  <c r="BF150" i="35" s="1"/>
  <c r="AO150" i="35"/>
  <c r="AC150" i="35"/>
  <c r="AJ150" i="35" s="1"/>
  <c r="P150" i="35"/>
  <c r="AB150" i="35" s="1"/>
  <c r="BG149" i="35"/>
  <c r="AQ148" i="35"/>
  <c r="BF148" i="35" s="1"/>
  <c r="AO148" i="35"/>
  <c r="AC148" i="35"/>
  <c r="AJ148" i="35" s="1"/>
  <c r="P148" i="35"/>
  <c r="AB148" i="35" s="1"/>
  <c r="AQ145" i="35"/>
  <c r="AO145" i="35"/>
  <c r="AC145" i="35"/>
  <c r="AJ145" i="35" s="1"/>
  <c r="P145" i="35"/>
  <c r="AB145" i="35" s="1"/>
  <c r="BE138" i="35"/>
  <c r="BD138" i="35"/>
  <c r="BC138" i="35"/>
  <c r="BB138" i="35"/>
  <c r="BA138" i="35"/>
  <c r="AY138" i="35"/>
  <c r="AX138" i="35"/>
  <c r="AW138" i="35"/>
  <c r="AV138" i="35"/>
  <c r="AU138" i="35"/>
  <c r="AT138" i="35"/>
  <c r="AS138" i="35"/>
  <c r="AR138" i="35"/>
  <c r="AN138" i="35"/>
  <c r="AM138" i="35"/>
  <c r="AL138" i="35"/>
  <c r="AK138" i="35"/>
  <c r="AI138" i="35"/>
  <c r="AH138" i="35"/>
  <c r="AG138" i="35"/>
  <c r="AF138" i="35"/>
  <c r="AE138" i="35"/>
  <c r="AD138" i="35"/>
  <c r="AA138" i="35"/>
  <c r="Y138" i="35"/>
  <c r="X138" i="35"/>
  <c r="T138" i="35"/>
  <c r="S138" i="35"/>
  <c r="R138" i="35"/>
  <c r="Q138" i="35"/>
  <c r="BE135" i="35"/>
  <c r="BD135" i="35"/>
  <c r="BC135" i="35"/>
  <c r="BB135" i="35"/>
  <c r="BA135" i="35"/>
  <c r="AY135" i="35"/>
  <c r="AX135" i="35"/>
  <c r="AW135" i="35"/>
  <c r="AV135" i="35"/>
  <c r="AU135" i="35"/>
  <c r="AT135" i="35"/>
  <c r="AS135" i="35"/>
  <c r="AR135" i="35"/>
  <c r="AN135" i="35"/>
  <c r="AM135" i="35"/>
  <c r="AL135" i="35"/>
  <c r="AK135" i="35"/>
  <c r="AI135" i="35"/>
  <c r="AH135" i="35"/>
  <c r="AG135" i="35"/>
  <c r="AF135" i="35"/>
  <c r="AE135" i="35"/>
  <c r="AD135" i="35"/>
  <c r="AA135" i="35"/>
  <c r="Y135" i="35"/>
  <c r="X135" i="35"/>
  <c r="T135" i="35"/>
  <c r="S135" i="35"/>
  <c r="R135" i="35"/>
  <c r="Q135" i="35"/>
  <c r="AQ130" i="35"/>
  <c r="BF130" i="35" s="1"/>
  <c r="AO130" i="35"/>
  <c r="AC130" i="35"/>
  <c r="AJ130" i="35" s="1"/>
  <c r="P130" i="35"/>
  <c r="AB130" i="35" s="1"/>
  <c r="AQ129" i="35"/>
  <c r="BF129" i="35" s="1"/>
  <c r="AO129" i="35"/>
  <c r="AC129" i="35"/>
  <c r="AJ129" i="35" s="1"/>
  <c r="P129" i="35"/>
  <c r="AB129" i="35" s="1"/>
  <c r="AQ128" i="35"/>
  <c r="AO128" i="35"/>
  <c r="AC128" i="35"/>
  <c r="AJ128" i="35" s="1"/>
  <c r="P128" i="35"/>
  <c r="AB128" i="35" s="1"/>
  <c r="BE127" i="35"/>
  <c r="BE126" i="35" s="1"/>
  <c r="BD127" i="35"/>
  <c r="BD126" i="35" s="1"/>
  <c r="BC127" i="35"/>
  <c r="BC126" i="35" s="1"/>
  <c r="BB127" i="35"/>
  <c r="BB126" i="35" s="1"/>
  <c r="BA127" i="35"/>
  <c r="BA126" i="35" s="1"/>
  <c r="AY127" i="35"/>
  <c r="AY117" i="35" s="1"/>
  <c r="AX127" i="35"/>
  <c r="AX117" i="35" s="1"/>
  <c r="AW127" i="35"/>
  <c r="AW117" i="35" s="1"/>
  <c r="AV127" i="35"/>
  <c r="AV117" i="35" s="1"/>
  <c r="AU127" i="35"/>
  <c r="AU117" i="35" s="1"/>
  <c r="AT127" i="35"/>
  <c r="AT117" i="35" s="1"/>
  <c r="AS127" i="35"/>
  <c r="AS117" i="35" s="1"/>
  <c r="AR127" i="35"/>
  <c r="AR117" i="35" s="1"/>
  <c r="AN127" i="35"/>
  <c r="AN117" i="35" s="1"/>
  <c r="AM127" i="35"/>
  <c r="AM117" i="35" s="1"/>
  <c r="AL127" i="35"/>
  <c r="AL117" i="35" s="1"/>
  <c r="AK127" i="35"/>
  <c r="AK117" i="35" s="1"/>
  <c r="AI127" i="35"/>
  <c r="AI117" i="35" s="1"/>
  <c r="AH127" i="35"/>
  <c r="AH117" i="35" s="1"/>
  <c r="AG127" i="35"/>
  <c r="AG117" i="35" s="1"/>
  <c r="AF127" i="35"/>
  <c r="AF117" i="35" s="1"/>
  <c r="AE127" i="35"/>
  <c r="AE117" i="35" s="1"/>
  <c r="AD127" i="35"/>
  <c r="AD117" i="35" s="1"/>
  <c r="AA127" i="35"/>
  <c r="AA117" i="35" s="1"/>
  <c r="Z127" i="35"/>
  <c r="Y127" i="35"/>
  <c r="Y117" i="35" s="1"/>
  <c r="X127" i="35"/>
  <c r="X117" i="35" s="1"/>
  <c r="W127" i="35"/>
  <c r="W117" i="35" s="1"/>
  <c r="V127" i="35"/>
  <c r="V117" i="35" s="1"/>
  <c r="U127" i="35"/>
  <c r="U117" i="35" s="1"/>
  <c r="T127" i="35"/>
  <c r="T117" i="35" s="1"/>
  <c r="S127" i="35"/>
  <c r="S117" i="35" s="1"/>
  <c r="R127" i="35"/>
  <c r="R117" i="35" s="1"/>
  <c r="Q127" i="35"/>
  <c r="Q117" i="35" s="1"/>
  <c r="O127" i="35"/>
  <c r="O117" i="35" s="1"/>
  <c r="N127" i="35"/>
  <c r="N117" i="35" s="1"/>
  <c r="M127" i="35"/>
  <c r="M117" i="35" s="1"/>
  <c r="L127" i="35"/>
  <c r="L117" i="35" s="1"/>
  <c r="BE125" i="35"/>
  <c r="BD125" i="35"/>
  <c r="BC125" i="35"/>
  <c r="BB125" i="35"/>
  <c r="BA125" i="35"/>
  <c r="BE124" i="35"/>
  <c r="BD124" i="35"/>
  <c r="BC124" i="35"/>
  <c r="BB124" i="35"/>
  <c r="BA124" i="35"/>
  <c r="BE122" i="35"/>
  <c r="BD122" i="35"/>
  <c r="BC122" i="35"/>
  <c r="BB122" i="35"/>
  <c r="BA122" i="35"/>
  <c r="BE121" i="35"/>
  <c r="BD121" i="35"/>
  <c r="BC121" i="35"/>
  <c r="BB121" i="35"/>
  <c r="BA121" i="35"/>
  <c r="BE120" i="35"/>
  <c r="BD120" i="35"/>
  <c r="BC120" i="35"/>
  <c r="BB120" i="35"/>
  <c r="BA120" i="35"/>
  <c r="Z117" i="35"/>
  <c r="AY116" i="35"/>
  <c r="AX116" i="35"/>
  <c r="AW116" i="35"/>
  <c r="AV116" i="35"/>
  <c r="AU116" i="35"/>
  <c r="AT116" i="35"/>
  <c r="AS116" i="35"/>
  <c r="AR116" i="35"/>
  <c r="AN116" i="35"/>
  <c r="AM116" i="35"/>
  <c r="AL116" i="35"/>
  <c r="AK116" i="35"/>
  <c r="AI116" i="35"/>
  <c r="AH116" i="35"/>
  <c r="AG116" i="35"/>
  <c r="AF116" i="35"/>
  <c r="AE116" i="35"/>
  <c r="AD116" i="35"/>
  <c r="AA116" i="35"/>
  <c r="Z116" i="35"/>
  <c r="Y116" i="35"/>
  <c r="X116" i="35"/>
  <c r="W116" i="35"/>
  <c r="V116" i="35"/>
  <c r="U116" i="35"/>
  <c r="T116" i="35"/>
  <c r="S116" i="35"/>
  <c r="R116" i="35"/>
  <c r="Q116" i="35"/>
  <c r="AY115" i="35"/>
  <c r="AX115" i="35"/>
  <c r="AW115" i="35"/>
  <c r="AV115" i="35"/>
  <c r="AU115" i="35"/>
  <c r="AT115" i="35"/>
  <c r="AS115" i="35"/>
  <c r="AR115" i="35"/>
  <c r="AN115" i="35"/>
  <c r="AM115" i="35"/>
  <c r="AL115" i="35"/>
  <c r="AK115" i="35"/>
  <c r="AI115" i="35"/>
  <c r="AH115" i="35"/>
  <c r="AG115" i="35"/>
  <c r="AF115" i="35"/>
  <c r="AE115" i="35"/>
  <c r="AD115" i="35"/>
  <c r="AA115" i="35"/>
  <c r="Z115" i="35"/>
  <c r="Y115" i="35"/>
  <c r="X115" i="35"/>
  <c r="W115" i="35"/>
  <c r="V115" i="35"/>
  <c r="U115" i="35"/>
  <c r="T115" i="35"/>
  <c r="S115" i="35"/>
  <c r="R115" i="35"/>
  <c r="Q115" i="35"/>
  <c r="AF114" i="35"/>
  <c r="AE114" i="35"/>
  <c r="AD114" i="35"/>
  <c r="AA114" i="35"/>
  <c r="Z114" i="35"/>
  <c r="Y114" i="35"/>
  <c r="X114" i="35"/>
  <c r="W114" i="35"/>
  <c r="V114" i="35"/>
  <c r="U114" i="35"/>
  <c r="T114" i="35"/>
  <c r="S114" i="35"/>
  <c r="R114" i="35"/>
  <c r="Q114" i="35"/>
  <c r="AY113" i="35"/>
  <c r="AX113" i="35"/>
  <c r="AW113" i="35"/>
  <c r="AV113" i="35"/>
  <c r="AU113" i="35"/>
  <c r="AT113" i="35"/>
  <c r="AS113" i="35"/>
  <c r="AR113" i="35"/>
  <c r="AN113" i="35"/>
  <c r="AM113" i="35"/>
  <c r="AL113" i="35"/>
  <c r="AK113" i="35"/>
  <c r="AI113" i="35"/>
  <c r="AH113" i="35"/>
  <c r="AG113" i="35"/>
  <c r="AF113" i="35"/>
  <c r="AE113" i="35"/>
  <c r="AD113" i="35"/>
  <c r="AA113" i="35"/>
  <c r="Z113" i="35"/>
  <c r="Y113" i="35"/>
  <c r="X113" i="35"/>
  <c r="W113" i="35"/>
  <c r="V113" i="35"/>
  <c r="U113" i="35"/>
  <c r="T113" i="35"/>
  <c r="S113" i="35"/>
  <c r="R113" i="35"/>
  <c r="Q113" i="35"/>
  <c r="AY112" i="35"/>
  <c r="AX112" i="35"/>
  <c r="AW112" i="35"/>
  <c r="AV112" i="35"/>
  <c r="AU112" i="35"/>
  <c r="AT112" i="35"/>
  <c r="AS112" i="35"/>
  <c r="AR112" i="35"/>
  <c r="AN112" i="35"/>
  <c r="AM112" i="35"/>
  <c r="AL112" i="35"/>
  <c r="AK112" i="35"/>
  <c r="AI112" i="35"/>
  <c r="AH112" i="35"/>
  <c r="AG112" i="35"/>
  <c r="AF112" i="35"/>
  <c r="AE112" i="35"/>
  <c r="AD112" i="35"/>
  <c r="AA112" i="35"/>
  <c r="Z112" i="35"/>
  <c r="Y112" i="35"/>
  <c r="X112" i="35"/>
  <c r="W112" i="35"/>
  <c r="V112" i="35"/>
  <c r="U112" i="35"/>
  <c r="T112" i="35"/>
  <c r="S112" i="35"/>
  <c r="R112" i="35"/>
  <c r="Q112" i="35"/>
  <c r="AY110" i="35"/>
  <c r="AX110" i="35"/>
  <c r="AW110" i="35"/>
  <c r="AV110" i="35"/>
  <c r="AU110" i="35"/>
  <c r="AT110" i="35"/>
  <c r="AS110" i="35"/>
  <c r="AR110" i="35"/>
  <c r="AN110" i="35"/>
  <c r="AM110" i="35"/>
  <c r="AL110" i="35"/>
  <c r="AK110" i="35"/>
  <c r="AI110" i="35"/>
  <c r="AH110" i="35"/>
  <c r="AG110" i="35"/>
  <c r="AF110" i="35"/>
  <c r="AE110" i="35"/>
  <c r="AD110" i="35"/>
  <c r="AA110" i="35"/>
  <c r="Z110" i="35"/>
  <c r="Y110" i="35"/>
  <c r="X110" i="35"/>
  <c r="W110" i="35"/>
  <c r="V110" i="35"/>
  <c r="U110" i="35"/>
  <c r="T110" i="35"/>
  <c r="S110" i="35"/>
  <c r="R110" i="35"/>
  <c r="Q110" i="35"/>
  <c r="AY108" i="35"/>
  <c r="AX108" i="35"/>
  <c r="AW108" i="35"/>
  <c r="AV108" i="35"/>
  <c r="AU108" i="35"/>
  <c r="AT108" i="35"/>
  <c r="AS108" i="35"/>
  <c r="AR108" i="35"/>
  <c r="AN108" i="35"/>
  <c r="AM108" i="35"/>
  <c r="AL108" i="35"/>
  <c r="AK108" i="35"/>
  <c r="AI108" i="35"/>
  <c r="AH108" i="35"/>
  <c r="AG108" i="35"/>
  <c r="AF108" i="35"/>
  <c r="AE108" i="35"/>
  <c r="AD108" i="35"/>
  <c r="AA108" i="35"/>
  <c r="Z108" i="35"/>
  <c r="Y108" i="35"/>
  <c r="X108" i="35"/>
  <c r="W108" i="35"/>
  <c r="V108" i="35"/>
  <c r="U108" i="35"/>
  <c r="T108" i="35"/>
  <c r="S108" i="35"/>
  <c r="R108" i="35"/>
  <c r="Q108" i="35"/>
  <c r="AY107" i="35"/>
  <c r="AX107" i="35"/>
  <c r="AW107" i="35"/>
  <c r="AV107" i="35"/>
  <c r="AU107" i="35"/>
  <c r="AT107" i="35"/>
  <c r="AS107" i="35"/>
  <c r="AR107" i="35"/>
  <c r="AN107" i="35"/>
  <c r="AM107" i="35"/>
  <c r="AL107" i="35"/>
  <c r="AK107" i="35"/>
  <c r="AI107" i="35"/>
  <c r="AH107" i="35"/>
  <c r="AG107" i="35"/>
  <c r="AF107" i="35"/>
  <c r="AE107" i="35"/>
  <c r="AD107" i="35"/>
  <c r="AA107" i="35"/>
  <c r="Z107" i="35"/>
  <c r="Y107" i="35"/>
  <c r="X107" i="35"/>
  <c r="W107" i="35"/>
  <c r="V107" i="35"/>
  <c r="U107" i="35"/>
  <c r="T107" i="35"/>
  <c r="S107" i="35"/>
  <c r="R107" i="35"/>
  <c r="Q107" i="35"/>
  <c r="AY106" i="35"/>
  <c r="AX106" i="35"/>
  <c r="AW106" i="35"/>
  <c r="AV106" i="35"/>
  <c r="AU106" i="35"/>
  <c r="AT106" i="35"/>
  <c r="AS106" i="35"/>
  <c r="AR106" i="35"/>
  <c r="AN106" i="35"/>
  <c r="AM106" i="35"/>
  <c r="AL106" i="35"/>
  <c r="AK106" i="35"/>
  <c r="AI106" i="35"/>
  <c r="AH106" i="35"/>
  <c r="AG106" i="35"/>
  <c r="AF106" i="35"/>
  <c r="AE106" i="35"/>
  <c r="AD106" i="35"/>
  <c r="AA106" i="35"/>
  <c r="Z106" i="35"/>
  <c r="Y106" i="35"/>
  <c r="X106" i="35"/>
  <c r="W106" i="35"/>
  <c r="V106" i="35"/>
  <c r="U106" i="35"/>
  <c r="T106" i="35"/>
  <c r="S106" i="35"/>
  <c r="R106" i="35"/>
  <c r="Q106" i="35"/>
  <c r="AY105" i="35"/>
  <c r="AX105" i="35"/>
  <c r="AW105" i="35"/>
  <c r="AV105" i="35"/>
  <c r="AU105" i="35"/>
  <c r="AT105" i="35"/>
  <c r="AS105" i="35"/>
  <c r="AR105" i="35"/>
  <c r="AN105" i="35"/>
  <c r="AM105" i="35"/>
  <c r="AL105" i="35"/>
  <c r="AK105" i="35"/>
  <c r="AI105" i="35"/>
  <c r="AH105" i="35"/>
  <c r="AG105" i="35"/>
  <c r="AF105" i="35"/>
  <c r="AE105" i="35"/>
  <c r="AD105" i="35"/>
  <c r="AA105" i="35"/>
  <c r="Z105" i="35"/>
  <c r="Y105" i="35"/>
  <c r="X105" i="35"/>
  <c r="W105" i="35"/>
  <c r="V105" i="35"/>
  <c r="U105" i="35"/>
  <c r="T105" i="35"/>
  <c r="S105" i="35"/>
  <c r="R105" i="35"/>
  <c r="Q105" i="35"/>
  <c r="AY103" i="35"/>
  <c r="AX103" i="35"/>
  <c r="AW103" i="35"/>
  <c r="AV103" i="35"/>
  <c r="AU103" i="35"/>
  <c r="AT103" i="35"/>
  <c r="AS103" i="35"/>
  <c r="AR103" i="35"/>
  <c r="AN103" i="35"/>
  <c r="AM103" i="35"/>
  <c r="AL103" i="35"/>
  <c r="AK103" i="35"/>
  <c r="AI103" i="35"/>
  <c r="AH103" i="35"/>
  <c r="AG103" i="35"/>
  <c r="AF103" i="35"/>
  <c r="AE103" i="35"/>
  <c r="AD103" i="35"/>
  <c r="AA103" i="35"/>
  <c r="Z103" i="35"/>
  <c r="Y103" i="35"/>
  <c r="X103" i="35"/>
  <c r="W103" i="35"/>
  <c r="V103" i="35"/>
  <c r="U103" i="35"/>
  <c r="T103" i="35"/>
  <c r="S103" i="35"/>
  <c r="R103" i="35"/>
  <c r="Q103" i="35"/>
  <c r="AY101" i="35"/>
  <c r="AX101" i="35"/>
  <c r="AW101" i="35"/>
  <c r="AV101" i="35"/>
  <c r="AU101" i="35"/>
  <c r="AT101" i="35"/>
  <c r="AS101" i="35"/>
  <c r="AR101" i="35"/>
  <c r="AN101" i="35"/>
  <c r="AM101" i="35"/>
  <c r="AL101" i="35"/>
  <c r="AK101" i="35"/>
  <c r="AI101" i="35"/>
  <c r="AH101" i="35"/>
  <c r="AG101" i="35"/>
  <c r="AF101" i="35"/>
  <c r="AE101" i="35"/>
  <c r="AD101" i="35"/>
  <c r="AA101" i="35"/>
  <c r="Z101" i="35"/>
  <c r="Y101" i="35"/>
  <c r="X101" i="35"/>
  <c r="W101" i="35"/>
  <c r="V101" i="35"/>
  <c r="U101" i="35"/>
  <c r="T101" i="35"/>
  <c r="S101" i="35"/>
  <c r="R101" i="35"/>
  <c r="Q101" i="35"/>
  <c r="O100" i="35"/>
  <c r="N100" i="35"/>
  <c r="M100" i="35"/>
  <c r="L100" i="35"/>
  <c r="AP98" i="35"/>
  <c r="BG98" i="35" s="1"/>
  <c r="AC98" i="35"/>
  <c r="P98" i="35"/>
  <c r="AQ96" i="35"/>
  <c r="AQ116" i="35" s="1"/>
  <c r="BF116" i="35" s="1"/>
  <c r="AO96" i="35"/>
  <c r="AO116" i="35" s="1"/>
  <c r="AC96" i="35"/>
  <c r="AC116" i="35" s="1"/>
  <c r="P96" i="35"/>
  <c r="P116" i="35" s="1"/>
  <c r="AQ95" i="35"/>
  <c r="AQ115" i="35" s="1"/>
  <c r="AO95" i="35"/>
  <c r="AO115" i="35" s="1"/>
  <c r="AC95" i="35"/>
  <c r="AC115" i="35" s="1"/>
  <c r="P95" i="35"/>
  <c r="BF94" i="35"/>
  <c r="BF122" i="35" s="1"/>
  <c r="BG122" i="35" s="1"/>
  <c r="BF93" i="35"/>
  <c r="BF121" i="35" s="1"/>
  <c r="BG121" i="35" s="1"/>
  <c r="AC93" i="35"/>
  <c r="AC114" i="35" s="1"/>
  <c r="P93" i="35"/>
  <c r="P114" i="35" s="1"/>
  <c r="AQ92" i="35"/>
  <c r="AQ113" i="35" s="1"/>
  <c r="BF113" i="35" s="1"/>
  <c r="AO92" i="35"/>
  <c r="AO113" i="35" s="1"/>
  <c r="AC92" i="35"/>
  <c r="P92" i="35"/>
  <c r="P113" i="35" s="1"/>
  <c r="BE91" i="35"/>
  <c r="BD91" i="35"/>
  <c r="BC91" i="35"/>
  <c r="BB91" i="35"/>
  <c r="BA91" i="35"/>
  <c r="AY91" i="35"/>
  <c r="AX91" i="35"/>
  <c r="AW91" i="35"/>
  <c r="AV91" i="35"/>
  <c r="AU91" i="35"/>
  <c r="AT91" i="35"/>
  <c r="AS91" i="35"/>
  <c r="AR91" i="35"/>
  <c r="AN91" i="35"/>
  <c r="AM91" i="35"/>
  <c r="AL91" i="35"/>
  <c r="AK91" i="35"/>
  <c r="AI91" i="35"/>
  <c r="AH91" i="35"/>
  <c r="AG91" i="35"/>
  <c r="AF91" i="35"/>
  <c r="AE91" i="35"/>
  <c r="AD91" i="35"/>
  <c r="AA91" i="35"/>
  <c r="Z91" i="35"/>
  <c r="Y91" i="35"/>
  <c r="X91" i="35"/>
  <c r="W91" i="35"/>
  <c r="V91" i="35"/>
  <c r="U91" i="35"/>
  <c r="T91" i="35"/>
  <c r="S91" i="35"/>
  <c r="R91" i="35"/>
  <c r="Q91" i="35"/>
  <c r="AQ90" i="35"/>
  <c r="BF90" i="35" s="1"/>
  <c r="AO90" i="35"/>
  <c r="AO88" i="35" s="1"/>
  <c r="AC90" i="35"/>
  <c r="AJ90" i="35" s="1"/>
  <c r="P90" i="35"/>
  <c r="AQ89" i="35"/>
  <c r="BF89" i="35" s="1"/>
  <c r="AO89" i="35"/>
  <c r="AO112" i="35" s="1"/>
  <c r="AC89" i="35"/>
  <c r="AJ89" i="35" s="1"/>
  <c r="AJ112" i="35" s="1"/>
  <c r="P89" i="35"/>
  <c r="P112" i="35" s="1"/>
  <c r="BE88" i="35"/>
  <c r="BE57" i="35" s="1"/>
  <c r="BD88" i="35"/>
  <c r="BD57" i="35" s="1"/>
  <c r="BC88" i="35"/>
  <c r="BC57" i="35" s="1"/>
  <c r="BB88" i="35"/>
  <c r="BB57" i="35" s="1"/>
  <c r="BA88" i="35"/>
  <c r="BA57" i="35" s="1"/>
  <c r="AY88" i="35"/>
  <c r="AX88" i="35"/>
  <c r="AW88" i="35"/>
  <c r="AV88" i="35"/>
  <c r="AU88" i="35"/>
  <c r="AT88" i="35"/>
  <c r="AS88" i="35"/>
  <c r="AR88" i="35"/>
  <c r="AN88" i="35"/>
  <c r="AM88" i="35"/>
  <c r="AL88" i="35"/>
  <c r="AK88" i="35"/>
  <c r="AI88" i="35"/>
  <c r="AH88" i="35"/>
  <c r="AG88" i="35"/>
  <c r="AF88" i="35"/>
  <c r="AE88" i="35"/>
  <c r="AD88" i="35"/>
  <c r="AA88" i="35"/>
  <c r="Z88" i="35"/>
  <c r="Y88" i="35"/>
  <c r="X88" i="35"/>
  <c r="W88" i="35"/>
  <c r="V88" i="35"/>
  <c r="U88" i="35"/>
  <c r="T88" i="35"/>
  <c r="S88" i="35"/>
  <c r="R88" i="35"/>
  <c r="Q88" i="35"/>
  <c r="AQ87" i="35"/>
  <c r="BF87" i="35" s="1"/>
  <c r="AO87" i="35"/>
  <c r="AC87" i="35"/>
  <c r="AJ87" i="35" s="1"/>
  <c r="P87" i="35"/>
  <c r="AB87" i="35" s="1"/>
  <c r="AQ86" i="35"/>
  <c r="BF86" i="35" s="1"/>
  <c r="AO86" i="35"/>
  <c r="AC86" i="35"/>
  <c r="AJ86" i="35" s="1"/>
  <c r="P86" i="35"/>
  <c r="AB86" i="35" s="1"/>
  <c r="AQ85" i="35"/>
  <c r="BF85" i="35" s="1"/>
  <c r="AO85" i="35"/>
  <c r="AC85" i="35"/>
  <c r="AJ85" i="35" s="1"/>
  <c r="P85" i="35"/>
  <c r="AB85" i="35" s="1"/>
  <c r="AQ84" i="35"/>
  <c r="BF84" i="35" s="1"/>
  <c r="AO84" i="35"/>
  <c r="AC84" i="35"/>
  <c r="AJ84" i="35" s="1"/>
  <c r="P84" i="35"/>
  <c r="AB84" i="35" s="1"/>
  <c r="AQ83" i="35"/>
  <c r="BF83" i="35" s="1"/>
  <c r="AO83" i="35"/>
  <c r="AC83" i="35"/>
  <c r="AJ83" i="35" s="1"/>
  <c r="P83" i="35"/>
  <c r="AB83" i="35" s="1"/>
  <c r="BE82" i="35"/>
  <c r="BE123" i="35" s="1"/>
  <c r="BD82" i="35"/>
  <c r="BD123" i="35" s="1"/>
  <c r="BC82" i="35"/>
  <c r="BC80" i="35" s="1"/>
  <c r="BB82" i="35"/>
  <c r="BB80" i="35" s="1"/>
  <c r="BA82" i="35"/>
  <c r="BA80" i="35" s="1"/>
  <c r="AY82" i="35"/>
  <c r="AX82" i="35"/>
  <c r="AW82" i="35"/>
  <c r="AW111" i="35" s="1"/>
  <c r="AV82" i="35"/>
  <c r="AV111" i="35" s="1"/>
  <c r="AU82" i="35"/>
  <c r="AU80" i="35" s="1"/>
  <c r="AT82" i="35"/>
  <c r="AT111" i="35" s="1"/>
  <c r="AS82" i="35"/>
  <c r="AR82" i="35"/>
  <c r="AN82" i="35"/>
  <c r="AN80" i="35" s="1"/>
  <c r="AM82" i="35"/>
  <c r="AM80" i="35" s="1"/>
  <c r="AL82" i="35"/>
  <c r="AL111" i="35" s="1"/>
  <c r="AK82" i="35"/>
  <c r="AI82" i="35"/>
  <c r="AI111" i="35" s="1"/>
  <c r="AH82" i="35"/>
  <c r="AH111" i="35" s="1"/>
  <c r="AG82" i="35"/>
  <c r="AG111" i="35" s="1"/>
  <c r="AF82" i="35"/>
  <c r="AF111" i="35" s="1"/>
  <c r="AE82" i="35"/>
  <c r="AE80" i="35" s="1"/>
  <c r="AD82" i="35"/>
  <c r="AD111" i="35" s="1"/>
  <c r="AA82" i="35"/>
  <c r="AA111" i="35" s="1"/>
  <c r="Z82" i="35"/>
  <c r="Z111" i="35" s="1"/>
  <c r="Y82" i="35"/>
  <c r="Y80" i="35" s="1"/>
  <c r="X82" i="35"/>
  <c r="X111" i="35" s="1"/>
  <c r="W82" i="35"/>
  <c r="W80" i="35" s="1"/>
  <c r="V82" i="35"/>
  <c r="U82" i="35"/>
  <c r="T82" i="35"/>
  <c r="T80" i="35" s="1"/>
  <c r="S82" i="35"/>
  <c r="S111" i="35" s="1"/>
  <c r="R82" i="35"/>
  <c r="R111" i="35" s="1"/>
  <c r="Q82" i="35"/>
  <c r="Q111" i="35" s="1"/>
  <c r="AQ81" i="35"/>
  <c r="BF81" i="35" s="1"/>
  <c r="BF110" i="35" s="1"/>
  <c r="AO81" i="35"/>
  <c r="AO110" i="35" s="1"/>
  <c r="AC81" i="35"/>
  <c r="AC110" i="35" s="1"/>
  <c r="P81" i="35"/>
  <c r="AB81" i="35" s="1"/>
  <c r="AB110" i="35" s="1"/>
  <c r="AQ79" i="35"/>
  <c r="BF79" i="35" s="1"/>
  <c r="AO79" i="35"/>
  <c r="AC79" i="35"/>
  <c r="AJ79" i="35" s="1"/>
  <c r="P79" i="35"/>
  <c r="AQ78" i="35"/>
  <c r="BF78" i="35" s="1"/>
  <c r="AO78" i="35"/>
  <c r="AC78" i="35"/>
  <c r="P78" i="35"/>
  <c r="AB78" i="35" s="1"/>
  <c r="AY77" i="35"/>
  <c r="AY109" i="35" s="1"/>
  <c r="AX77" i="35"/>
  <c r="AX109" i="35" s="1"/>
  <c r="AW77" i="35"/>
  <c r="AV77" i="35"/>
  <c r="AV109" i="35" s="1"/>
  <c r="AU77" i="35"/>
  <c r="AU109" i="35" s="1"/>
  <c r="AT77" i="35"/>
  <c r="AT109" i="35" s="1"/>
  <c r="AS77" i="35"/>
  <c r="AS109" i="35" s="1"/>
  <c r="AR77" i="35"/>
  <c r="AR109" i="35" s="1"/>
  <c r="AN77" i="35"/>
  <c r="AM77" i="35"/>
  <c r="AM109" i="35" s="1"/>
  <c r="AL77" i="35"/>
  <c r="AL109" i="35" s="1"/>
  <c r="AK77" i="35"/>
  <c r="AK109" i="35" s="1"/>
  <c r="AI77" i="35"/>
  <c r="AI109" i="35" s="1"/>
  <c r="AH77" i="35"/>
  <c r="AG77" i="35"/>
  <c r="AG109" i="35" s="1"/>
  <c r="AF77" i="35"/>
  <c r="AF109" i="35" s="1"/>
  <c r="AE77" i="35"/>
  <c r="AE109" i="35" s="1"/>
  <c r="AD77" i="35"/>
  <c r="AD109" i="35" s="1"/>
  <c r="AA77" i="35"/>
  <c r="AA109" i="35" s="1"/>
  <c r="Z77" i="35"/>
  <c r="Z74" i="35" s="1"/>
  <c r="Y77" i="35"/>
  <c r="Y109" i="35" s="1"/>
  <c r="X77" i="35"/>
  <c r="X109" i="35" s="1"/>
  <c r="W77" i="35"/>
  <c r="W109" i="35" s="1"/>
  <c r="V77" i="35"/>
  <c r="V109" i="35" s="1"/>
  <c r="U77" i="35"/>
  <c r="U109" i="35" s="1"/>
  <c r="T77" i="35"/>
  <c r="T109" i="35" s="1"/>
  <c r="S77" i="35"/>
  <c r="S109" i="35" s="1"/>
  <c r="R77" i="35"/>
  <c r="R74" i="35" s="1"/>
  <c r="Q77" i="35"/>
  <c r="Q109" i="35" s="1"/>
  <c r="AQ76" i="35"/>
  <c r="BF76" i="35" s="1"/>
  <c r="AO76" i="35"/>
  <c r="AC76" i="35"/>
  <c r="AJ76" i="35" s="1"/>
  <c r="P76" i="35"/>
  <c r="AB76" i="35" s="1"/>
  <c r="AQ75" i="35"/>
  <c r="AQ108" i="35" s="1"/>
  <c r="AO75" i="35"/>
  <c r="AO108" i="35" s="1"/>
  <c r="AC75" i="35"/>
  <c r="AC108" i="35" s="1"/>
  <c r="P75" i="35"/>
  <c r="AB75" i="35" s="1"/>
  <c r="AB108" i="35" s="1"/>
  <c r="AR74" i="35"/>
  <c r="AE74" i="35"/>
  <c r="AQ73" i="35"/>
  <c r="AQ107" i="35" s="1"/>
  <c r="AO73" i="35"/>
  <c r="AO107" i="35" s="1"/>
  <c r="AC73" i="35"/>
  <c r="AC107" i="35" s="1"/>
  <c r="P73" i="35"/>
  <c r="P107" i="35" s="1"/>
  <c r="AQ72" i="35"/>
  <c r="AO72" i="35"/>
  <c r="AC72" i="35"/>
  <c r="AJ72" i="35" s="1"/>
  <c r="P72" i="35"/>
  <c r="AB72" i="35" s="1"/>
  <c r="AQ71" i="35"/>
  <c r="AQ106" i="35" s="1"/>
  <c r="AO71" i="35"/>
  <c r="AO106" i="35" s="1"/>
  <c r="AC71" i="35"/>
  <c r="AC106" i="35" s="1"/>
  <c r="P71" i="35"/>
  <c r="AY70" i="35"/>
  <c r="AX70" i="35"/>
  <c r="AW70" i="35"/>
  <c r="AV70" i="35"/>
  <c r="AU70" i="35"/>
  <c r="AT70" i="35"/>
  <c r="AS70" i="35"/>
  <c r="AR70" i="35"/>
  <c r="AN70" i="35"/>
  <c r="AM70" i="35"/>
  <c r="AL70" i="35"/>
  <c r="AK70" i="35"/>
  <c r="AI70" i="35"/>
  <c r="AH70" i="35"/>
  <c r="AG70" i="35"/>
  <c r="AF70" i="35"/>
  <c r="AE70" i="35"/>
  <c r="AD70" i="35"/>
  <c r="AA70" i="35"/>
  <c r="Z70" i="35"/>
  <c r="Y70" i="35"/>
  <c r="X70" i="35"/>
  <c r="W70" i="35"/>
  <c r="V70" i="35"/>
  <c r="U70" i="35"/>
  <c r="T70" i="35"/>
  <c r="S70" i="35"/>
  <c r="R70" i="35"/>
  <c r="Q70" i="35"/>
  <c r="AQ69" i="35"/>
  <c r="BF69" i="35" s="1"/>
  <c r="AO69" i="35"/>
  <c r="AC69" i="35"/>
  <c r="AJ69" i="35" s="1"/>
  <c r="P69" i="35"/>
  <c r="AB69" i="35" s="1"/>
  <c r="AQ68" i="35"/>
  <c r="BF68" i="35" s="1"/>
  <c r="AO68" i="35"/>
  <c r="AC68" i="35"/>
  <c r="AJ68" i="35" s="1"/>
  <c r="P68" i="35"/>
  <c r="AB68" i="35" s="1"/>
  <c r="AQ67" i="35"/>
  <c r="BF67" i="35" s="1"/>
  <c r="AO67" i="35"/>
  <c r="AC67" i="35"/>
  <c r="P67" i="35"/>
  <c r="AB67" i="35" s="1"/>
  <c r="AY66" i="35"/>
  <c r="AY104" i="35" s="1"/>
  <c r="AX66" i="35"/>
  <c r="AX104" i="35" s="1"/>
  <c r="AW66" i="35"/>
  <c r="AV66" i="35"/>
  <c r="AU66" i="35"/>
  <c r="AU104" i="35" s="1"/>
  <c r="AT66" i="35"/>
  <c r="AS66" i="35"/>
  <c r="AS104" i="35" s="1"/>
  <c r="AR66" i="35"/>
  <c r="AR104" i="35" s="1"/>
  <c r="AN66" i="35"/>
  <c r="AN104" i="35" s="1"/>
  <c r="AM66" i="35"/>
  <c r="AM104" i="35" s="1"/>
  <c r="AL66" i="35"/>
  <c r="AK66" i="35"/>
  <c r="AK104" i="35" s="1"/>
  <c r="AI66" i="35"/>
  <c r="AI104" i="35" s="1"/>
  <c r="AH66" i="35"/>
  <c r="AH104" i="35" s="1"/>
  <c r="AG66" i="35"/>
  <c r="AG104" i="35" s="1"/>
  <c r="AF66" i="35"/>
  <c r="AF104" i="35" s="1"/>
  <c r="AE66" i="35"/>
  <c r="AE104" i="35" s="1"/>
  <c r="AD66" i="35"/>
  <c r="AA66" i="35"/>
  <c r="AA104" i="35" s="1"/>
  <c r="Z66" i="35"/>
  <c r="Z104" i="35" s="1"/>
  <c r="Y66" i="35"/>
  <c r="Y104" i="35" s="1"/>
  <c r="X66" i="35"/>
  <c r="X104" i="35" s="1"/>
  <c r="W66" i="35"/>
  <c r="W104" i="35" s="1"/>
  <c r="V66" i="35"/>
  <c r="U66" i="35"/>
  <c r="U104" i="35" s="1"/>
  <c r="T66" i="35"/>
  <c r="T104" i="35" s="1"/>
  <c r="S66" i="35"/>
  <c r="S104" i="35" s="1"/>
  <c r="R66" i="35"/>
  <c r="R104" i="35" s="1"/>
  <c r="Q66" i="35"/>
  <c r="Q104" i="35" s="1"/>
  <c r="AQ65" i="35"/>
  <c r="BF65" i="35" s="1"/>
  <c r="AO65" i="35"/>
  <c r="AC65" i="35"/>
  <c r="AJ65" i="35" s="1"/>
  <c r="P65" i="35"/>
  <c r="AB65" i="35" s="1"/>
  <c r="AQ64" i="35"/>
  <c r="BF64" i="35" s="1"/>
  <c r="AO64" i="35"/>
  <c r="AC64" i="35"/>
  <c r="AJ64" i="35" s="1"/>
  <c r="P64" i="35"/>
  <c r="AB64" i="35" s="1"/>
  <c r="AQ63" i="35"/>
  <c r="BF63" i="35" s="1"/>
  <c r="AO63" i="35"/>
  <c r="AC63" i="35"/>
  <c r="AJ63" i="35" s="1"/>
  <c r="P63" i="35"/>
  <c r="AB63" i="35" s="1"/>
  <c r="AQ62" i="35"/>
  <c r="BF62" i="35" s="1"/>
  <c r="AO62" i="35"/>
  <c r="AC62" i="35"/>
  <c r="AJ62" i="35" s="1"/>
  <c r="P62" i="35"/>
  <c r="AQ61" i="35"/>
  <c r="BF61" i="35" s="1"/>
  <c r="AO61" i="35"/>
  <c r="AC61" i="35"/>
  <c r="AJ61" i="35" s="1"/>
  <c r="P61" i="35"/>
  <c r="AB61" i="35" s="1"/>
  <c r="AQ60" i="35"/>
  <c r="AO60" i="35"/>
  <c r="AC60" i="35"/>
  <c r="P60" i="35"/>
  <c r="AB60" i="35" s="1"/>
  <c r="AY59" i="35"/>
  <c r="AX59" i="35"/>
  <c r="AW59" i="35"/>
  <c r="AV59" i="35"/>
  <c r="AV57" i="35" s="1"/>
  <c r="AU59" i="35"/>
  <c r="AU57" i="35" s="1"/>
  <c r="AT59" i="35"/>
  <c r="AS59" i="35"/>
  <c r="AR59" i="35"/>
  <c r="AN59" i="35"/>
  <c r="AM59" i="35"/>
  <c r="AL59" i="35"/>
  <c r="AK59" i="35"/>
  <c r="AK57" i="35" s="1"/>
  <c r="AI59" i="35"/>
  <c r="AH59" i="35"/>
  <c r="AG59" i="35"/>
  <c r="AG57" i="35" s="1"/>
  <c r="AF59" i="35"/>
  <c r="AF57" i="35" s="1"/>
  <c r="AE59" i="35"/>
  <c r="AE57" i="35" s="1"/>
  <c r="AD59" i="35"/>
  <c r="AA59" i="35"/>
  <c r="Z59" i="35"/>
  <c r="Y59" i="35"/>
  <c r="X59" i="35"/>
  <c r="W59" i="35"/>
  <c r="W57" i="35" s="1"/>
  <c r="V59" i="35"/>
  <c r="V57" i="35" s="1"/>
  <c r="U59" i="35"/>
  <c r="U57" i="35" s="1"/>
  <c r="T59" i="35"/>
  <c r="S59" i="35"/>
  <c r="R59" i="35"/>
  <c r="Q59" i="35"/>
  <c r="BE58" i="35"/>
  <c r="AB56" i="35"/>
  <c r="AP56" i="35" s="1"/>
  <c r="BG56" i="35" s="1"/>
  <c r="AB55" i="35"/>
  <c r="AP55" i="35" s="1"/>
  <c r="BG55" i="35" s="1"/>
  <c r="AB54" i="35"/>
  <c r="AP54" i="35" s="1"/>
  <c r="BG54" i="35" s="1"/>
  <c r="O53" i="35"/>
  <c r="N53" i="35"/>
  <c r="M53" i="35"/>
  <c r="L53" i="35"/>
  <c r="AQ52" i="35"/>
  <c r="BF52" i="35" s="1"/>
  <c r="AO52" i="35"/>
  <c r="AC52" i="35"/>
  <c r="AJ52" i="35" s="1"/>
  <c r="P52" i="35"/>
  <c r="AB52" i="35" s="1"/>
  <c r="BF51" i="35"/>
  <c r="AC51" i="35"/>
  <c r="AJ51" i="35" s="1"/>
  <c r="P51" i="35"/>
  <c r="AB51" i="35" s="1"/>
  <c r="AQ50" i="35"/>
  <c r="BF50" i="35" s="1"/>
  <c r="AO50" i="35"/>
  <c r="AC50" i="35"/>
  <c r="AJ50" i="35" s="1"/>
  <c r="P50" i="35"/>
  <c r="AB50" i="35" s="1"/>
  <c r="BE49" i="35"/>
  <c r="BD49" i="35"/>
  <c r="BC49" i="35"/>
  <c r="BB49" i="35"/>
  <c r="BA49" i="35"/>
  <c r="AY49" i="35"/>
  <c r="AX49" i="35"/>
  <c r="AW49" i="35"/>
  <c r="AV49" i="35"/>
  <c r="AU49" i="35"/>
  <c r="AT49" i="35"/>
  <c r="AS49" i="35"/>
  <c r="AR49" i="35"/>
  <c r="AN49" i="35"/>
  <c r="AM49" i="35"/>
  <c r="AL49" i="35"/>
  <c r="AK49" i="35"/>
  <c r="AI49" i="35"/>
  <c r="AH49" i="35"/>
  <c r="AG49" i="35"/>
  <c r="AF49" i="35"/>
  <c r="AE49" i="35"/>
  <c r="AD49" i="35"/>
  <c r="AA49" i="35"/>
  <c r="Z49" i="35"/>
  <c r="Y49" i="35"/>
  <c r="X49" i="35"/>
  <c r="W49" i="35"/>
  <c r="V49" i="35"/>
  <c r="U49" i="35"/>
  <c r="T49" i="35"/>
  <c r="S49" i="35"/>
  <c r="R49" i="35"/>
  <c r="Q49" i="35"/>
  <c r="AQ48" i="35"/>
  <c r="AO48" i="35"/>
  <c r="AO105" i="35" s="1"/>
  <c r="AC48" i="35"/>
  <c r="AC105" i="35" s="1"/>
  <c r="P48" i="35"/>
  <c r="P105" i="35" s="1"/>
  <c r="AQ47" i="35"/>
  <c r="BF47" i="35" s="1"/>
  <c r="AO47" i="35"/>
  <c r="AC47" i="35"/>
  <c r="AJ47" i="35" s="1"/>
  <c r="P47" i="35"/>
  <c r="AB47" i="35" s="1"/>
  <c r="AQ46" i="35"/>
  <c r="BF46" i="35" s="1"/>
  <c r="AO46" i="35"/>
  <c r="AC46" i="35"/>
  <c r="AJ46" i="35" s="1"/>
  <c r="P46" i="35"/>
  <c r="AY45" i="35"/>
  <c r="AX45" i="35"/>
  <c r="AW45" i="35"/>
  <c r="AV45" i="35"/>
  <c r="AU45" i="35"/>
  <c r="AT45" i="35"/>
  <c r="AS45" i="35"/>
  <c r="AR45" i="35"/>
  <c r="AN45" i="35"/>
  <c r="AM45" i="35"/>
  <c r="AL45" i="35"/>
  <c r="AK45" i="35"/>
  <c r="AI45" i="35"/>
  <c r="AH45" i="35"/>
  <c r="AG45" i="35"/>
  <c r="AF45" i="35"/>
  <c r="AE45" i="35"/>
  <c r="AD45" i="35"/>
  <c r="AA45" i="35"/>
  <c r="Z45" i="35"/>
  <c r="Y45" i="35"/>
  <c r="X45" i="35"/>
  <c r="W45" i="35"/>
  <c r="V45" i="35"/>
  <c r="U45" i="35"/>
  <c r="T45" i="35"/>
  <c r="S45" i="35"/>
  <c r="R45" i="35"/>
  <c r="Q45" i="35"/>
  <c r="AQ44" i="35"/>
  <c r="AQ138" i="35" s="1"/>
  <c r="AO44" i="35"/>
  <c r="AO138" i="35" s="1"/>
  <c r="AC44" i="35"/>
  <c r="AC138" i="35" s="1"/>
  <c r="P44" i="35"/>
  <c r="P138" i="35" s="1"/>
  <c r="AQ43" i="35"/>
  <c r="BF43" i="35" s="1"/>
  <c r="AO43" i="35"/>
  <c r="AC43" i="35"/>
  <c r="AJ43" i="35" s="1"/>
  <c r="P43" i="35"/>
  <c r="AB43" i="35" s="1"/>
  <c r="AQ42" i="35"/>
  <c r="BF42" i="35" s="1"/>
  <c r="AO42" i="35"/>
  <c r="AC42" i="35"/>
  <c r="AJ42" i="35" s="1"/>
  <c r="P42" i="35"/>
  <c r="AY41" i="35"/>
  <c r="AX41" i="35"/>
  <c r="AW41" i="35"/>
  <c r="AV41" i="35"/>
  <c r="AU41" i="35"/>
  <c r="AT41" i="35"/>
  <c r="AS41" i="35"/>
  <c r="AR41" i="35"/>
  <c r="AN41" i="35"/>
  <c r="AM41" i="35"/>
  <c r="AL41" i="35"/>
  <c r="AK41" i="35"/>
  <c r="AI41" i="35"/>
  <c r="AH41" i="35"/>
  <c r="AG41" i="35"/>
  <c r="AF41" i="35"/>
  <c r="AE41" i="35"/>
  <c r="AD41" i="35"/>
  <c r="AA41" i="35"/>
  <c r="Z41" i="35"/>
  <c r="Y41" i="35"/>
  <c r="X41" i="35"/>
  <c r="W41" i="35"/>
  <c r="V41" i="35"/>
  <c r="U41" i="35"/>
  <c r="T41" i="35"/>
  <c r="S41" i="35"/>
  <c r="R41" i="35"/>
  <c r="R40" i="35" s="1"/>
  <c r="Q41" i="35"/>
  <c r="AB38" i="35"/>
  <c r="AP38" i="35" s="1"/>
  <c r="BG38" i="35" s="1"/>
  <c r="AB37" i="35"/>
  <c r="AP37" i="35" s="1"/>
  <c r="BG37" i="35" s="1"/>
  <c r="AB36" i="35"/>
  <c r="AP36" i="35" s="1"/>
  <c r="BG36" i="35" s="1"/>
  <c r="AB35" i="35"/>
  <c r="AP35" i="35" s="1"/>
  <c r="BG35" i="35" s="1"/>
  <c r="AB34" i="35"/>
  <c r="AP34" i="35" s="1"/>
  <c r="BG34" i="35" s="1"/>
  <c r="O33" i="35"/>
  <c r="O29" i="35" s="1"/>
  <c r="N33" i="35"/>
  <c r="N29" i="35" s="1"/>
  <c r="M33" i="35"/>
  <c r="L33" i="35"/>
  <c r="AB32" i="35"/>
  <c r="AP32" i="35" s="1"/>
  <c r="BG32" i="35" s="1"/>
  <c r="AB31" i="35"/>
  <c r="AP31" i="35" s="1"/>
  <c r="BG31" i="35" s="1"/>
  <c r="M30" i="35"/>
  <c r="AB30" i="35" s="1"/>
  <c r="AP30" i="35" s="1"/>
  <c r="L30" i="35"/>
  <c r="BF28" i="35"/>
  <c r="T28" i="35"/>
  <c r="P28" i="35" s="1"/>
  <c r="AB28" i="35" s="1"/>
  <c r="AP28" i="35" s="1"/>
  <c r="BF27" i="35"/>
  <c r="T27" i="35"/>
  <c r="P27" i="35" s="1"/>
  <c r="AB27" i="35" s="1"/>
  <c r="AP27" i="35" s="1"/>
  <c r="BF26" i="35"/>
  <c r="T26" i="35"/>
  <c r="BF25" i="35"/>
  <c r="T25" i="35"/>
  <c r="P25" i="35" s="1"/>
  <c r="AB25" i="35" s="1"/>
  <c r="AP25" i="35" s="1"/>
  <c r="BE24" i="35"/>
  <c r="BE119" i="35" s="1"/>
  <c r="BD24" i="35"/>
  <c r="BD119" i="35" s="1"/>
  <c r="BC24" i="35"/>
  <c r="BC119" i="35" s="1"/>
  <c r="BB24" i="35"/>
  <c r="BA24" i="35"/>
  <c r="BA119" i="35" s="1"/>
  <c r="V24" i="35"/>
  <c r="V102" i="35" s="1"/>
  <c r="U24" i="35"/>
  <c r="U102" i="35" s="1"/>
  <c r="AQ23" i="35"/>
  <c r="AQ135" i="35" s="1"/>
  <c r="AO23" i="35"/>
  <c r="AO135" i="35" s="1"/>
  <c r="AC23" i="35"/>
  <c r="P23" i="35"/>
  <c r="P135" i="35" s="1"/>
  <c r="AQ22" i="35"/>
  <c r="BF22" i="35" s="1"/>
  <c r="AO22" i="35"/>
  <c r="AC22" i="35"/>
  <c r="P22" i="35"/>
  <c r="AB22" i="35" s="1"/>
  <c r="AQ21" i="35"/>
  <c r="BF21" i="35" s="1"/>
  <c r="AO21" i="35"/>
  <c r="AC21" i="35"/>
  <c r="AJ21" i="35" s="1"/>
  <c r="P21" i="35"/>
  <c r="AB21" i="35" s="1"/>
  <c r="AY20" i="35"/>
  <c r="AX20" i="35"/>
  <c r="AW20" i="35"/>
  <c r="AV20" i="35"/>
  <c r="AU20" i="35"/>
  <c r="AT20" i="35"/>
  <c r="AS20" i="35"/>
  <c r="AR20" i="35"/>
  <c r="AN20" i="35"/>
  <c r="AM20" i="35"/>
  <c r="AL20" i="35"/>
  <c r="AK20" i="35"/>
  <c r="AI20" i="35"/>
  <c r="AH20" i="35"/>
  <c r="AG20" i="35"/>
  <c r="AF20" i="35"/>
  <c r="AE20" i="35"/>
  <c r="AD20" i="35"/>
  <c r="AA20" i="35"/>
  <c r="Z20" i="35"/>
  <c r="Y20" i="35"/>
  <c r="X20" i="35"/>
  <c r="W20" i="35"/>
  <c r="V20" i="35"/>
  <c r="U20" i="35"/>
  <c r="T20" i="35"/>
  <c r="S20" i="35"/>
  <c r="R20" i="35"/>
  <c r="Q20" i="35"/>
  <c r="AQ19" i="35"/>
  <c r="AQ101" i="35" s="1"/>
  <c r="AO19" i="35"/>
  <c r="AO101" i="35" s="1"/>
  <c r="AC19" i="35"/>
  <c r="P19" i="35"/>
  <c r="P101" i="35" s="1"/>
  <c r="AB18" i="35"/>
  <c r="AP18" i="35" s="1"/>
  <c r="BG18" i="35" s="1"/>
  <c r="AB17" i="35"/>
  <c r="AP17" i="35" s="1"/>
  <c r="BG17" i="35" s="1"/>
  <c r="O16" i="35"/>
  <c r="N16" i="35"/>
  <c r="M16" i="35"/>
  <c r="L16" i="35"/>
  <c r="AO49" i="35" l="1"/>
  <c r="AT57" i="35"/>
  <c r="X57" i="35"/>
  <c r="Z57" i="35"/>
  <c r="AI57" i="35"/>
  <c r="S74" i="35"/>
  <c r="BE131" i="35"/>
  <c r="U74" i="35"/>
  <c r="AN57" i="35"/>
  <c r="AY74" i="35"/>
  <c r="R57" i="35"/>
  <c r="S57" i="35"/>
  <c r="AA57" i="35"/>
  <c r="AL57" i="35"/>
  <c r="AW57" i="35"/>
  <c r="AO59" i="35"/>
  <c r="AG80" i="35"/>
  <c r="AQ209" i="35"/>
  <c r="AV74" i="35"/>
  <c r="AT40" i="35"/>
  <c r="AI80" i="35"/>
  <c r="P226" i="35"/>
  <c r="BD58" i="35"/>
  <c r="BD131" i="35" s="1"/>
  <c r="AP68" i="35"/>
  <c r="BG68" i="35" s="1"/>
  <c r="AJ95" i="35"/>
  <c r="AJ115" i="35" s="1"/>
  <c r="AQ20" i="35"/>
  <c r="BF20" i="35" s="1"/>
  <c r="AP87" i="35"/>
  <c r="BG87" i="35" s="1"/>
  <c r="AP273" i="35"/>
  <c r="AZ111" i="35"/>
  <c r="N131" i="35"/>
  <c r="T57" i="35"/>
  <c r="AD57" i="35"/>
  <c r="AM57" i="35"/>
  <c r="AX57" i="35"/>
  <c r="AA58" i="35"/>
  <c r="AA131" i="35" s="1"/>
  <c r="AO66" i="35"/>
  <c r="AO104" i="35" s="1"/>
  <c r="AK74" i="35"/>
  <c r="M99" i="35"/>
  <c r="P26" i="35"/>
  <c r="AB26" i="35" s="1"/>
  <c r="AP26" i="35" s="1"/>
  <c r="BG26" i="35" s="1"/>
  <c r="AP52" i="35"/>
  <c r="BG52" i="35" s="1"/>
  <c r="R80" i="35"/>
  <c r="BC58" i="35"/>
  <c r="BC131" i="35" s="1"/>
  <c r="AP178" i="35"/>
  <c r="BG178" i="35" s="1"/>
  <c r="AP181" i="35"/>
  <c r="BG181" i="35" s="1"/>
  <c r="AP313" i="35"/>
  <c r="BG313" i="35" s="1"/>
  <c r="BF73" i="35"/>
  <c r="BF107" i="35" s="1"/>
  <c r="AP156" i="35"/>
  <c r="BG156" i="35" s="1"/>
  <c r="AV80" i="35"/>
  <c r="AB23" i="35"/>
  <c r="AC59" i="35"/>
  <c r="W74" i="35"/>
  <c r="AJ260" i="35"/>
  <c r="BG25" i="35"/>
  <c r="AG74" i="35"/>
  <c r="BF96" i="35"/>
  <c r="AC20" i="35"/>
  <c r="T40" i="35"/>
  <c r="AP301" i="35"/>
  <c r="BG301" i="35" s="1"/>
  <c r="BD118" i="35"/>
  <c r="BD97" i="35" s="1"/>
  <c r="AC77" i="35"/>
  <c r="AC109" i="35" s="1"/>
  <c r="X80" i="35"/>
  <c r="BG94" i="35"/>
  <c r="BG28" i="35"/>
  <c r="Q40" i="35"/>
  <c r="Y40" i="35"/>
  <c r="AU40" i="35"/>
  <c r="AA74" i="35"/>
  <c r="AO77" i="35"/>
  <c r="AO109" i="35" s="1"/>
  <c r="Z80" i="35"/>
  <c r="AQ127" i="35"/>
  <c r="S162" i="35"/>
  <c r="S170" i="35" s="1"/>
  <c r="AP186" i="35"/>
  <c r="BG186" i="35" s="1"/>
  <c r="AP269" i="35"/>
  <c r="BG269" i="35" s="1"/>
  <c r="AZ40" i="35"/>
  <c r="AP173" i="35"/>
  <c r="BG173" i="35" s="1"/>
  <c r="AP233" i="35"/>
  <c r="BG233" i="35" s="1"/>
  <c r="AO268" i="35"/>
  <c r="AL40" i="35"/>
  <c r="AW40" i="35"/>
  <c r="AB66" i="35"/>
  <c r="AB104" i="35" s="1"/>
  <c r="AB93" i="35"/>
  <c r="AB114" i="35" s="1"/>
  <c r="AP322" i="35"/>
  <c r="BG322" i="35" s="1"/>
  <c r="AZ57" i="35"/>
  <c r="AD40" i="35"/>
  <c r="AP200" i="35"/>
  <c r="AP266" i="35"/>
  <c r="AP277" i="35"/>
  <c r="BG277" i="35" s="1"/>
  <c r="AP305" i="35"/>
  <c r="BG305" i="35" s="1"/>
  <c r="AX40" i="35"/>
  <c r="AF40" i="35"/>
  <c r="P41" i="35"/>
  <c r="AB53" i="35"/>
  <c r="AP53" i="35" s="1"/>
  <c r="BG53" i="35" s="1"/>
  <c r="AT74" i="35"/>
  <c r="BE80" i="35"/>
  <c r="AQ234" i="35"/>
  <c r="AP329" i="35"/>
  <c r="BG329" i="35" s="1"/>
  <c r="AP51" i="35"/>
  <c r="BG51" i="35" s="1"/>
  <c r="AB73" i="35"/>
  <c r="AB107" i="35" s="1"/>
  <c r="BG30" i="35"/>
  <c r="S40" i="35"/>
  <c r="AA40" i="35"/>
  <c r="AV40" i="35"/>
  <c r="AO41" i="35"/>
  <c r="AC66" i="35"/>
  <c r="AC104" i="35" s="1"/>
  <c r="V74" i="35"/>
  <c r="AL74" i="35"/>
  <c r="AJ78" i="35"/>
  <c r="AJ77" i="35" s="1"/>
  <c r="AW80" i="35"/>
  <c r="AP84" i="35"/>
  <c r="BG84" i="35" s="1"/>
  <c r="AJ93" i="35"/>
  <c r="AJ114" i="35" s="1"/>
  <c r="AP164" i="35"/>
  <c r="BG164" i="35" s="1"/>
  <c r="AO209" i="35"/>
  <c r="AB224" i="35"/>
  <c r="AP224" i="35" s="1"/>
  <c r="AJ234" i="35"/>
  <c r="AP231" i="35"/>
  <c r="BG231" i="35" s="1"/>
  <c r="P260" i="35"/>
  <c r="AP265" i="35"/>
  <c r="BG265" i="35" s="1"/>
  <c r="AP256" i="35"/>
  <c r="BF23" i="35"/>
  <c r="BF135" i="35" s="1"/>
  <c r="AO103" i="35"/>
  <c r="AS74" i="35"/>
  <c r="AB96" i="35"/>
  <c r="AB116" i="35" s="1"/>
  <c r="O99" i="35"/>
  <c r="O97" i="35" s="1"/>
  <c r="AP129" i="35"/>
  <c r="BG129" i="35" s="1"/>
  <c r="AO170" i="35"/>
  <c r="AP193" i="35"/>
  <c r="AP241" i="35"/>
  <c r="BG241" i="35" s="1"/>
  <c r="AP309" i="35"/>
  <c r="BG309" i="35" s="1"/>
  <c r="BF19" i="35"/>
  <c r="BF101" i="35" s="1"/>
  <c r="AQ41" i="35"/>
  <c r="BF41" i="35" s="1"/>
  <c r="AQ49" i="35"/>
  <c r="BF49" i="35" s="1"/>
  <c r="S58" i="35"/>
  <c r="S131" i="35" s="1"/>
  <c r="AA99" i="35"/>
  <c r="AA97" i="35" s="1"/>
  <c r="P77" i="35"/>
  <c r="P109" i="35" s="1"/>
  <c r="AA80" i="35"/>
  <c r="AC82" i="35"/>
  <c r="AC80" i="35" s="1"/>
  <c r="P88" i="35"/>
  <c r="L99" i="35"/>
  <c r="L97" i="35" s="1"/>
  <c r="AP195" i="35"/>
  <c r="BG195" i="35" s="1"/>
  <c r="P249" i="35"/>
  <c r="AQ260" i="35"/>
  <c r="AP317" i="35"/>
  <c r="AG40" i="35"/>
  <c r="AO70" i="35"/>
  <c r="Q74" i="35"/>
  <c r="AP177" i="35"/>
  <c r="BG177" i="35" s="1"/>
  <c r="AP252" i="35"/>
  <c r="AP325" i="35"/>
  <c r="BG325" i="35" s="1"/>
  <c r="AZ333" i="35"/>
  <c r="X40" i="35"/>
  <c r="AS40" i="35"/>
  <c r="AB42" i="35"/>
  <c r="AB41" i="35" s="1"/>
  <c r="AC45" i="35"/>
  <c r="AI58" i="35"/>
  <c r="AI131" i="35" s="1"/>
  <c r="AP63" i="35"/>
  <c r="BG63" i="35" s="1"/>
  <c r="AP65" i="35"/>
  <c r="BG65" i="35" s="1"/>
  <c r="P70" i="35"/>
  <c r="AQ70" i="35"/>
  <c r="BF70" i="35" s="1"/>
  <c r="AF74" i="35"/>
  <c r="AH80" i="35"/>
  <c r="AB89" i="35"/>
  <c r="AB112" i="35" s="1"/>
  <c r="AG58" i="35"/>
  <c r="AG131" i="35" s="1"/>
  <c r="BB58" i="35"/>
  <c r="BB131" i="35" s="1"/>
  <c r="N99" i="35"/>
  <c r="N97" i="35" s="1"/>
  <c r="AP154" i="35"/>
  <c r="O333" i="35"/>
  <c r="AJ190" i="35"/>
  <c r="AO202" i="35"/>
  <c r="AC226" i="35"/>
  <c r="AP274" i="35"/>
  <c r="BG274" i="35" s="1"/>
  <c r="AP287" i="35"/>
  <c r="BG287" i="35" s="1"/>
  <c r="AP130" i="35"/>
  <c r="BG130" i="35" s="1"/>
  <c r="BG266" i="35"/>
  <c r="AP330" i="35"/>
  <c r="BG330" i="35" s="1"/>
  <c r="AB19" i="35"/>
  <c r="AB101" i="35" s="1"/>
  <c r="AP176" i="35"/>
  <c r="BG176" i="35" s="1"/>
  <c r="AP188" i="35"/>
  <c r="BG188" i="35" s="1"/>
  <c r="AP285" i="35"/>
  <c r="BG285" i="35" s="1"/>
  <c r="AP293" i="35"/>
  <c r="BG293" i="35" s="1"/>
  <c r="AN40" i="35"/>
  <c r="AY40" i="35"/>
  <c r="AZ58" i="35"/>
  <c r="AZ131" i="35" s="1"/>
  <c r="W40" i="35"/>
  <c r="AR40" i="35"/>
  <c r="AI40" i="35"/>
  <c r="U40" i="35"/>
  <c r="AZ109" i="35"/>
  <c r="AP290" i="35"/>
  <c r="BG290" i="35" s="1"/>
  <c r="AP43" i="35"/>
  <c r="BG43" i="35" s="1"/>
  <c r="AJ41" i="35"/>
  <c r="AC41" i="35"/>
  <c r="AJ44" i="35"/>
  <c r="AJ138" i="35" s="1"/>
  <c r="P49" i="35"/>
  <c r="AJ49" i="35"/>
  <c r="T58" i="35"/>
  <c r="T131" i="35" s="1"/>
  <c r="AR57" i="35"/>
  <c r="AI99" i="35"/>
  <c r="AI97" i="35" s="1"/>
  <c r="AJ71" i="35"/>
  <c r="AJ106" i="35" s="1"/>
  <c r="BF72" i="35"/>
  <c r="AJ75" i="35"/>
  <c r="AP75" i="35" s="1"/>
  <c r="AB79" i="35"/>
  <c r="AP79" i="35" s="1"/>
  <c r="BG79" i="35" s="1"/>
  <c r="AP85" i="35"/>
  <c r="BG85" i="35" s="1"/>
  <c r="AO82" i="35"/>
  <c r="AO80" i="35" s="1"/>
  <c r="P91" i="35"/>
  <c r="P108" i="35"/>
  <c r="P110" i="35"/>
  <c r="BF128" i="35"/>
  <c r="AP167" i="35"/>
  <c r="BG167" i="35" s="1"/>
  <c r="AP217" i="35"/>
  <c r="BG217" i="35" s="1"/>
  <c r="AP218" i="35"/>
  <c r="BG218" i="35" s="1"/>
  <c r="P244" i="35"/>
  <c r="AO249" i="35"/>
  <c r="AP255" i="35"/>
  <c r="BG255" i="35" s="1"/>
  <c r="AO257" i="35"/>
  <c r="AB258" i="35"/>
  <c r="AP258" i="35" s="1"/>
  <c r="BG258" i="35" s="1"/>
  <c r="AP275" i="35"/>
  <c r="BG275" i="35" s="1"/>
  <c r="AP276" i="35"/>
  <c r="BG276" i="35" s="1"/>
  <c r="AP284" i="35"/>
  <c r="BG284" i="35" s="1"/>
  <c r="M29" i="35"/>
  <c r="M131" i="35" s="1"/>
  <c r="W58" i="35"/>
  <c r="W131" i="35" s="1"/>
  <c r="Q57" i="35"/>
  <c r="Y57" i="35"/>
  <c r="AH57" i="35"/>
  <c r="AJ88" i="35"/>
  <c r="AQ88" i="35"/>
  <c r="BF88" i="35" s="1"/>
  <c r="BF124" i="35"/>
  <c r="BG124" i="35" s="1"/>
  <c r="AP155" i="35"/>
  <c r="BG155" i="35" s="1"/>
  <c r="AQ190" i="35"/>
  <c r="BG200" i="35"/>
  <c r="AC209" i="35"/>
  <c r="BF219" i="35"/>
  <c r="AC257" i="35"/>
  <c r="AQ257" i="35"/>
  <c r="AC260" i="35"/>
  <c r="AQ268" i="35"/>
  <c r="AP282" i="35"/>
  <c r="BG282" i="35" s="1"/>
  <c r="AP291" i="35"/>
  <c r="BG291" i="35" s="1"/>
  <c r="AP292" i="35"/>
  <c r="BG292" i="35" s="1"/>
  <c r="AP311" i="35"/>
  <c r="BG311" i="35" s="1"/>
  <c r="AP319" i="35"/>
  <c r="BG319" i="35" s="1"/>
  <c r="AP321" i="35"/>
  <c r="BG321" i="35" s="1"/>
  <c r="AP168" i="35"/>
  <c r="BG168" i="35" s="1"/>
  <c r="AO20" i="35"/>
  <c r="AJ45" i="35"/>
  <c r="AC103" i="35"/>
  <c r="P103" i="35"/>
  <c r="AD74" i="35"/>
  <c r="AF80" i="35"/>
  <c r="BF126" i="35"/>
  <c r="BG126" i="35" s="1"/>
  <c r="AO158" i="35"/>
  <c r="R333" i="35"/>
  <c r="AK333" i="35"/>
  <c r="AP169" i="35"/>
  <c r="BG169" i="35" s="1"/>
  <c r="P202" i="35"/>
  <c r="AP232" i="35"/>
  <c r="BG232" i="35" s="1"/>
  <c r="BF249" i="35"/>
  <c r="AJ257" i="35"/>
  <c r="AP254" i="35"/>
  <c r="BG254" i="35" s="1"/>
  <c r="BF263" i="35"/>
  <c r="BF268" i="35" s="1"/>
  <c r="AP299" i="35"/>
  <c r="BG299" i="35" s="1"/>
  <c r="T74" i="35"/>
  <c r="BF75" i="35"/>
  <c r="BF108" i="35" s="1"/>
  <c r="BE118" i="35"/>
  <c r="BE97" i="35" s="1"/>
  <c r="P106" i="35"/>
  <c r="BF120" i="35"/>
  <c r="BG120" i="35" s="1"/>
  <c r="AC127" i="35"/>
  <c r="AC117" i="35" s="1"/>
  <c r="AO127" i="35"/>
  <c r="AO117" i="35" s="1"/>
  <c r="AW333" i="35"/>
  <c r="BF202" i="35"/>
  <c r="AP198" i="35"/>
  <c r="BG198" i="35" s="1"/>
  <c r="AP216" i="35"/>
  <c r="BG216" i="35" s="1"/>
  <c r="AO260" i="35"/>
  <c r="AP300" i="35"/>
  <c r="BG300" i="35" s="1"/>
  <c r="AP332" i="35"/>
  <c r="BG332" i="35" s="1"/>
  <c r="BG27" i="35"/>
  <c r="AC70" i="35"/>
  <c r="AJ73" i="35"/>
  <c r="AJ107" i="35" s="1"/>
  <c r="AX74" i="35"/>
  <c r="AQ77" i="35"/>
  <c r="BF77" i="35" s="1"/>
  <c r="BF109" i="35" s="1"/>
  <c r="AJ81" i="35"/>
  <c r="AP81" i="35" s="1"/>
  <c r="AP110" i="35" s="1"/>
  <c r="BG110" i="35" s="1"/>
  <c r="AB90" i="35"/>
  <c r="AP90" i="35" s="1"/>
  <c r="BG90" i="35" s="1"/>
  <c r="AB92" i="35"/>
  <c r="AB113" i="35" s="1"/>
  <c r="AP148" i="35"/>
  <c r="BG148" i="35" s="1"/>
  <c r="AP150" i="35"/>
  <c r="BG150" i="35" s="1"/>
  <c r="AM333" i="35"/>
  <c r="AO244" i="35"/>
  <c r="BG273" i="35"/>
  <c r="AP298" i="35"/>
  <c r="BG298" i="35" s="1"/>
  <c r="AP307" i="35"/>
  <c r="BG307" i="35" s="1"/>
  <c r="AP315" i="35"/>
  <c r="BG315" i="35" s="1"/>
  <c r="AP50" i="35"/>
  <c r="BG50" i="35" s="1"/>
  <c r="AX58" i="35"/>
  <c r="AX131" i="35" s="1"/>
  <c r="AP64" i="35"/>
  <c r="BG64" i="35" s="1"/>
  <c r="AP86" i="35"/>
  <c r="BG86" i="35" s="1"/>
  <c r="BF95" i="35"/>
  <c r="BF115" i="35" s="1"/>
  <c r="U333" i="35"/>
  <c r="AE333" i="35"/>
  <c r="AP215" i="35"/>
  <c r="BG215" i="35" s="1"/>
  <c r="AP253" i="35"/>
  <c r="BG253" i="35" s="1"/>
  <c r="BF258" i="35"/>
  <c r="BF260" i="35" s="1"/>
  <c r="AC268" i="35"/>
  <c r="AP308" i="35"/>
  <c r="BG308" i="35" s="1"/>
  <c r="AP316" i="35"/>
  <c r="BG316" i="35" s="1"/>
  <c r="AP323" i="35"/>
  <c r="BG323" i="35" s="1"/>
  <c r="AP324" i="35"/>
  <c r="BG324" i="35" s="1"/>
  <c r="AP331" i="35"/>
  <c r="BG331" i="35" s="1"/>
  <c r="AP283" i="35"/>
  <c r="BG283" i="35" s="1"/>
  <c r="O131" i="35"/>
  <c r="AJ22" i="35"/>
  <c r="AJ20" i="35" s="1"/>
  <c r="AB44" i="35"/>
  <c r="AB138" i="35" s="1"/>
  <c r="AY58" i="35"/>
  <c r="AY131" i="35" s="1"/>
  <c r="AY57" i="35"/>
  <c r="AF58" i="35"/>
  <c r="AF131" i="35" s="1"/>
  <c r="AR58" i="35"/>
  <c r="AR131" i="35" s="1"/>
  <c r="BA58" i="35"/>
  <c r="BA131" i="35" s="1"/>
  <c r="M333" i="35"/>
  <c r="AP183" i="35"/>
  <c r="AB249" i="35"/>
  <c r="AP259" i="35"/>
  <c r="BG259" i="35" s="1"/>
  <c r="AP306" i="35"/>
  <c r="BG306" i="35" s="1"/>
  <c r="AP314" i="35"/>
  <c r="BG314" i="35" s="1"/>
  <c r="Q99" i="35"/>
  <c r="Q97" i="35" s="1"/>
  <c r="Y74" i="35"/>
  <c r="AI74" i="35"/>
  <c r="AE58" i="35"/>
  <c r="AE131" i="35" s="1"/>
  <c r="AM111" i="35"/>
  <c r="AM99" i="35" s="1"/>
  <c r="AM97" i="35" s="1"/>
  <c r="R58" i="35"/>
  <c r="R131" i="35" s="1"/>
  <c r="Z58" i="35"/>
  <c r="Z131" i="35" s="1"/>
  <c r="AY80" i="35"/>
  <c r="AU111" i="35"/>
  <c r="AU99" i="35" s="1"/>
  <c r="AU97" i="35" s="1"/>
  <c r="AN111" i="35"/>
  <c r="AU58" i="35"/>
  <c r="AU131" i="35" s="1"/>
  <c r="AM74" i="35"/>
  <c r="Q80" i="35"/>
  <c r="AE40" i="35"/>
  <c r="AM40" i="35"/>
  <c r="R109" i="35"/>
  <c r="R99" i="35" s="1"/>
  <c r="R97" i="35" s="1"/>
  <c r="AY111" i="35"/>
  <c r="AY99" i="35" s="1"/>
  <c r="AY97" i="35" s="1"/>
  <c r="V40" i="35"/>
  <c r="AH40" i="35"/>
  <c r="AN58" i="35"/>
  <c r="AN131" i="35" s="1"/>
  <c r="S80" i="35"/>
  <c r="Z40" i="35"/>
  <c r="Y111" i="35"/>
  <c r="Y99" i="35" s="1"/>
  <c r="Y97" i="35" s="1"/>
  <c r="BB123" i="35"/>
  <c r="AK40" i="35"/>
  <c r="AU74" i="35"/>
  <c r="AT80" i="35"/>
  <c r="AM58" i="35"/>
  <c r="AM131" i="35" s="1"/>
  <c r="Z109" i="35"/>
  <c r="Z99" i="35" s="1"/>
  <c r="Z97" i="35" s="1"/>
  <c r="AE111" i="35"/>
  <c r="AE99" i="35" s="1"/>
  <c r="AE97" i="35" s="1"/>
  <c r="BC123" i="35"/>
  <c r="BC118" i="35" s="1"/>
  <c r="BC97" i="35" s="1"/>
  <c r="AP61" i="35"/>
  <c r="BG61" i="35" s="1"/>
  <c r="AB62" i="35"/>
  <c r="AP62" i="35" s="1"/>
  <c r="BG62" i="35" s="1"/>
  <c r="U111" i="35"/>
  <c r="U99" i="35" s="1"/>
  <c r="U97" i="35" s="1"/>
  <c r="U80" i="35"/>
  <c r="AB33" i="35"/>
  <c r="AP33" i="35" s="1"/>
  <c r="BG33" i="35" s="1"/>
  <c r="BF44" i="35"/>
  <c r="BF138" i="35" s="1"/>
  <c r="AQ45" i="35"/>
  <c r="Q58" i="35"/>
  <c r="Q131" i="35" s="1"/>
  <c r="AJ67" i="35"/>
  <c r="V111" i="35"/>
  <c r="V80" i="35"/>
  <c r="AX111" i="35"/>
  <c r="AX99" i="35" s="1"/>
  <c r="AX97" i="35" s="1"/>
  <c r="AX80" i="35"/>
  <c r="AP83" i="35"/>
  <c r="AB82" i="35"/>
  <c r="AB111" i="35" s="1"/>
  <c r="AJ82" i="35"/>
  <c r="AJ111" i="35" s="1"/>
  <c r="AJ96" i="35"/>
  <c r="AJ116" i="35" s="1"/>
  <c r="AL104" i="35"/>
  <c r="AL99" i="35" s="1"/>
  <c r="AL97" i="35" s="1"/>
  <c r="AL58" i="35"/>
  <c r="AL131" i="35" s="1"/>
  <c r="AL80" i="35"/>
  <c r="AH58" i="35"/>
  <c r="AH131" i="35" s="1"/>
  <c r="AH74" i="35"/>
  <c r="AH109" i="35"/>
  <c r="AH99" i="35" s="1"/>
  <c r="AH97" i="35" s="1"/>
  <c r="M97" i="35"/>
  <c r="P20" i="35"/>
  <c r="AC135" i="35"/>
  <c r="AJ23" i="35"/>
  <c r="AJ135" i="35" s="1"/>
  <c r="P45" i="35"/>
  <c r="AB46" i="35"/>
  <c r="AP47" i="35"/>
  <c r="BG47" i="35" s="1"/>
  <c r="AJ48" i="35"/>
  <c r="AJ105" i="35" s="1"/>
  <c r="AB49" i="35"/>
  <c r="AS57" i="35"/>
  <c r="AD104" i="35"/>
  <c r="AD99" i="35" s="1"/>
  <c r="AD97" i="35" s="1"/>
  <c r="AD58" i="35"/>
  <c r="AD131" i="35" s="1"/>
  <c r="AV104" i="35"/>
  <c r="AV99" i="35" s="1"/>
  <c r="AV97" i="35" s="1"/>
  <c r="AV58" i="35"/>
  <c r="AV131" i="35" s="1"/>
  <c r="AO74" i="35"/>
  <c r="AP21" i="35"/>
  <c r="AB20" i="35"/>
  <c r="AQ109" i="35"/>
  <c r="AB16" i="35"/>
  <c r="AP16" i="35" s="1"/>
  <c r="BG16" i="35" s="1"/>
  <c r="BM16" i="35" s="1"/>
  <c r="AC101" i="35"/>
  <c r="AJ19" i="35"/>
  <c r="L29" i="35"/>
  <c r="AO45" i="35"/>
  <c r="X58" i="35"/>
  <c r="X131" i="35" s="1"/>
  <c r="AD80" i="35"/>
  <c r="AQ82" i="35"/>
  <c r="AQ111" i="35" s="1"/>
  <c r="BF111" i="35" s="1"/>
  <c r="AC112" i="35"/>
  <c r="AC88" i="35"/>
  <c r="AC113" i="35"/>
  <c r="AJ92" i="35"/>
  <c r="AC91" i="35"/>
  <c r="BG100" i="35"/>
  <c r="AF99" i="35"/>
  <c r="AF97" i="35" s="1"/>
  <c r="AG99" i="35"/>
  <c r="AG97" i="35" s="1"/>
  <c r="AB135" i="35"/>
  <c r="AC57" i="35"/>
  <c r="V104" i="35"/>
  <c r="V58" i="35"/>
  <c r="V131" i="35" s="1"/>
  <c r="BF24" i="35"/>
  <c r="BF119" i="35" s="1"/>
  <c r="BB119" i="35"/>
  <c r="AQ105" i="35"/>
  <c r="BF48" i="35"/>
  <c r="BF105" i="35" s="1"/>
  <c r="Y58" i="35"/>
  <c r="Y131" i="35" s="1"/>
  <c r="AQ66" i="35"/>
  <c r="X74" i="35"/>
  <c r="AW109" i="35"/>
  <c r="AW74" i="35"/>
  <c r="AK111" i="35"/>
  <c r="AK99" i="35" s="1"/>
  <c r="AK97" i="35" s="1"/>
  <c r="AK80" i="35"/>
  <c r="BF82" i="35"/>
  <c r="AO111" i="35"/>
  <c r="AQ103" i="35"/>
  <c r="AQ59" i="35"/>
  <c r="BF60" i="35"/>
  <c r="BF103" i="35" s="1"/>
  <c r="AN109" i="35"/>
  <c r="AN74" i="35"/>
  <c r="AO57" i="35"/>
  <c r="P59" i="35"/>
  <c r="P127" i="35"/>
  <c r="P117" i="35" s="1"/>
  <c r="T24" i="35"/>
  <c r="AC49" i="35"/>
  <c r="U58" i="35"/>
  <c r="U131" i="35" s="1"/>
  <c r="AK58" i="35"/>
  <c r="AK131" i="35" s="1"/>
  <c r="AS58" i="35"/>
  <c r="AS131" i="35" s="1"/>
  <c r="AR111" i="35"/>
  <c r="AR99" i="35" s="1"/>
  <c r="AR97" i="35" s="1"/>
  <c r="AR80" i="35"/>
  <c r="AP72" i="35"/>
  <c r="BG72" i="35" s="1"/>
  <c r="AP76" i="35"/>
  <c r="BG76" i="35" s="1"/>
  <c r="AS111" i="35"/>
  <c r="AS99" i="35" s="1"/>
  <c r="AS97" i="35" s="1"/>
  <c r="AS80" i="35"/>
  <c r="BF92" i="35"/>
  <c r="AQ91" i="35"/>
  <c r="BF91" i="35" s="1"/>
  <c r="BF127" i="35"/>
  <c r="AQ117" i="35"/>
  <c r="BF117" i="35" s="1"/>
  <c r="P190" i="35"/>
  <c r="AB179" i="35"/>
  <c r="BG193" i="35"/>
  <c r="X99" i="35"/>
  <c r="X97" i="35" s="1"/>
  <c r="AB48" i="35"/>
  <c r="AJ60" i="35"/>
  <c r="AP60" i="35" s="1"/>
  <c r="AT104" i="35"/>
  <c r="AT99" i="35" s="1"/>
  <c r="AT97" i="35" s="1"/>
  <c r="AT58" i="35"/>
  <c r="AT131" i="35" s="1"/>
  <c r="AP69" i="35"/>
  <c r="BG69" i="35" s="1"/>
  <c r="AB71" i="35"/>
  <c r="AP89" i="35"/>
  <c r="P115" i="35"/>
  <c r="AB95" i="35"/>
  <c r="BA123" i="35"/>
  <c r="AP145" i="35"/>
  <c r="AB158" i="35"/>
  <c r="BG154" i="35"/>
  <c r="AQ170" i="35"/>
  <c r="BF161" i="35"/>
  <c r="BF170" i="35" s="1"/>
  <c r="P66" i="35"/>
  <c r="AW104" i="35"/>
  <c r="AW58" i="35"/>
  <c r="AW131" i="35" s="1"/>
  <c r="AQ110" i="35"/>
  <c r="P82" i="35"/>
  <c r="AO91" i="35"/>
  <c r="T111" i="35"/>
  <c r="AJ127" i="35"/>
  <c r="AJ117" i="35" s="1"/>
  <c r="AP128" i="35"/>
  <c r="AB127" i="35"/>
  <c r="AB117" i="35" s="1"/>
  <c r="BF71" i="35"/>
  <c r="BF106" i="35" s="1"/>
  <c r="W111" i="35"/>
  <c r="W99" i="35" s="1"/>
  <c r="W97" i="35" s="1"/>
  <c r="AQ112" i="35"/>
  <c r="BF112" i="35" s="1"/>
  <c r="BF125" i="35"/>
  <c r="BG125" i="35" s="1"/>
  <c r="Q333" i="35"/>
  <c r="Y333" i="35"/>
  <c r="AH333" i="35"/>
  <c r="AJ170" i="35"/>
  <c r="AP163" i="35"/>
  <c r="BG163" i="35" s="1"/>
  <c r="AP175" i="35"/>
  <c r="BG175" i="35" s="1"/>
  <c r="AP185" i="35"/>
  <c r="BG185" i="35" s="1"/>
  <c r="AJ202" i="35"/>
  <c r="AP197" i="35"/>
  <c r="BG197" i="35" s="1"/>
  <c r="AP229" i="35"/>
  <c r="AQ244" i="35"/>
  <c r="BF239" i="35"/>
  <c r="BF244" i="35" s="1"/>
  <c r="AJ158" i="35"/>
  <c r="Z333" i="35"/>
  <c r="AS333" i="35"/>
  <c r="BB333" i="35"/>
  <c r="AB219" i="35"/>
  <c r="BD80" i="35"/>
  <c r="AQ158" i="35"/>
  <c r="BF145" i="35"/>
  <c r="BF158" i="35" s="1"/>
  <c r="AC158" i="35"/>
  <c r="AU333" i="35"/>
  <c r="BD333" i="35"/>
  <c r="AP171" i="35"/>
  <c r="BG171" i="35" s="1"/>
  <c r="P209" i="35"/>
  <c r="AC219" i="35"/>
  <c r="AJ214" i="35"/>
  <c r="AJ219" i="35" s="1"/>
  <c r="AO226" i="35"/>
  <c r="AP165" i="35"/>
  <c r="BG165" i="35" s="1"/>
  <c r="AP208" i="35"/>
  <c r="BG208" i="35" s="1"/>
  <c r="AQ226" i="35"/>
  <c r="BF224" i="35"/>
  <c r="BF226" i="35" s="1"/>
  <c r="AP242" i="35"/>
  <c r="BG242" i="35" s="1"/>
  <c r="AO190" i="35"/>
  <c r="AQ202" i="35"/>
  <c r="W333" i="35"/>
  <c r="AX333" i="35"/>
  <c r="BF183" i="35"/>
  <c r="AO219" i="35"/>
  <c r="P158" i="35"/>
  <c r="AP152" i="35"/>
  <c r="BG152" i="35" s="1"/>
  <c r="AG333" i="35"/>
  <c r="AC170" i="35"/>
  <c r="AB209" i="35"/>
  <c r="BG256" i="35"/>
  <c r="L333" i="35"/>
  <c r="T333" i="35"/>
  <c r="AR333" i="35"/>
  <c r="BA333" i="35"/>
  <c r="AB161" i="35"/>
  <c r="P162" i="35"/>
  <c r="AB162" i="35" s="1"/>
  <c r="AP162" i="35" s="1"/>
  <c r="BG162" i="35" s="1"/>
  <c r="AC190" i="35"/>
  <c r="AC202" i="35"/>
  <c r="AJ207" i="35"/>
  <c r="AJ209" i="35" s="1"/>
  <c r="AQ219" i="35"/>
  <c r="BF234" i="35"/>
  <c r="AB244" i="35"/>
  <c r="P257" i="35"/>
  <c r="AB257" i="35"/>
  <c r="AP295" i="35"/>
  <c r="BG295" i="35" s="1"/>
  <c r="AP297" i="35"/>
  <c r="BG297" i="35" s="1"/>
  <c r="BG252" i="35"/>
  <c r="AP267" i="35"/>
  <c r="BG267" i="35" s="1"/>
  <c r="P268" i="35"/>
  <c r="N333" i="35"/>
  <c r="V333" i="35"/>
  <c r="AD333" i="35"/>
  <c r="AL333" i="35"/>
  <c r="AT333" i="35"/>
  <c r="BC333" i="35"/>
  <c r="AP230" i="35"/>
  <c r="BG230" i="35" s="1"/>
  <c r="AB234" i="35"/>
  <c r="AC244" i="35"/>
  <c r="AP279" i="35"/>
  <c r="BG279" i="35" s="1"/>
  <c r="AP281" i="35"/>
  <c r="BG281" i="35" s="1"/>
  <c r="AC234" i="35"/>
  <c r="AP303" i="35"/>
  <c r="BG303" i="35" s="1"/>
  <c r="AP327" i="35"/>
  <c r="BG327" i="35" s="1"/>
  <c r="X333" i="35"/>
  <c r="AF333" i="35"/>
  <c r="AN333" i="35"/>
  <c r="AV333" i="35"/>
  <c r="BE333" i="35"/>
  <c r="AJ225" i="35"/>
  <c r="AP225" i="35" s="1"/>
  <c r="BG225" i="35" s="1"/>
  <c r="AP239" i="35"/>
  <c r="AP248" i="35"/>
  <c r="BG248" i="35" s="1"/>
  <c r="AP243" i="35"/>
  <c r="BG243" i="35" s="1"/>
  <c r="BF257" i="35"/>
  <c r="AP263" i="35"/>
  <c r="AB268" i="35"/>
  <c r="AP289" i="35"/>
  <c r="BG289" i="35" s="1"/>
  <c r="BG317" i="35"/>
  <c r="AO234" i="35"/>
  <c r="AC249" i="35"/>
  <c r="S333" i="35"/>
  <c r="AA333" i="35"/>
  <c r="AI333" i="35"/>
  <c r="AY333" i="35"/>
  <c r="AB202" i="35"/>
  <c r="P219" i="35"/>
  <c r="AJ247" i="35"/>
  <c r="AJ249" i="35" s="1"/>
  <c r="AP271" i="35"/>
  <c r="BG271" i="35" s="1"/>
  <c r="BF207" i="35"/>
  <c r="BF209" i="35" s="1"/>
  <c r="P234" i="35"/>
  <c r="AQ249" i="35"/>
  <c r="AJ240" i="35"/>
  <c r="AP240" i="35" s="1"/>
  <c r="BG240" i="35" s="1"/>
  <c r="AJ264" i="35"/>
  <c r="AP264" i="35" s="1"/>
  <c r="BG264" i="35" s="1"/>
  <c r="AP73" i="35" l="1"/>
  <c r="AZ99" i="35"/>
  <c r="AZ97" i="35" s="1"/>
  <c r="P74" i="35"/>
  <c r="AB260" i="35"/>
  <c r="AB226" i="35"/>
  <c r="AJ70" i="35"/>
  <c r="AO58" i="35"/>
  <c r="AJ110" i="35"/>
  <c r="BG81" i="35"/>
  <c r="AB77" i="35"/>
  <c r="AB74" i="35" s="1"/>
  <c r="AP96" i="35"/>
  <c r="AP116" i="35" s="1"/>
  <c r="BG116" i="35" s="1"/>
  <c r="P40" i="35"/>
  <c r="AP44" i="35"/>
  <c r="AJ108" i="35"/>
  <c r="AB29" i="35"/>
  <c r="AP29" i="35" s="1"/>
  <c r="BG29" i="35" s="1"/>
  <c r="BF123" i="35"/>
  <c r="BG123" i="35" s="1"/>
  <c r="AO99" i="35"/>
  <c r="AO97" i="35" s="1"/>
  <c r="Z51" i="37" s="1"/>
  <c r="AC111" i="35"/>
  <c r="AC99" i="35" s="1"/>
  <c r="AC97" i="35" s="1"/>
  <c r="V99" i="35"/>
  <c r="V97" i="35" s="1"/>
  <c r="AP257" i="35"/>
  <c r="AP49" i="35"/>
  <c r="BG49" i="35" s="1"/>
  <c r="BM49" i="35" s="1"/>
  <c r="AP42" i="35"/>
  <c r="AJ109" i="35"/>
  <c r="AJ74" i="35"/>
  <c r="AC58" i="35"/>
  <c r="AO40" i="35"/>
  <c r="AQ74" i="35"/>
  <c r="BF74" i="35" s="1"/>
  <c r="BG183" i="35"/>
  <c r="P57" i="35"/>
  <c r="AP78" i="35"/>
  <c r="AP77" i="35" s="1"/>
  <c r="AP74" i="35" s="1"/>
  <c r="AC40" i="35"/>
  <c r="BB118" i="35"/>
  <c r="BB97" i="35" s="1"/>
  <c r="AP214" i="35"/>
  <c r="BG214" i="35" s="1"/>
  <c r="BG219" i="35" s="1"/>
  <c r="BG221" i="35" s="1"/>
  <c r="AP93" i="35"/>
  <c r="AP114" i="35" s="1"/>
  <c r="BG114" i="35" s="1"/>
  <c r="AC74" i="35"/>
  <c r="AP247" i="35"/>
  <c r="AB103" i="35"/>
  <c r="AB59" i="35"/>
  <c r="BG257" i="35"/>
  <c r="AO333" i="35"/>
  <c r="AB91" i="35"/>
  <c r="AB80" i="35"/>
  <c r="AP23" i="35"/>
  <c r="AC131" i="35"/>
  <c r="AJ131" i="35" s="1"/>
  <c r="AP22" i="35"/>
  <c r="BG22" i="35" s="1"/>
  <c r="BG260" i="35"/>
  <c r="AQ131" i="35"/>
  <c r="BF131" i="35" s="1"/>
  <c r="AN99" i="35"/>
  <c r="AN97" i="35" s="1"/>
  <c r="BG93" i="35"/>
  <c r="BF190" i="35"/>
  <c r="BF333" i="35" s="1"/>
  <c r="P170" i="35"/>
  <c r="AW99" i="35"/>
  <c r="AW97" i="35" s="1"/>
  <c r="AJ80" i="35"/>
  <c r="AO131" i="35"/>
  <c r="AP260" i="35"/>
  <c r="BA118" i="35"/>
  <c r="BA97" i="35" s="1"/>
  <c r="AJ40" i="35"/>
  <c r="AB88" i="35"/>
  <c r="AQ80" i="35"/>
  <c r="BF80" i="35" s="1"/>
  <c r="P333" i="35"/>
  <c r="AJ268" i="35"/>
  <c r="AJ103" i="35"/>
  <c r="AJ59" i="35"/>
  <c r="AJ57" i="35" s="1"/>
  <c r="AP108" i="35"/>
  <c r="BG108" i="35" s="1"/>
  <c r="BG75" i="35"/>
  <c r="AQ104" i="35"/>
  <c r="AQ99" i="35" s="1"/>
  <c r="AQ97" i="35" s="1"/>
  <c r="BF66" i="35"/>
  <c r="BF104" i="35" s="1"/>
  <c r="BF99" i="35" s="1"/>
  <c r="AQ58" i="35"/>
  <c r="BF58" i="35" s="1"/>
  <c r="BG21" i="35"/>
  <c r="P131" i="35"/>
  <c r="AB131" i="35" s="1"/>
  <c r="AP161" i="35"/>
  <c r="AB170" i="35"/>
  <c r="AP219" i="35"/>
  <c r="AP234" i="35"/>
  <c r="BG229" i="35"/>
  <c r="BG234" i="35" s="1"/>
  <c r="BG236" i="35" s="1"/>
  <c r="P104" i="35"/>
  <c r="P58" i="35"/>
  <c r="AP112" i="35"/>
  <c r="BG112" i="35" s="1"/>
  <c r="BG89" i="35"/>
  <c r="AP88" i="35"/>
  <c r="BG88" i="35" s="1"/>
  <c r="AP48" i="35"/>
  <c r="AB105" i="35"/>
  <c r="BG73" i="35"/>
  <c r="AP107" i="35"/>
  <c r="BG107" i="35" s="1"/>
  <c r="T102" i="35"/>
  <c r="T99" i="35" s="1"/>
  <c r="T97" i="35" s="1"/>
  <c r="P24" i="35"/>
  <c r="S24" i="35"/>
  <c r="S102" i="35" s="1"/>
  <c r="S99" i="35" s="1"/>
  <c r="S97" i="35" s="1"/>
  <c r="BF59" i="35"/>
  <c r="AQ57" i="35"/>
  <c r="BF57" i="35" s="1"/>
  <c r="BF118" i="35"/>
  <c r="BG118" i="35" s="1"/>
  <c r="BG119" i="35"/>
  <c r="BF45" i="35"/>
  <c r="AQ40" i="35"/>
  <c r="BF40" i="35" s="1"/>
  <c r="AC333" i="35"/>
  <c r="AP138" i="35"/>
  <c r="BG44" i="35"/>
  <c r="BG138" i="35" s="1"/>
  <c r="BG128" i="35"/>
  <c r="AP127" i="35"/>
  <c r="P111" i="35"/>
  <c r="P80" i="35"/>
  <c r="AP158" i="35"/>
  <c r="BG145" i="35"/>
  <c r="BG158" i="35" s="1"/>
  <c r="BG202" i="35"/>
  <c r="BG204" i="35" s="1"/>
  <c r="BG60" i="35"/>
  <c r="AP103" i="35"/>
  <c r="BG103" i="35" s="1"/>
  <c r="AP59" i="35"/>
  <c r="AQ333" i="35"/>
  <c r="AB70" i="35"/>
  <c r="AB106" i="35"/>
  <c r="AP71" i="35"/>
  <c r="AP202" i="35"/>
  <c r="AP244" i="35"/>
  <c r="BG239" i="35"/>
  <c r="BG244" i="35" s="1"/>
  <c r="AB190" i="35"/>
  <c r="AP179" i="35"/>
  <c r="AJ91" i="35"/>
  <c r="AJ113" i="35"/>
  <c r="AP92" i="35"/>
  <c r="L131" i="35"/>
  <c r="BG224" i="35"/>
  <c r="BG226" i="35" s="1"/>
  <c r="AP226" i="35"/>
  <c r="AP135" i="35"/>
  <c r="BG23" i="35"/>
  <c r="BG135" i="35" s="1"/>
  <c r="BG83" i="35"/>
  <c r="BG82" i="35" s="1"/>
  <c r="AP82" i="35"/>
  <c r="BG247" i="35"/>
  <c r="BG249" i="35" s="1"/>
  <c r="AP249" i="35"/>
  <c r="AP268" i="35"/>
  <c r="BG263" i="35"/>
  <c r="BG268" i="35" s="1"/>
  <c r="AJ244" i="35"/>
  <c r="AP207" i="35"/>
  <c r="AJ226" i="35"/>
  <c r="AB115" i="35"/>
  <c r="AP95" i="35"/>
  <c r="AJ101" i="35"/>
  <c r="AP19" i="35"/>
  <c r="AB45" i="35"/>
  <c r="AB40" i="35" s="1"/>
  <c r="AP46" i="35"/>
  <c r="AJ66" i="35"/>
  <c r="AP67" i="35"/>
  <c r="BG96" i="35" l="1"/>
  <c r="AB109" i="35"/>
  <c r="AB58" i="35"/>
  <c r="BG78" i="35"/>
  <c r="BG74" i="35"/>
  <c r="AB57" i="35"/>
  <c r="BG42" i="35"/>
  <c r="AP41" i="35"/>
  <c r="BG41" i="35" s="1"/>
  <c r="AP20" i="35"/>
  <c r="BG20" i="35" s="1"/>
  <c r="BM20" i="35" s="1"/>
  <c r="V29" i="36" s="1"/>
  <c r="AB333" i="35"/>
  <c r="AP131" i="35"/>
  <c r="BG131" i="35" s="1"/>
  <c r="BM131" i="35" s="1"/>
  <c r="AJ333" i="35"/>
  <c r="BF97" i="35"/>
  <c r="AP111" i="35"/>
  <c r="BG111" i="35" s="1"/>
  <c r="AP80" i="35"/>
  <c r="BG80" i="35" s="1"/>
  <c r="AP101" i="35"/>
  <c r="BG19" i="35"/>
  <c r="BM19" i="35" s="1"/>
  <c r="V18" i="36" s="1"/>
  <c r="AP57" i="35"/>
  <c r="BG57" i="35" s="1"/>
  <c r="BG59" i="35"/>
  <c r="AP117" i="35"/>
  <c r="BG117" i="35" s="1"/>
  <c r="BG127" i="35"/>
  <c r="P102" i="35"/>
  <c r="P99" i="35" s="1"/>
  <c r="P97" i="35" s="1"/>
  <c r="AB24" i="35"/>
  <c r="BG161" i="35"/>
  <c r="BG170" i="35" s="1"/>
  <c r="AP170" i="35"/>
  <c r="AP113" i="35"/>
  <c r="BG113" i="35" s="1"/>
  <c r="AP91" i="35"/>
  <c r="BG91" i="35" s="1"/>
  <c r="BG92" i="35"/>
  <c r="AP115" i="35"/>
  <c r="BG115" i="35" s="1"/>
  <c r="BG95" i="35"/>
  <c r="AP66" i="35"/>
  <c r="BG67" i="35"/>
  <c r="BM67" i="35" s="1"/>
  <c r="AP190" i="35"/>
  <c r="BG179" i="35"/>
  <c r="BG190" i="35" s="1"/>
  <c r="BG192" i="35" s="1"/>
  <c r="AJ104" i="35"/>
  <c r="AJ99" i="35" s="1"/>
  <c r="AJ97" i="35" s="1"/>
  <c r="Z38" i="37" s="1"/>
  <c r="AJ58" i="35"/>
  <c r="BG77" i="35"/>
  <c r="AP109" i="35"/>
  <c r="BG109" i="35" s="1"/>
  <c r="AP106" i="35"/>
  <c r="BG106" i="35" s="1"/>
  <c r="BG71" i="35"/>
  <c r="AP70" i="35"/>
  <c r="BG70" i="35" s="1"/>
  <c r="BG46" i="35"/>
  <c r="AP45" i="35"/>
  <c r="AP209" i="35"/>
  <c r="BG207" i="35"/>
  <c r="BG209" i="35" s="1"/>
  <c r="BG211" i="35" s="1"/>
  <c r="BG48" i="35"/>
  <c r="BM48" i="35" s="1"/>
  <c r="V87" i="36" s="1"/>
  <c r="AP105" i="35"/>
  <c r="BG105" i="35" s="1"/>
  <c r="AP333" i="35" l="1"/>
  <c r="BG45" i="35"/>
  <c r="AP40" i="35"/>
  <c r="BG40" i="35" s="1"/>
  <c r="BM40" i="35" s="1"/>
  <c r="V90" i="36" s="1"/>
  <c r="BG333" i="35"/>
  <c r="AP58" i="35"/>
  <c r="BG58" i="35" s="1"/>
  <c r="AP104" i="35"/>
  <c r="BG104" i="35" s="1"/>
  <c r="BG66" i="35"/>
  <c r="AB102" i="35"/>
  <c r="AB99" i="35" s="1"/>
  <c r="AB97" i="35" s="1"/>
  <c r="Z25" i="37" s="1"/>
  <c r="AP24" i="35"/>
  <c r="BG101" i="35"/>
  <c r="AP102" i="35" l="1"/>
  <c r="BG24" i="35"/>
  <c r="BM24" i="35" s="1"/>
  <c r="V39" i="36" s="1"/>
  <c r="BG102" i="35" l="1"/>
  <c r="AP99" i="35"/>
  <c r="AP97" i="35" l="1"/>
  <c r="BG97" i="35" s="1"/>
  <c r="BG99" i="35"/>
</calcChain>
</file>

<file path=xl/sharedStrings.xml><?xml version="1.0" encoding="utf-8"?>
<sst xmlns="http://schemas.openxmlformats.org/spreadsheetml/2006/main" count="1874" uniqueCount="1165">
  <si>
    <t>Banque du Canada</t>
  </si>
  <si>
    <t>Relevé des sûretés et des opérations de nantissement (H4)</t>
  </si>
  <si>
    <t>__________________________________</t>
  </si>
  <si>
    <t>Nom de l'institution</t>
  </si>
  <si>
    <t xml:space="preserve">Code de l'institution (2 lettres) </t>
  </si>
  <si>
    <t xml:space="preserve">Au </t>
  </si>
  <si>
    <t>Actifs remis en nantissement ou pouvant être mis en garantie, par catégorie d'actifs</t>
  </si>
  <si>
    <t>Dépôts auprès d'institutions financières (et autres espèces qui ne sont pas des actifs liquides de haute qualité (HQLA))</t>
  </si>
  <si>
    <t>Actifs de niveau 1</t>
  </si>
  <si>
    <t xml:space="preserve">Actifs de niveau 2A </t>
  </si>
  <si>
    <t>Actifs de niveau 2B</t>
  </si>
  <si>
    <t>Total des actifs liquides</t>
  </si>
  <si>
    <t>Autres types d'actifs</t>
  </si>
  <si>
    <t>Total des catégories d'actifs</t>
  </si>
  <si>
    <t>Ajustement de la compensation</t>
  </si>
  <si>
    <t>Montants relatifs aux mouvements de sûretés non déclarés auprès des clients (courtage privilégié et courtage de détail)</t>
  </si>
  <si>
    <t xml:space="preserve">Montants relatifs aux filiales non déclarées </t>
  </si>
  <si>
    <t>Autres ajustements justifiés (p. ex., ajustements comptables)</t>
  </si>
  <si>
    <t>Montant figurant au bilan (relevé M4)</t>
  </si>
  <si>
    <t>Total pour l'entité consolidée (la valeur à la fin du mois correspond au montant déclaré au relevé M4, sans excéder le seuil)</t>
  </si>
  <si>
    <t>Pièces et billets de banque</t>
  </si>
  <si>
    <t xml:space="preserve">Réserves détenues auprès de la banque centrale (avec possibilité de retrait en période de crise) </t>
  </si>
  <si>
    <t xml:space="preserve">Réserves détenues auprès de la banque centrale (sans possibilité de retrait en période de crise) </t>
  </si>
  <si>
    <t>Titres négociables assortis d'une pondération de risque de 0 %</t>
  </si>
  <si>
    <t xml:space="preserve">         titres émis par un émetteur souverain</t>
  </si>
  <si>
    <t xml:space="preserve">              dont : titres émis par le Canada</t>
  </si>
  <si>
    <t>Titres garantis par des émetteurs souverains</t>
  </si>
  <si>
    <t xml:space="preserve">  dont : titres garantis par le Canada</t>
  </si>
  <si>
    <t xml:space="preserve">                     dont : titres hypothécaires LNH</t>
  </si>
  <si>
    <t xml:space="preserve">                            dont : titres LNH détenus en propre</t>
  </si>
  <si>
    <t xml:space="preserve">                     dont : Obligations hypothécaires du Canada</t>
  </si>
  <si>
    <t xml:space="preserve">         Titres émis ou garantis par des banques centrales, des organismes publics, la BRI, le FMI, la BCE 
               et la Communauté européenne, ou des BMD </t>
  </si>
  <si>
    <t xml:space="preserve">              dont : titres émis ou garantis par des organismes publics canadiens</t>
  </si>
  <si>
    <t xml:space="preserve">                     dont : titres émis par des provinces canadiennes </t>
  </si>
  <si>
    <t>Autres actifs de niveau 1 (lorsque la pondération de risque est autre que 0 %)</t>
  </si>
  <si>
    <t>Total des actifs de niveau 1</t>
  </si>
  <si>
    <t>Titres négociables assortis d'une pondération de risque de 20 %</t>
  </si>
  <si>
    <t xml:space="preserve">       Titres émis ou garantis par des émetteurs souverains</t>
  </si>
  <si>
    <t xml:space="preserve">       Titres émis ou garantis par des banques centrales, des organismes publics ou des banques 
              multilatérales de développement</t>
  </si>
  <si>
    <t>Obligations de sociétés non financières (notées AAA+ à AA-)</t>
  </si>
  <si>
    <t>Obligations sécurisées (notées AAA+ à AA-)</t>
  </si>
  <si>
    <t>Autres actifs de niveau 2A</t>
  </si>
  <si>
    <t>Total des actifs de niveau 2A</t>
  </si>
  <si>
    <t>Actions ordinaires de sociétés non financières</t>
  </si>
  <si>
    <t>Obligations de sociétés non financières (notées A+ à BBB-)</t>
  </si>
  <si>
    <t>Titres adossés à des créances hypothécaires résidentielles (AAA+ à AA)</t>
  </si>
  <si>
    <t>Autres actifs de niveau 2B (titres de créance notés BBB- à BBB+ émis par un émetteur souverain ou une banque centrale)</t>
  </si>
  <si>
    <t>Total des actifs de niveau 2B</t>
  </si>
  <si>
    <t>Autres titres négociables</t>
  </si>
  <si>
    <t xml:space="preserve">       Actions ordinaires du secteur financier</t>
  </si>
  <si>
    <t xml:space="preserve">       Obligations de sociétés financières</t>
  </si>
  <si>
    <t xml:space="preserve">       Obligations sécurisées émises par l'organisme même</t>
  </si>
  <si>
    <t xml:space="preserve">       Titres adossés à des actifs (TAA)</t>
  </si>
  <si>
    <t xml:space="preserve">              dont : TAA à plus d'un jour</t>
  </si>
  <si>
    <t xml:space="preserve">              dont : papier commercial adossé à des actifs (PCAA)</t>
  </si>
  <si>
    <t xml:space="preserve">       Acceptations bancaires</t>
  </si>
  <si>
    <t xml:space="preserve">       Autres titres négociables</t>
  </si>
  <si>
    <t xml:space="preserve">              dont : fonds négociés en bourse</t>
  </si>
  <si>
    <t>Prêts hypothécaires résidentiels assurés</t>
  </si>
  <si>
    <t>Prêts hypothécaires résidentiels non assurés</t>
  </si>
  <si>
    <t>Hypothèques non résidentielles</t>
  </si>
  <si>
    <t xml:space="preserve">Prêts non hypothécaires </t>
  </si>
  <si>
    <t>Autre</t>
  </si>
  <si>
    <t>Total des autres actifs</t>
  </si>
  <si>
    <t>c1</t>
  </si>
  <si>
    <t>c2</t>
  </si>
  <si>
    <t>c3</t>
  </si>
  <si>
    <t>c4</t>
  </si>
  <si>
    <t>c5</t>
  </si>
  <si>
    <t>c6</t>
  </si>
  <si>
    <t>c7</t>
  </si>
  <si>
    <t>c9</t>
  </si>
  <si>
    <t>c10</t>
  </si>
  <si>
    <t>c54</t>
  </si>
  <si>
    <t>c55</t>
  </si>
  <si>
    <t>c56</t>
  </si>
  <si>
    <t>c11</t>
  </si>
  <si>
    <t>c12</t>
  </si>
  <si>
    <t>c57</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</si>
  <si>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</si>
  <si>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</si>
  <si>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</si>
  <si>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</si>
  <si>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</si>
  <si>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</si>
  <si>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</si>
  <si>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</si>
  <si>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</si>
  <si>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</si>
  <si>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</si>
  <si>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</si>
  <si>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</si>
  <si>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</si>
  <si>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</si>
  <si>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</si>
  <si>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</si>
  <si>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</si>
  <si>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</si>
  <si>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</si>
  <si>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</si>
  <si>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</si>
  <si>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</si>
  <si>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</si>
  <si>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</si>
  <si>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c58</t>
  </si>
  <si>
    <t>c41</t>
  </si>
  <si>
    <t>c42</t>
  </si>
  <si>
    <t>c43</t>
  </si>
  <si>
    <t>c44</t>
  </si>
  <si>
    <t>c45</t>
  </si>
  <si>
    <t>c46</t>
  </si>
  <si>
    <t>c47</t>
  </si>
  <si>
    <t>c48</t>
  </si>
  <si>
    <t>c49</t>
  </si>
  <si>
    <t>c50</t>
  </si>
  <si>
    <t>c51</t>
  </si>
  <si>
    <t>c52</t>
  </si>
  <si>
    <t>c53</t>
  </si>
  <si>
    <t xml:space="preserve">Partie A : Mouvements de sûretés et actifs non grevés disponibles </t>
  </si>
  <si>
    <t>Au bilan</t>
  </si>
  <si>
    <t xml:space="preserve">Actif – Partie A, Section 1 </t>
  </si>
  <si>
    <t>TOTAL de l'actif</t>
  </si>
  <si>
    <t>a1</t>
  </si>
  <si>
    <t xml:space="preserve">Trésorerie et montants à recevoir des banques </t>
  </si>
  <si>
    <t>TOTAL – Trésorerie et montants à recevoir des banques</t>
  </si>
  <si>
    <t>a2</t>
  </si>
  <si>
    <t xml:space="preserve">       Trésorerie (actifs non grevés – non compris dans la partie B)</t>
  </si>
  <si>
    <t>a3</t>
  </si>
  <si>
    <t xml:space="preserve">       Trésorerie (actifs grevés – compris dans la partie B)</t>
  </si>
  <si>
    <t>a4</t>
  </si>
  <si>
    <t>Valeurs mobilières</t>
  </si>
  <si>
    <t xml:space="preserve">Valeurs mobilières – position longue (valeur nette) </t>
  </si>
  <si>
    <t>a5</t>
  </si>
  <si>
    <t>Prêts garantis</t>
  </si>
  <si>
    <t>TOTAL – Prêts garantis</t>
  </si>
  <si>
    <t>a6</t>
  </si>
  <si>
    <t>Prises en pension (montant brut)</t>
  </si>
  <si>
    <t>a7</t>
  </si>
  <si>
    <t>Emprunts de titres (montant brut)</t>
  </si>
  <si>
    <t>a8</t>
  </si>
  <si>
    <t xml:space="preserve">       dont : non renouvelable dont l'échéance initiale est de un jour (montant brut)</t>
  </si>
  <si>
    <t>a9</t>
  </si>
  <si>
    <t xml:space="preserve">Prêts </t>
  </si>
  <si>
    <t>TOTAL des prêts</t>
  </si>
  <si>
    <t>a10</t>
  </si>
  <si>
    <t xml:space="preserve">Prêts non grevés </t>
  </si>
  <si>
    <t>a11</t>
  </si>
  <si>
    <t xml:space="preserve">Prêts financés par obligations sécurisées </t>
  </si>
  <si>
    <t>a12</t>
  </si>
  <si>
    <t>Prêts financés par titrisation</t>
  </si>
  <si>
    <t>a13</t>
  </si>
  <si>
    <t xml:space="preserve">Prêts grevés autrement </t>
  </si>
  <si>
    <t>a14</t>
  </si>
  <si>
    <t>Marge de liquidité fournie</t>
  </si>
  <si>
    <t>Total – Marge de liquidité fournie</t>
  </si>
  <si>
    <t>a15</t>
  </si>
  <si>
    <t>Marge de liquidité fournie sur opération de dérivé de gré à gré</t>
  </si>
  <si>
    <t>a16</t>
  </si>
  <si>
    <t xml:space="preserve">       dont : marge initiale </t>
  </si>
  <si>
    <t>a119</t>
  </si>
  <si>
    <t xml:space="preserve">       dont : marge de variation </t>
  </si>
  <si>
    <t>a120</t>
  </si>
  <si>
    <t>Marge de liquidité fournie à une IMF/CC</t>
  </si>
  <si>
    <t>a17</t>
  </si>
  <si>
    <t xml:space="preserve">       dont sûretés engagées dans le fonds de défaut</t>
  </si>
  <si>
    <t>a121</t>
  </si>
  <si>
    <t xml:space="preserve">       dont : sûretés applicables aux opérations sur produits dérivés </t>
  </si>
  <si>
    <t xml:space="preserve">dont : marge initiale </t>
  </si>
  <si>
    <t>a122</t>
  </si>
  <si>
    <t xml:space="preserve">dont : marge de variation </t>
  </si>
  <si>
    <t>a123</t>
  </si>
  <si>
    <t xml:space="preserve">       dont : sûretés applicables à d'autres transactions </t>
  </si>
  <si>
    <t>a124</t>
  </si>
  <si>
    <t>Autre marge de liquidité fournie</t>
  </si>
  <si>
    <t>a18</t>
  </si>
  <si>
    <t xml:space="preserve">Passif – Partie A, Section 2 </t>
  </si>
  <si>
    <t>TOTAL du passif</t>
  </si>
  <si>
    <t>a19</t>
  </si>
  <si>
    <t>Financement garanti</t>
  </si>
  <si>
    <t>TOTAL du financement garanti</t>
  </si>
  <si>
    <t>a20</t>
  </si>
  <si>
    <t xml:space="preserve">Cessions en pension (montant brut) </t>
  </si>
  <si>
    <t>a21</t>
  </si>
  <si>
    <t xml:space="preserve">       dont : avec sûretés engagées auprès d'une IMF </t>
  </si>
  <si>
    <t>a22</t>
  </si>
  <si>
    <t xml:space="preserve">       dont : avec sûretés engagées hors IMF </t>
  </si>
  <si>
    <t>a23</t>
  </si>
  <si>
    <t xml:space="preserve">           dont : non renouvelable dont l'échéance initiale est de un jour (montant brut)</t>
  </si>
  <si>
    <t>a24</t>
  </si>
  <si>
    <t xml:space="preserve">Prêt de titres (montant brut) </t>
  </si>
  <si>
    <t>a25</t>
  </si>
  <si>
    <t>a26</t>
  </si>
  <si>
    <t xml:space="preserve">       dont : sans sûreté engagée auprès d'une IMF </t>
  </si>
  <si>
    <t>a27</t>
  </si>
  <si>
    <t>Valeurs mobilières (position courte)</t>
  </si>
  <si>
    <t>Valeurs mobilières – position courte (montant net)</t>
  </si>
  <si>
    <t>a28</t>
  </si>
  <si>
    <t>Autre financement garanti</t>
  </si>
  <si>
    <t>Autre financement garanti – TOTAL</t>
  </si>
  <si>
    <t>a29</t>
  </si>
  <si>
    <t>Financement par obligations sécurisées garanties par les actifs détenus en propre</t>
  </si>
  <si>
    <t>a30</t>
  </si>
  <si>
    <t>Financement par des titrisations adossées à des actifs détenus en propre</t>
  </si>
  <si>
    <t>a31</t>
  </si>
  <si>
    <t xml:space="preserve">Autre financement garanti par les actifs détenus en propre </t>
  </si>
  <si>
    <t>a32</t>
  </si>
  <si>
    <t>Marge de liquidité reçue</t>
  </si>
  <si>
    <t xml:space="preserve">Marge de liquidité reçue </t>
  </si>
  <si>
    <t>a33</t>
  </si>
  <si>
    <t xml:space="preserve">Marge de liquidité reçue sur opération de dérivé de gré à gré </t>
  </si>
  <si>
    <t>a34</t>
  </si>
  <si>
    <t>Marge de liquidité reçue d'une IMF/CC</t>
  </si>
  <si>
    <t>a35</t>
  </si>
  <si>
    <t xml:space="preserve">Marge de liquidité reçue - autre </t>
  </si>
  <si>
    <t>a36</t>
  </si>
  <si>
    <t>Mouvements des sûretés</t>
  </si>
  <si>
    <t>Mouvements de sûretés – Partie A, Section 3</t>
  </si>
  <si>
    <t>ENTRÉE de sûretés – TOTAL</t>
  </si>
  <si>
    <t>a37</t>
  </si>
  <si>
    <t>SORTIE de sûretés – TOTAL</t>
  </si>
  <si>
    <t>a38</t>
  </si>
  <si>
    <t>Sûretés applicables aux prêts garantis</t>
  </si>
  <si>
    <t>ENTRÉE de sûretés applicables au prêt de titres  – TOTAL</t>
  </si>
  <si>
    <t>a39</t>
  </si>
  <si>
    <t xml:space="preserve">ENTRÉE de sûretés réhypothécables applicables aux prises en pension (montant brut) </t>
  </si>
  <si>
    <t>a40</t>
  </si>
  <si>
    <t xml:space="preserve">ENTRÉE de sûretés non réhypothécables applicables aux prises en pension (montant brut) </t>
  </si>
  <si>
    <t>a41</t>
  </si>
  <si>
    <t xml:space="preserve">ENTRÉE de sûretés réhypothécables applicables aux emprunts de titres (montant brut) </t>
  </si>
  <si>
    <t>a42</t>
  </si>
  <si>
    <t>a43</t>
  </si>
  <si>
    <t xml:space="preserve">Entrée de sûretés non réhypothécables applicables aux emprunts de titres (montant brut) </t>
  </si>
  <si>
    <t>a44</t>
  </si>
  <si>
    <t>a45</t>
  </si>
  <si>
    <t>Sûretés applicables au financement garanti</t>
  </si>
  <si>
    <t>SORTIE de sûretés applicables au financement garanti – TOTAL</t>
  </si>
  <si>
    <t>a46</t>
  </si>
  <si>
    <t xml:space="preserve">SORTIE de sûretés applicables aux cessions en pension (montant brut, non compensées centralement) </t>
  </si>
  <si>
    <t>a47</t>
  </si>
  <si>
    <t>a48</t>
  </si>
  <si>
    <t xml:space="preserve">SORTIE de sûretés applicables au prêt de titres (montant brut) </t>
  </si>
  <si>
    <t>a49</t>
  </si>
  <si>
    <t>Swaps de sûretés</t>
  </si>
  <si>
    <t>ENTRÉE / SORTIE de sûretés à des fins de swap – TOTAL</t>
  </si>
  <si>
    <t>a50</t>
  </si>
  <si>
    <t xml:space="preserve">ENTRÉE de sûretés réhypothécables applicables aux swaps </t>
  </si>
  <si>
    <t>a51</t>
  </si>
  <si>
    <t xml:space="preserve">ENTRÉE de sûretés non réhypothécables applicables aux swaps </t>
  </si>
  <si>
    <t>a52</t>
  </si>
  <si>
    <t xml:space="preserve">SORTIE de sûretés applicables aux swaps (non compensées centralement) </t>
  </si>
  <si>
    <t>a53</t>
  </si>
  <si>
    <t xml:space="preserve">Sûretés hors liquidités applicables aux dérivés </t>
  </si>
  <si>
    <t>ENTRÉE/SORTIE de sûretés hors liquidités applicables aux dérivés de gré à gré – TOTAL</t>
  </si>
  <si>
    <t>a54</t>
  </si>
  <si>
    <t xml:space="preserve">ENTRÉE de sûretés réhypothécables applicables aux dérivés de gré à gré </t>
  </si>
  <si>
    <t>a55</t>
  </si>
  <si>
    <t xml:space="preserve">ENTRÉE de sûretés non réhypothécables applicables aux dérivés de gré à gré </t>
  </si>
  <si>
    <t>a56</t>
  </si>
  <si>
    <t>SORTIE de sûretés applicables aux dérivés de gré à gré (non compensées centralement)</t>
  </si>
  <si>
    <t>a57</t>
  </si>
  <si>
    <t>a58</t>
  </si>
  <si>
    <t>a59</t>
  </si>
  <si>
    <t>Sûretés hors liquidités engagées auprès d'une IMF/CC</t>
  </si>
  <si>
    <t xml:space="preserve">ENTRÉE/SORTIE de sûretés hors liquidités engagées auprès d'une IMF/CC – TOTAL </t>
  </si>
  <si>
    <t>a60</t>
  </si>
  <si>
    <t xml:space="preserve">ENTRÉE de sûretés hors liquidités engagées auprès d'une IMF/CC </t>
  </si>
  <si>
    <t>a61</t>
  </si>
  <si>
    <t xml:space="preserve">SORTIE de sûretés hors liquidités engagées auprès d'une IMF/CC </t>
  </si>
  <si>
    <t>a62</t>
  </si>
  <si>
    <t xml:space="preserve">       dont : sûretés engagées dans un fonds de défaut (hors STPGV)</t>
  </si>
  <si>
    <t>a125</t>
  </si>
  <si>
    <t xml:space="preserve">       dont : sûretés applicables aux opérations de prise en pension </t>
  </si>
  <si>
    <t>a126</t>
  </si>
  <si>
    <t>a127</t>
  </si>
  <si>
    <t>a128</t>
  </si>
  <si>
    <t>a129</t>
  </si>
  <si>
    <t>Autres sources de sûretés</t>
  </si>
  <si>
    <t>ENTRÉE de sûretés d'autres sources – TOTAL</t>
  </si>
  <si>
    <t>a63</t>
  </si>
  <si>
    <t xml:space="preserve">ENTRÉE d'autres sûretés réhypothécables </t>
  </si>
  <si>
    <t>a64</t>
  </si>
  <si>
    <t>ENTRÉE d'autres sûretés non réhypothécables</t>
  </si>
  <si>
    <t>a65</t>
  </si>
  <si>
    <t>Sûretés utilisées à d'autres fins</t>
  </si>
  <si>
    <t>SORTIE de sûretés à d'autres fins – TOTAL</t>
  </si>
  <si>
    <t>a66</t>
  </si>
  <si>
    <t>Sûretés applicables au financement par obligations sécurisées garanties par les actifs détenus en propre</t>
  </si>
  <si>
    <t>a67</t>
  </si>
  <si>
    <t>Sûretés applicables au financement garanti par des titrisations adossées à des actifs détenus en propre</t>
  </si>
  <si>
    <t>a68</t>
  </si>
  <si>
    <t xml:space="preserve">Sûretés applicables à d'autres financements garantis par des titres </t>
  </si>
  <si>
    <t>a69</t>
  </si>
  <si>
    <t xml:space="preserve">Sûretés applicables à d'autres financements par prêt garanti </t>
  </si>
  <si>
    <t>a70</t>
  </si>
  <si>
    <t xml:space="preserve">SORTIE d'autres sûretés </t>
  </si>
  <si>
    <t>a71</t>
  </si>
  <si>
    <t xml:space="preserve">Actifs non grevés disponibles </t>
  </si>
  <si>
    <t>Actifs non grevés disponibles – Partie A, Section 4</t>
  </si>
  <si>
    <t xml:space="preserve">(calculé par relevé et par groupe) </t>
  </si>
  <si>
    <t>Actifs non grevés disponibles</t>
  </si>
  <si>
    <t>Actifs non grevés disponibles – TOTAL (correspond au HQLA à l'intérieur du seuil)</t>
  </si>
  <si>
    <t>a72</t>
  </si>
  <si>
    <t>HQLA selon le relevé LCR (valeur marchande)</t>
  </si>
  <si>
    <t>a73</t>
  </si>
  <si>
    <t xml:space="preserve">Actifs négociables non grevés disponibles </t>
  </si>
  <si>
    <t>a74</t>
  </si>
  <si>
    <t>Trésorerie (liquidités non grevées)</t>
  </si>
  <si>
    <t>a75</t>
  </si>
  <si>
    <t>Valeurs mobilières – position longue</t>
  </si>
  <si>
    <t>a76</t>
  </si>
  <si>
    <t>Prêts</t>
  </si>
  <si>
    <t>a77</t>
  </si>
  <si>
    <t>ENTRÉE de sûretés réhypothécables applicables au prêt de titres</t>
  </si>
  <si>
    <t>a78</t>
  </si>
  <si>
    <t>SORTIE de sûretés applicables au financement garanti</t>
  </si>
  <si>
    <t>a79</t>
  </si>
  <si>
    <t xml:space="preserve">SORTIE de valeurs mobilières – position courte </t>
  </si>
  <si>
    <t>a80</t>
  </si>
  <si>
    <t>a81</t>
  </si>
  <si>
    <r>
      <t xml:space="preserve">SORTIE de </t>
    </r>
    <r>
      <rPr>
        <sz val="10"/>
        <rFont val="Calibri"/>
        <family val="2"/>
        <scheme val="minor"/>
      </rPr>
      <t>sûretés applicables aux swaps</t>
    </r>
  </si>
  <si>
    <t>a82</t>
  </si>
  <si>
    <t>a83</t>
  </si>
  <si>
    <t>SORTIE de sûretés appplicables aux dérivés de gré à gré (non compensées centralement)</t>
  </si>
  <si>
    <t>a84</t>
  </si>
  <si>
    <t>a85</t>
  </si>
  <si>
    <t>a86</t>
  </si>
  <si>
    <t xml:space="preserve">ENTRÉES d'autres sûretés réhypothécables </t>
  </si>
  <si>
    <t>a87</t>
  </si>
  <si>
    <t>a88</t>
  </si>
  <si>
    <t>Sûretés applicables au financement par des titrisations adossées à des actifs détenus en propre</t>
  </si>
  <si>
    <t>a89</t>
  </si>
  <si>
    <t xml:space="preserve">SORTIE d'autres sûretés applicables au financement de titres garantis </t>
  </si>
  <si>
    <t>a90</t>
  </si>
  <si>
    <t>a91</t>
  </si>
  <si>
    <t>Ajustements – TOTAL</t>
  </si>
  <si>
    <t>a92</t>
  </si>
  <si>
    <t>Prêts non grevés</t>
  </si>
  <si>
    <t>a93</t>
  </si>
  <si>
    <t>a94</t>
  </si>
  <si>
    <t>a95</t>
  </si>
  <si>
    <t>a96</t>
  </si>
  <si>
    <t>a97</t>
  </si>
  <si>
    <t>a98</t>
  </si>
  <si>
    <t>a99</t>
  </si>
  <si>
    <t>SORTIE d'autres sûretés</t>
  </si>
  <si>
    <t>a100</t>
  </si>
  <si>
    <t>a101</t>
  </si>
  <si>
    <t>a102</t>
  </si>
  <si>
    <t>Cantonnement selon le ratio LCR (actifs liquides de haute qualité d'une filiale plafonnés à 100 % du ratio LCR)</t>
  </si>
  <si>
    <t>a103</t>
  </si>
  <si>
    <t>Autres ajustements justifiés à rapprocher avec le LCR</t>
  </si>
  <si>
    <t>a104</t>
  </si>
  <si>
    <t>Autres ajustements justifiés non liés au LCR</t>
  </si>
  <si>
    <t>a105</t>
  </si>
  <si>
    <t>Actifs grevés – Partie A, Section 5</t>
  </si>
  <si>
    <t>Actifs grevés – TOTAL</t>
  </si>
  <si>
    <t>a106</t>
  </si>
  <si>
    <t>Décotes</t>
  </si>
  <si>
    <t xml:space="preserve">Décotes – Partie A, </t>
  </si>
  <si>
    <t>Sûretés applicables au prêt de titres</t>
  </si>
  <si>
    <t>Prêts garantis – TOTAL</t>
  </si>
  <si>
    <t>a107</t>
  </si>
  <si>
    <t>/</t>
  </si>
  <si>
    <t xml:space="preserve">Prises en pension (montant brut) </t>
  </si>
  <si>
    <t>a108</t>
  </si>
  <si>
    <t>a109</t>
  </si>
  <si>
    <t>a110</t>
  </si>
  <si>
    <t xml:space="preserve">Sûretés applicables au financement garanti </t>
  </si>
  <si>
    <t>Financement garanti – TOTAL</t>
  </si>
  <si>
    <t>a111</t>
  </si>
  <si>
    <t xml:space="preserve">Cession en pension (montant brut) </t>
  </si>
  <si>
    <t>a112</t>
  </si>
  <si>
    <t>a113</t>
  </si>
  <si>
    <t>a114</t>
  </si>
  <si>
    <t xml:space="preserve">Sûretés utilisées à d'autres fins </t>
  </si>
  <si>
    <t>Sûretés utilisées à d'autres fins – TOTAL</t>
  </si>
  <si>
    <t>a115</t>
  </si>
  <si>
    <t xml:space="preserve">(Implied haircuts are computable for grayed out cells; however, results are of limited interpretability due to re-margining and mix of various transaction lengths.) </t>
  </si>
  <si>
    <t>a116</t>
  </si>
  <si>
    <t>a117</t>
  </si>
  <si>
    <t>a118</t>
  </si>
  <si>
    <t>Partie B : Sûretés engagées auprès de contreparties (valeurs des sûretés et des transactions en espèces connexes)</t>
  </si>
  <si>
    <t>Organismes gouvernementaux canadiens – Partie B, Section 1</t>
  </si>
  <si>
    <r>
      <t xml:space="preserve">STPGV </t>
    </r>
    <r>
      <rPr>
        <sz val="10"/>
        <color rgb="FFFF0000"/>
        <rFont val="Calibri"/>
        <family val="2"/>
        <scheme val="minor"/>
      </rPr>
      <t xml:space="preserve">/ </t>
    </r>
    <r>
      <rPr>
        <sz val="10"/>
        <rFont val="Calibri"/>
        <family val="2"/>
        <scheme val="minor"/>
      </rPr>
      <t>Lynx</t>
    </r>
  </si>
  <si>
    <t xml:space="preserve">Total des sûretés excédentaires </t>
  </si>
  <si>
    <t>b1</t>
  </si>
  <si>
    <t xml:space="preserve">       dont : solde de garantie ($)</t>
  </si>
  <si>
    <t>b2</t>
  </si>
  <si>
    <t xml:space="preserve">       dont : solde de garantie (%)</t>
  </si>
  <si>
    <t>b3</t>
  </si>
  <si>
    <t>Avances</t>
  </si>
  <si>
    <t>Sûretés engagées</t>
  </si>
  <si>
    <t>b4</t>
  </si>
  <si>
    <t>Liquidités reçues</t>
  </si>
  <si>
    <t>b5</t>
  </si>
  <si>
    <t>Opérations de pension à plus d'un jour</t>
  </si>
  <si>
    <t>b6</t>
  </si>
  <si>
    <t>b7</t>
  </si>
  <si>
    <t>Opérations de pension à un jour</t>
  </si>
  <si>
    <t>b8</t>
  </si>
  <si>
    <t>b9</t>
  </si>
  <si>
    <t>b12</t>
  </si>
  <si>
    <t>Sûretés reçues</t>
  </si>
  <si>
    <t>b13</t>
  </si>
  <si>
    <t>Autre (billets de banque) / SACR</t>
  </si>
  <si>
    <t>b14</t>
  </si>
  <si>
    <t>b15</t>
  </si>
  <si>
    <t xml:space="preserve">Opérations de nantissement – Total </t>
  </si>
  <si>
    <t>b16</t>
  </si>
  <si>
    <t>b17</t>
  </si>
  <si>
    <t xml:space="preserve">       dont : solde de garantie (%) (calcul automatique)</t>
  </si>
  <si>
    <t>b18</t>
  </si>
  <si>
    <t>SADC</t>
  </si>
  <si>
    <t>b19</t>
  </si>
  <si>
    <t>SCHL / FCH</t>
  </si>
  <si>
    <t xml:space="preserve">Programme des OHC – ventes initiales et complémentaires </t>
  </si>
  <si>
    <t>b20</t>
  </si>
  <si>
    <t xml:space="preserve">Programme des OHC – cession en pension complémentaire </t>
  </si>
  <si>
    <t>b21</t>
  </si>
  <si>
    <r>
      <t xml:space="preserve">Programme des OHC – </t>
    </r>
    <r>
      <rPr>
        <i/>
        <sz val="10"/>
        <color theme="1"/>
        <rFont val="Calibri"/>
        <family val="2"/>
        <scheme val="minor"/>
      </rPr>
      <t>Sellers swap</t>
    </r>
  </si>
  <si>
    <t>b22</t>
  </si>
  <si>
    <t xml:space="preserve">Opérations de pension au bilan </t>
  </si>
  <si>
    <t>b23</t>
  </si>
  <si>
    <t>b24</t>
  </si>
  <si>
    <t>b25</t>
  </si>
  <si>
    <t>b26</t>
  </si>
  <si>
    <t>Autres opérations de nantissement</t>
  </si>
  <si>
    <t>b27</t>
  </si>
  <si>
    <t>b28</t>
  </si>
  <si>
    <t>Adjudication du matin des soldes de trésorerie du receveur général (opérations de pension)</t>
  </si>
  <si>
    <t>b29</t>
  </si>
  <si>
    <t>b30</t>
  </si>
  <si>
    <t>Autres</t>
  </si>
  <si>
    <t>Opérations de pension</t>
  </si>
  <si>
    <t>b31</t>
  </si>
  <si>
    <t>b32</t>
  </si>
  <si>
    <t>b33</t>
  </si>
  <si>
    <t>b34</t>
  </si>
  <si>
    <t>Dérivés de gré à gré</t>
  </si>
  <si>
    <t>b192</t>
  </si>
  <si>
    <t>b35</t>
  </si>
  <si>
    <t xml:space="preserve">Gouvernements et banques centrales à l'étranger – Partie B, Section 2 </t>
  </si>
  <si>
    <t>Réserve fédérale</t>
  </si>
  <si>
    <t>Escompte officiel</t>
  </si>
  <si>
    <t>b36</t>
  </si>
  <si>
    <t>b37</t>
  </si>
  <si>
    <t>b38</t>
  </si>
  <si>
    <t>b39</t>
  </si>
  <si>
    <t>Opérations sur prêt de titres</t>
  </si>
  <si>
    <t>b40</t>
  </si>
  <si>
    <t>b41</t>
  </si>
  <si>
    <t>b42</t>
  </si>
  <si>
    <t>b43</t>
  </si>
  <si>
    <t>Dépôts obligatoires</t>
  </si>
  <si>
    <t>b44</t>
  </si>
  <si>
    <t>b45</t>
  </si>
  <si>
    <t>b46</t>
  </si>
  <si>
    <t>b47</t>
  </si>
  <si>
    <t>b48</t>
  </si>
  <si>
    <t>b49</t>
  </si>
  <si>
    <t>Autres gouvernements et banques centrales à l'étranger</t>
  </si>
  <si>
    <t>b50</t>
  </si>
  <si>
    <t>b51</t>
  </si>
  <si>
    <t>b52</t>
  </si>
  <si>
    <t>b53</t>
  </si>
  <si>
    <t>b54</t>
  </si>
  <si>
    <t>b55</t>
  </si>
  <si>
    <t>b56</t>
  </si>
  <si>
    <t>b57</t>
  </si>
  <si>
    <t>b58</t>
  </si>
  <si>
    <t>b59</t>
  </si>
  <si>
    <t>b60</t>
  </si>
  <si>
    <t>b61</t>
  </si>
  <si>
    <t>IMF et CC canadiennes – 
Partie B, Section 3</t>
  </si>
  <si>
    <t>CDS</t>
  </si>
  <si>
    <t xml:space="preserve">Opérations de pension </t>
  </si>
  <si>
    <t>b62</t>
  </si>
  <si>
    <t>b63</t>
  </si>
  <si>
    <t xml:space="preserve">Sûretés engagées dans le fonds de défaut </t>
  </si>
  <si>
    <t>b158</t>
  </si>
  <si>
    <t>Autres sûretés engagées</t>
  </si>
  <si>
    <t>b159</t>
  </si>
  <si>
    <t>b64</t>
  </si>
  <si>
    <t xml:space="preserve">       dont : sûretés excédentaires ($) </t>
  </si>
  <si>
    <t>b65</t>
  </si>
  <si>
    <t xml:space="preserve">       dont : sûretés excédentaires (%) (calcul automatique)</t>
  </si>
  <si>
    <t>b66</t>
  </si>
  <si>
    <t>CDCC</t>
  </si>
  <si>
    <t>b67</t>
  </si>
  <si>
    <t>b68</t>
  </si>
  <si>
    <t>b160</t>
  </si>
  <si>
    <t xml:space="preserve">Sûretés engagées applicables aux opérations de pension </t>
  </si>
  <si>
    <t>b161</t>
  </si>
  <si>
    <t xml:space="preserve">Sûretés engagées applicables aux opérations de dérivé de gré à gré (marge initiale) </t>
  </si>
  <si>
    <t>b162</t>
  </si>
  <si>
    <t xml:space="preserve">Sûretés engagées applicables aux opérations de dérivé de gré à gré (marge de variation) </t>
  </si>
  <si>
    <t>b163</t>
  </si>
  <si>
    <t>b164</t>
  </si>
  <si>
    <t>b69</t>
  </si>
  <si>
    <t>b70</t>
  </si>
  <si>
    <t>b71</t>
  </si>
  <si>
    <t>b72</t>
  </si>
  <si>
    <t>b73</t>
  </si>
  <si>
    <t>b165</t>
  </si>
  <si>
    <t>b166</t>
  </si>
  <si>
    <t>b74</t>
  </si>
  <si>
    <t xml:space="preserve">IMF/CC à l'étranger – Partie B, Section 4 </t>
  </si>
  <si>
    <t>DTC / DTCC</t>
  </si>
  <si>
    <t>b75</t>
  </si>
  <si>
    <t>b76</t>
  </si>
  <si>
    <t>b167</t>
  </si>
  <si>
    <t>b168</t>
  </si>
  <si>
    <t>b169</t>
  </si>
  <si>
    <t>b170</t>
  </si>
  <si>
    <t>b171</t>
  </si>
  <si>
    <t>b77</t>
  </si>
  <si>
    <t>b78</t>
  </si>
  <si>
    <t>b79</t>
  </si>
  <si>
    <t>Euroclear</t>
  </si>
  <si>
    <t>b80</t>
  </si>
  <si>
    <t>b81</t>
  </si>
  <si>
    <t>Opérations de nantissement – Total</t>
  </si>
  <si>
    <t>b172</t>
  </si>
  <si>
    <t>b173</t>
  </si>
  <si>
    <t>b174</t>
  </si>
  <si>
    <t>b175</t>
  </si>
  <si>
    <t>b176</t>
  </si>
  <si>
    <t>b82</t>
  </si>
  <si>
    <t>CHIPS</t>
  </si>
  <si>
    <t>b83</t>
  </si>
  <si>
    <t>b84</t>
  </si>
  <si>
    <t>b177</t>
  </si>
  <si>
    <t>b178</t>
  </si>
  <si>
    <t>b85</t>
  </si>
  <si>
    <t>LCH</t>
  </si>
  <si>
    <t>b86</t>
  </si>
  <si>
    <t>b87</t>
  </si>
  <si>
    <t>b179</t>
  </si>
  <si>
    <t>b180</t>
  </si>
  <si>
    <t>b181</t>
  </si>
  <si>
    <t>b182</t>
  </si>
  <si>
    <t>b183</t>
  </si>
  <si>
    <t>b88</t>
  </si>
  <si>
    <t>Systèmes de règlement des opérations de change étrangers</t>
  </si>
  <si>
    <t>b184</t>
  </si>
  <si>
    <t>b185</t>
  </si>
  <si>
    <t>b89</t>
  </si>
  <si>
    <t>b90</t>
  </si>
  <si>
    <t>b91</t>
  </si>
  <si>
    <t>b186</t>
  </si>
  <si>
    <t>b187</t>
  </si>
  <si>
    <t>b188</t>
  </si>
  <si>
    <t>b189</t>
  </si>
  <si>
    <t>b190</t>
  </si>
  <si>
    <t>b92</t>
  </si>
  <si>
    <t xml:space="preserve">Contreparties agissant à titre d'adhérent – 
Partie B, Section 5 </t>
  </si>
  <si>
    <t>Cession en pension</t>
  </si>
  <si>
    <t>b93</t>
  </si>
  <si>
    <t>b94</t>
  </si>
  <si>
    <t>Prêt de titres</t>
  </si>
  <si>
    <t>b95</t>
  </si>
  <si>
    <t>b96</t>
  </si>
  <si>
    <t>b97</t>
  </si>
  <si>
    <t>b98</t>
  </si>
  <si>
    <t>b99</t>
  </si>
  <si>
    <t xml:space="preserve">Autre </t>
  </si>
  <si>
    <t>b100</t>
  </si>
  <si>
    <t>Autres contreparties – Partie B, Section 6</t>
  </si>
  <si>
    <t>Banques canadiennes</t>
  </si>
  <si>
    <t>b101</t>
  </si>
  <si>
    <t>b102</t>
  </si>
  <si>
    <t>b103</t>
  </si>
  <si>
    <t>b104</t>
  </si>
  <si>
    <t>b105</t>
  </si>
  <si>
    <t>b106</t>
  </si>
  <si>
    <t>b107</t>
  </si>
  <si>
    <t>b108</t>
  </si>
  <si>
    <t>Courtiers canadiens</t>
  </si>
  <si>
    <t>b109</t>
  </si>
  <si>
    <t>b110</t>
  </si>
  <si>
    <t>b111</t>
  </si>
  <si>
    <t>b112</t>
  </si>
  <si>
    <t>b113</t>
  </si>
  <si>
    <t>b114</t>
  </si>
  <si>
    <t>b115</t>
  </si>
  <si>
    <t>b116</t>
  </si>
  <si>
    <t xml:space="preserve">Sociétés d'assurance canadiennes </t>
  </si>
  <si>
    <t>b117</t>
  </si>
  <si>
    <t>b118</t>
  </si>
  <si>
    <t>b119</t>
  </si>
  <si>
    <t>b120</t>
  </si>
  <si>
    <t>b121</t>
  </si>
  <si>
    <t>b122</t>
  </si>
  <si>
    <t>b123</t>
  </si>
  <si>
    <t>b124</t>
  </si>
  <si>
    <t>Régimes de pension publics du Canada et du Québec (RPC et RRQ)</t>
  </si>
  <si>
    <t>b125</t>
  </si>
  <si>
    <t>b126</t>
  </si>
  <si>
    <t>b127</t>
  </si>
  <si>
    <t>b128</t>
  </si>
  <si>
    <t>b129</t>
  </si>
  <si>
    <t>b130</t>
  </si>
  <si>
    <t>b131</t>
  </si>
  <si>
    <t>b132</t>
  </si>
  <si>
    <t>Régimes de pension privés canadiens</t>
  </si>
  <si>
    <t>b133</t>
  </si>
  <si>
    <t>b134</t>
  </si>
  <si>
    <t>b135</t>
  </si>
  <si>
    <t>b136</t>
  </si>
  <si>
    <t>b137</t>
  </si>
  <si>
    <t>b138</t>
  </si>
  <si>
    <t>b139</t>
  </si>
  <si>
    <t>b140</t>
  </si>
  <si>
    <t xml:space="preserve">Autres contreparties canadiennes </t>
  </si>
  <si>
    <t>b141</t>
  </si>
  <si>
    <t>b142</t>
  </si>
  <si>
    <t>b143</t>
  </si>
  <si>
    <t>b144</t>
  </si>
  <si>
    <t>b145</t>
  </si>
  <si>
    <t>b146</t>
  </si>
  <si>
    <t>b147</t>
  </si>
  <si>
    <t>b148</t>
  </si>
  <si>
    <t xml:space="preserve">Contreparties étrangères </t>
  </si>
  <si>
    <t>b149</t>
  </si>
  <si>
    <t>b150</t>
  </si>
  <si>
    <t>b151</t>
  </si>
  <si>
    <t>b152</t>
  </si>
  <si>
    <t>b153</t>
  </si>
  <si>
    <t>b154</t>
  </si>
  <si>
    <t>b155</t>
  </si>
  <si>
    <t>b156</t>
  </si>
  <si>
    <t xml:space="preserve">Total des Sûretés engagées (Partie B) </t>
  </si>
  <si>
    <t>b157</t>
  </si>
  <si>
    <t>Bureau du surintendant des</t>
  </si>
  <si>
    <t>BILAN MENSUEL CONSOLIDÉ</t>
  </si>
  <si>
    <t>institutions financières Canada</t>
  </si>
  <si>
    <t>________________________________</t>
  </si>
  <si>
    <t>_____________________</t>
  </si>
  <si>
    <t>En date du</t>
  </si>
  <si>
    <t>(EN MILLIERS DE DOLLARS )</t>
  </si>
  <si>
    <t>Section I — Actifs</t>
  </si>
  <si>
    <t>Devises étrangères</t>
  </si>
  <si>
    <t>Total</t>
  </si>
  <si>
    <t>Espèces et quasi-espèces</t>
  </si>
  <si>
    <t>(a)  Or, billets de banque, dépôts à la Banque du Canada, chèques et autres effets en transit</t>
  </si>
  <si>
    <t>0509</t>
  </si>
  <si>
    <t>0863</t>
  </si>
  <si>
    <t>(b)  Dépôts à des institutions financières réglementées, moins provision pour créances douteuses</t>
  </si>
  <si>
    <t>0487</t>
  </si>
  <si>
    <t>0488</t>
  </si>
  <si>
    <t>(a)  Valeurs mobilières émises ou garanties par le Canada, une province canadienne, un conseil municipal ou scolaire</t>
  </si>
  <si>
    <t>(i)   Bons du trésor et autres titres de créance à court terme</t>
  </si>
  <si>
    <t>0510</t>
  </si>
  <si>
    <t>0865</t>
  </si>
  <si>
    <t>(ii)  Autres titres</t>
  </si>
  <si>
    <t>0537</t>
  </si>
  <si>
    <t>0866</t>
  </si>
  <si>
    <t>(b)  Autres valeurs mobilières, moins provision pour créances douteuses</t>
  </si>
  <si>
    <t>(i)   Titres de créance</t>
  </si>
  <si>
    <t>0517</t>
  </si>
  <si>
    <t>0518</t>
  </si>
  <si>
    <t>Valeurs mobilières (M4)</t>
  </si>
  <si>
    <t>Valeurs mobilières – position longue (valeur nette) (H4) (devrait correspondre à la marge d'erreur de 2 %)</t>
  </si>
  <si>
    <t>(ii)  Actions</t>
  </si>
  <si>
    <t>0519</t>
  </si>
  <si>
    <t>0520</t>
  </si>
  <si>
    <t>(a)  Prêts non hypothécaires, moins provision pour créances douteuses</t>
  </si>
  <si>
    <t>(i)    À vue et à court terme à des négociants en placements et des courtiers, garantis</t>
  </si>
  <si>
    <t>(ii)   À des institutions financières réglementées</t>
  </si>
  <si>
    <t>(iii)  Au gouvernement fédéral, aux provinces et à des corps municipaux ou scolaires du Canada</t>
  </si>
  <si>
    <t>0523</t>
  </si>
  <si>
    <t>0524</t>
  </si>
  <si>
    <t>(iv)   À des gouvernements étrangers</t>
  </si>
  <si>
    <t>0525</t>
  </si>
  <si>
    <t>0526</t>
  </si>
  <si>
    <t>(v)   Sur créances de crédit-bail</t>
  </si>
  <si>
    <t>2067</t>
  </si>
  <si>
    <t>(vi)   À des particuliers à des fins non commerciales</t>
  </si>
  <si>
    <t>0533</t>
  </si>
  <si>
    <t>0534</t>
  </si>
  <si>
    <t>Dont :</t>
  </si>
  <si>
    <t>(A)  Garantis par un immeuble résidentiel</t>
  </si>
  <si>
    <t>(B)  Garantis autrement que par un immeuble résidentiel</t>
  </si>
  <si>
    <t xml:space="preserve">Valeur des accords de prise en pension (M4) </t>
  </si>
  <si>
    <t>Valeur des prêts garantis (H4) (devrait correspondre à la marge d'erreur de 2 %)</t>
  </si>
  <si>
    <t>(vii)  Accords de prise en pension</t>
  </si>
  <si>
    <t>0665</t>
  </si>
  <si>
    <t>0666</t>
  </si>
  <si>
    <t>(viii) À des particuliers et à d'autres à des fins commerciales</t>
  </si>
  <si>
    <t>0571</t>
  </si>
  <si>
    <t>0572</t>
  </si>
  <si>
    <t>(b)  Prêts hypothécaires, moins provision pour créances douteuses</t>
  </si>
  <si>
    <t>(i)   Résidentiels</t>
  </si>
  <si>
    <t>(A)  Assurés</t>
  </si>
  <si>
    <t>0539</t>
  </si>
  <si>
    <t>0540</t>
  </si>
  <si>
    <t>(B)       Dont : Titres hypothécaires en vertu de la LNH, groupés et non vendus</t>
  </si>
  <si>
    <t>0538</t>
  </si>
  <si>
    <t>0554</t>
  </si>
  <si>
    <t>(C)  Non assurés</t>
  </si>
  <si>
    <t>0541</t>
  </si>
  <si>
    <t>0542</t>
  </si>
  <si>
    <t>(D)  Hypothèques inversées</t>
  </si>
  <si>
    <t>0551</t>
  </si>
  <si>
    <t>0608</t>
  </si>
  <si>
    <t>Valeur des prêts (M4)</t>
  </si>
  <si>
    <t>Valeur des prêts (H4) (devrait correspondre à la marge d'erreur de 2 %)</t>
  </si>
  <si>
    <t>(ii)  Non résidentiel</t>
  </si>
  <si>
    <t>2117</t>
  </si>
  <si>
    <t>Engagements de clients au titre d'acceptations, moins provision pour créances douteuses</t>
  </si>
  <si>
    <t>2326</t>
  </si>
  <si>
    <t>2327</t>
  </si>
  <si>
    <t>Terrains, bâtiments et matériel, moins amortissement cumulé</t>
  </si>
  <si>
    <t>0527</t>
  </si>
  <si>
    <t>0502</t>
  </si>
  <si>
    <t>Autres éléments d'actif</t>
  </si>
  <si>
    <t>(a)  Éléments d'actif liés aux opérations d'assurances</t>
  </si>
  <si>
    <t>0552</t>
  </si>
  <si>
    <t>0869</t>
  </si>
  <si>
    <t>(b)  Intérêt couru</t>
  </si>
  <si>
    <t>0553</t>
  </si>
  <si>
    <t>2250</t>
  </si>
  <si>
    <t>(c)  Frais payés d'avance et frais reportés</t>
  </si>
  <si>
    <t>0555</t>
  </si>
  <si>
    <t>0556</t>
  </si>
  <si>
    <t>(d)  Achalandage</t>
  </si>
  <si>
    <t>(e)  Biens incorporels</t>
  </si>
  <si>
    <t>(i)   À durée déterminée</t>
  </si>
  <si>
    <t>8661</t>
  </si>
  <si>
    <t>(ii)  À durée indéterminée</t>
  </si>
  <si>
    <t>8663</t>
  </si>
  <si>
    <t>(f)  Actifs d'impôt différé</t>
  </si>
  <si>
    <t>0559</t>
  </si>
  <si>
    <t>0560</t>
  </si>
  <si>
    <t>(g) Sommes liées aux instruments dérivés</t>
  </si>
  <si>
    <t>(h) À recouvrer du siège social et d'institutions financières canadiennes réglementées liées</t>
  </si>
  <si>
    <t>(i)  Participations dans des entreprises associées et des coentreprises</t>
  </si>
  <si>
    <t>(j)  Autres</t>
  </si>
  <si>
    <t>7.</t>
  </si>
  <si>
    <t>Total de l'actif</t>
  </si>
  <si>
    <t>0563</t>
  </si>
  <si>
    <t>1045</t>
  </si>
  <si>
    <t>Section II - Passif</t>
  </si>
  <si>
    <t>Dépôts à vue et à préavis</t>
  </si>
  <si>
    <t>(a)  Fédéral et provincial</t>
  </si>
  <si>
    <t>0736</t>
  </si>
  <si>
    <t>0873</t>
  </si>
  <si>
    <t>(b)  Conseil municipal ou scolaire</t>
  </si>
  <si>
    <t>0737</t>
  </si>
  <si>
    <t>0874</t>
  </si>
  <si>
    <t>(c)  Institutions de dépôts</t>
  </si>
  <si>
    <t>0738</t>
  </si>
  <si>
    <t>0875</t>
  </si>
  <si>
    <t>(d)  Particuliers</t>
  </si>
  <si>
    <t>(i)   Bénéficiant d'un abri fiscal</t>
  </si>
  <si>
    <t>0739</t>
  </si>
  <si>
    <t>0876</t>
  </si>
  <si>
    <t>(ii)  Autres</t>
  </si>
  <si>
    <t>0740</t>
  </si>
  <si>
    <t>0877</t>
  </si>
  <si>
    <t>(e)  Autres</t>
  </si>
  <si>
    <t>0741</t>
  </si>
  <si>
    <t>0878</t>
  </si>
  <si>
    <t>Dépôts à terme fixe</t>
  </si>
  <si>
    <t>0743</t>
  </si>
  <si>
    <t>0880</t>
  </si>
  <si>
    <t>0744</t>
  </si>
  <si>
    <t>0881</t>
  </si>
  <si>
    <t>0615</t>
  </si>
  <si>
    <t>0616</t>
  </si>
  <si>
    <t>0617</t>
  </si>
  <si>
    <t>0618</t>
  </si>
  <si>
    <t>Chèques et autres effets en transit</t>
  </si>
  <si>
    <t>Avances de la Banque du Canada</t>
  </si>
  <si>
    <t>(a)  Dont les avances provenant du mécanisme permanent d’octroi de liquidités</t>
  </si>
  <si>
    <t>0621</t>
  </si>
  <si>
    <t>0622</t>
  </si>
  <si>
    <t>Acceptations</t>
  </si>
  <si>
    <t>Autres éléments de passif</t>
  </si>
  <si>
    <t>(a)  Engagements de filiales, autres que des dépôts</t>
  </si>
  <si>
    <t>(i)   Prêts à vue et autres prêts remboursables à court terme</t>
  </si>
  <si>
    <t>0619</t>
  </si>
  <si>
    <t>0620</t>
  </si>
  <si>
    <t>0623</t>
  </si>
  <si>
    <t>0624</t>
  </si>
  <si>
    <t>(b)  Engagements liés à des opérations d'assurances</t>
  </si>
  <si>
    <t>0745</t>
  </si>
  <si>
    <t>0883</t>
  </si>
  <si>
    <t>(c)  Intérêt couru</t>
  </si>
  <si>
    <t>0599</t>
  </si>
  <si>
    <t>(d)  Hypothèques et emprunts remboursables</t>
  </si>
  <si>
    <t>0625</t>
  </si>
  <si>
    <t>0626</t>
  </si>
  <si>
    <t>(e)  Impôts sur le revenu</t>
  </si>
  <si>
    <t>(i)   Courants</t>
  </si>
  <si>
    <t>0627</t>
  </si>
  <si>
    <t>0628</t>
  </si>
  <si>
    <t>Valeur des engagements afférents aux valeurs mobilières empruntées (M4)</t>
  </si>
  <si>
    <t>Valeurs mobilières en position courte (H4) (devrait correspondre à la marge d'erreur de 2 %)</t>
  </si>
  <si>
    <t>(ii)  Différés</t>
  </si>
  <si>
    <t>0629</t>
  </si>
  <si>
    <t>0630</t>
  </si>
  <si>
    <t>(f)  Engagements afférents aux valeurs mobilières empruntées</t>
  </si>
  <si>
    <t>0631</t>
  </si>
  <si>
    <t>0632</t>
  </si>
  <si>
    <t>(g)</t>
  </si>
  <si>
    <t>Engagements au titre d'éléments d'actif vendus dans le cadre d'accords de rachat</t>
  </si>
  <si>
    <t>0633</t>
  </si>
  <si>
    <t>0634</t>
  </si>
  <si>
    <t>Valeur des engagements au titre d'éléments d'actif vendus dans le cadre d'accords (M4)</t>
  </si>
  <si>
    <t>Valeur du financement garanti (H4) (devrait correspondre à la marge d'erreur de 2 %)</t>
  </si>
  <si>
    <t>(i)</t>
  </si>
  <si>
    <t>Dont la contrepartie est la Banque du Canada ou un autre organisme fédéral</t>
  </si>
  <si>
    <t>0639</t>
  </si>
  <si>
    <t>0640</t>
  </si>
  <si>
    <t>(A)  À 1 jour ou sous forme d'accords de prise en pension conclus avec la Banque du Canada</t>
  </si>
  <si>
    <t>0670</t>
  </si>
  <si>
    <t>0671</t>
  </si>
  <si>
    <t>(B)  Sous forme d'accords de prise en pension conclus avec le receveur général</t>
  </si>
  <si>
    <t>0672</t>
  </si>
  <si>
    <t>0673</t>
  </si>
  <si>
    <t>(C)  Sous forme d'accords de prise en pension conclus avec le Fiducie du Canada pour habitation figurant au bilan</t>
  </si>
  <si>
    <t>0674</t>
  </si>
  <si>
    <t>0675</t>
  </si>
  <si>
    <t xml:space="preserve">(D)  Sous forme d'autres accords de prise en pension conclus avec un organisme fédéral </t>
  </si>
  <si>
    <t>0676</t>
  </si>
  <si>
    <t>0677</t>
  </si>
  <si>
    <t>(ii)</t>
  </si>
  <si>
    <t xml:space="preserve">Sous forme d'accords de prise en pension conclus avec un régime de retraite publique de compétence fédérales ou provinciale (RPC et RRQ) </t>
  </si>
  <si>
    <t>0678</t>
  </si>
  <si>
    <t>0679</t>
  </si>
  <si>
    <t>(h)  Revenu reporté</t>
  </si>
  <si>
    <t>0635</t>
  </si>
  <si>
    <t>0636</t>
  </si>
  <si>
    <t>(I)  Sommes liées aux instruments dérivés</t>
  </si>
  <si>
    <t>(j)  À payer au siège social et à des institutions financières canadiennes réglementées liées</t>
  </si>
  <si>
    <t>(k)  Autres</t>
  </si>
  <si>
    <t>Dette subordonnées</t>
  </si>
  <si>
    <t>Avoir des actionnaires</t>
  </si>
  <si>
    <t>(a)  Actions privilégiées</t>
  </si>
  <si>
    <t>0653</t>
  </si>
  <si>
    <t>(b)  Actions ordinaires</t>
  </si>
  <si>
    <t>0654</t>
  </si>
  <si>
    <t>(c)  Surplus d'apport</t>
  </si>
  <si>
    <t>0655</t>
  </si>
  <si>
    <t>0503</t>
  </si>
  <si>
    <t>(d)  Bénéfices non distribués</t>
  </si>
  <si>
    <t>(e)  Participations sans contrôle</t>
  </si>
  <si>
    <t>(f)  Cumul des autres éléments du résultat étendu (perte)</t>
  </si>
  <si>
    <t>Total du passif et de l'avoir des actionnaires</t>
  </si>
  <si>
    <t>0657</t>
  </si>
  <si>
    <t>LCR</t>
  </si>
  <si>
    <t>Devise</t>
  </si>
  <si>
    <t>La société doit produire un formulaire distinct consolidé en dollars canadiens, de même que dans chaque devise importante.</t>
  </si>
  <si>
    <t>1. Réserve d’actifs liquides de haute qualité (HQLA)</t>
  </si>
  <si>
    <t>1.1. Actifs de niveau 1</t>
  </si>
  <si>
    <t>Valeur marchande</t>
  </si>
  <si>
    <t>Pondération</t>
  </si>
  <si>
    <t>Montant pondéré</t>
  </si>
  <si>
    <t>Total des réserves détenues auprès de la banque centrale :</t>
  </si>
  <si>
    <t>partie des réserves détenues auprès de la banque centrale qui peuvent être retirées en temps de crise</t>
  </si>
  <si>
    <t>partie des réserves détenues auprès de la banque centrale qui ne peuvent être retirées en temps de crise</t>
  </si>
  <si>
    <t>Titres affectés d’une pondération de risque de 0 % :</t>
  </si>
  <si>
    <t>émis par un émetteur souverain</t>
  </si>
  <si>
    <t>garantis par un émetteur souverain</t>
  </si>
  <si>
    <t>émis ou garantis par des banques centrales</t>
  </si>
  <si>
    <t>émis ou garantis par des organismes publics</t>
  </si>
  <si>
    <t>émis ou garantis par la BRI, le FMI, la BCE et la Communauté européenne, ou des BMD</t>
  </si>
  <si>
    <t>Lorsque l’émetteur souverain a une pondération autre que 0 % :</t>
  </si>
  <si>
    <t>des titres de dette émis en monnaie locale par l’émetteur souverain ou la banque centrale dans le pays où est pris le risque de liquidité ou dans le pays d’origine de l’institution</t>
  </si>
  <si>
    <t>des titres de dette de l'émetteur souverain ou de banque centrale émis dans une monnaie étrangère, à concurrence du montant des sorties nettes de trésorerie que la banque devrait effectuer en période de crise dans cette monnaie en raison de ses opérations dans le pays où le risque de liquidité est pris</t>
  </si>
  <si>
    <t>Total de la réserve d’actifs de niveau 1</t>
  </si>
  <si>
    <t>Total de la réserve d'actifs de niveau 1 (LCR) (valeur marchande)</t>
  </si>
  <si>
    <t>Valeur des actifs de niveau 1 (H4) (devrait correspondre à la marge d'erreur de 2 %)</t>
  </si>
  <si>
    <t>Rajustement de la réserve d’actifs de niveau 1</t>
  </si>
  <si>
    <t xml:space="preserve">Nota : Des ajustements pourraient avoir été pris en compte dans la section 4 de la partie A du relevé H4) </t>
  </si>
  <si>
    <t>Montant rajusté de la réserve d’actifs de niveau 1</t>
  </si>
  <si>
    <t>1.2. Actifs de niveau 2A</t>
  </si>
  <si>
    <t>Titres assortis d’une pondération de risque de 20 % :</t>
  </si>
  <si>
    <t>garantis par un émettent souverain</t>
  </si>
  <si>
    <t>émis ou garantis par des BMD</t>
  </si>
  <si>
    <t>Obligations d'entreprises non financières cotées AA- ou mieux</t>
  </si>
  <si>
    <t>Obligations sécurisées, non émises par l’institution elle-même, cotées AA- ou mieux</t>
  </si>
  <si>
    <t>Total de la réserve d’actifs de niveau 2A</t>
  </si>
  <si>
    <t>Total de la réserve d'actifs de niveau 2A (LCR) (valeur marchande)</t>
  </si>
  <si>
    <t>Valeur des actifs de niveau 2A (H4) (devrait correspondre à la marge d'erreur de 2 %)</t>
  </si>
  <si>
    <t>Rajustement de la réserve d’actifs de niveau 2A</t>
  </si>
  <si>
    <t>Montant rajusté de la réserve d’actifs de niveau 2A</t>
  </si>
  <si>
    <t>1.3. Actifs de niveau 2B</t>
  </si>
  <si>
    <t>Titres adossés à des créances hypothécaires résidentielles (RMBS), cotés AA ou mieux</t>
  </si>
  <si>
    <t xml:space="preserve">Obligations d'entreprises non financières cotées BBB- à A+ </t>
  </si>
  <si>
    <t xml:space="preserve">Actions ordinaires d'entreprises non financières </t>
  </si>
  <si>
    <t>Titres de dette de l’émetteur souverain ou de la banque centrale cotés BBB- à BBB+</t>
  </si>
  <si>
    <t>Total de la réserve d’actifs de niveau 2B RMBS</t>
  </si>
  <si>
    <t xml:space="preserve">Rajustement à la réserve d’actifs de niveau 2B RMBS </t>
  </si>
  <si>
    <t>Montant rajusté de la réserve d’actifs de niveau 2B RMBS</t>
  </si>
  <si>
    <t>Total de la réserve d’actifs de niveau 2B non RMBS</t>
  </si>
  <si>
    <t>Rajustement en fonction de la réserve d’actifs de niveau 2B non RMBS</t>
  </si>
  <si>
    <t>Total de la réserve d'actifs de niveau 2B (LCR) (valeur marchande)</t>
  </si>
  <si>
    <t>Valeur des actifs de niveau 2B (H4) (devrait correspondre à la marge d'erreur de 2 %)</t>
  </si>
  <si>
    <t>Montant rajusté des actifs de niveau 2B non RMBS</t>
  </si>
  <si>
    <t xml:space="preserve">Montant rajusté des actifs de niveau 2B (RMBS et non RMBS) </t>
  </si>
  <si>
    <t>Rajustement de l’encours des HQLA en raison du plafond applicable aux actifs de niveau 2B</t>
  </si>
  <si>
    <t>Rajustement de l’encours des HQLA en raison du plafond applicable aux actifs de niveau 2</t>
  </si>
  <si>
    <t>1.4. Total - Encours des HQLA</t>
  </si>
  <si>
    <t>Total - Encours des HQLA</t>
  </si>
  <si>
    <t>Niveau 1</t>
  </si>
  <si>
    <t>Niveau 2A</t>
  </si>
  <si>
    <t>Niveau 2B
RMBS</t>
  </si>
  <si>
    <t>Niveau 2B
non RMBS</t>
  </si>
  <si>
    <t>Actifs détenus par l’entité, mais exclus de l’encours consolidé des HQLA</t>
  </si>
  <si>
    <t>Actifs exclus de l’encours des HQLA en raison de restrictions opérationnelles</t>
  </si>
  <si>
    <t>Boolean</t>
  </si>
  <si>
    <t>True</t>
  </si>
  <si>
    <t>False</t>
  </si>
  <si>
    <t>Calendar_Fiscal</t>
  </si>
  <si>
    <t>Calendar</t>
  </si>
  <si>
    <t>Fiscal</t>
  </si>
  <si>
    <t>Responsible Organization</t>
  </si>
  <si>
    <t>BOC</t>
  </si>
  <si>
    <t>OSFI</t>
  </si>
  <si>
    <t>CDIC</t>
  </si>
  <si>
    <t>Return Type</t>
  </si>
  <si>
    <t>Conventional</t>
  </si>
  <si>
    <t>Dimensional</t>
  </si>
  <si>
    <t>Mixed</t>
  </si>
  <si>
    <t>Frequency</t>
  </si>
  <si>
    <t>Business</t>
  </si>
  <si>
    <t>Weekly</t>
  </si>
  <si>
    <t>Monthly</t>
  </si>
  <si>
    <t>Quarterly</t>
  </si>
  <si>
    <t>Annually</t>
  </si>
  <si>
    <t>Event Driven</t>
  </si>
  <si>
    <t>Form Set Type</t>
  </si>
  <si>
    <t>Financial</t>
  </si>
  <si>
    <t>Corporate</t>
  </si>
  <si>
    <t>Form Set Structure Type</t>
  </si>
  <si>
    <t>Structured</t>
  </si>
  <si>
    <t>Unstructured</t>
  </si>
  <si>
    <t>Calculate due date in</t>
  </si>
  <si>
    <t>Business Days</t>
  </si>
  <si>
    <t>Calendar Days</t>
  </si>
  <si>
    <t>Accounting Type</t>
  </si>
  <si>
    <t>As At Reporting Period End</t>
  </si>
  <si>
    <t>Net Fiscal Cumulative</t>
  </si>
  <si>
    <t>In Period Total</t>
  </si>
  <si>
    <t>Data Type Domain</t>
  </si>
  <si>
    <t>Thousands of Canadian Dollars</t>
  </si>
  <si>
    <t>Millions of Canadian Dollars</t>
  </si>
  <si>
    <t>Canadian Dollars</t>
  </si>
  <si>
    <t>Percent</t>
  </si>
  <si>
    <t>Number</t>
  </si>
  <si>
    <t>Earnings per share</t>
  </si>
  <si>
    <t>Security Classification</t>
  </si>
  <si>
    <t>Public</t>
  </si>
  <si>
    <t>Protected B</t>
  </si>
  <si>
    <t>Rule Type</t>
  </si>
  <si>
    <t>Error</t>
  </si>
  <si>
    <t>Warning</t>
  </si>
  <si>
    <t>Message Type</t>
  </si>
  <si>
    <t>Text</t>
  </si>
  <si>
    <t>Expression</t>
  </si>
  <si>
    <t>Data Type</t>
  </si>
  <si>
    <t>Notes</t>
  </si>
  <si>
    <t>Accrual or Non Accrual Account</t>
  </si>
  <si>
    <t>ACTUARY_CATEGORY</t>
  </si>
  <si>
    <t>Allowance for promotion</t>
  </si>
  <si>
    <t>APPROACH_TYPE</t>
  </si>
  <si>
    <t>Assets valuation methods</t>
  </si>
  <si>
    <t>BCAR DPA Prec 4</t>
  </si>
  <si>
    <t>BCAR Negative DPA</t>
  </si>
  <si>
    <t>BCAR Prec 2</t>
  </si>
  <si>
    <t>BIRR</t>
  </si>
  <si>
    <t>Recommended</t>
  </si>
  <si>
    <t>BOR_NUM</t>
  </si>
  <si>
    <t>Borrower Portfolio</t>
  </si>
  <si>
    <t>Canadian Industry Classification</t>
  </si>
  <si>
    <t>Cash and/or Marketable Security</t>
  </si>
  <si>
    <t>Compressed File</t>
  </si>
  <si>
    <t>COUNTRY</t>
  </si>
  <si>
    <t>COUNTRY_GEO</t>
  </si>
  <si>
    <t>CP:Address</t>
  </si>
  <si>
    <t>CP:Boolean</t>
  </si>
  <si>
    <t>CP:CAN_SUBDIVISION</t>
  </si>
  <si>
    <t>CP:COMMITTEE_MEMBER_TYPE</t>
  </si>
  <si>
    <t>CP:CONTROL_JURISDICTION</t>
  </si>
  <si>
    <t>CP:COUNTRY</t>
  </si>
  <si>
    <t>CP:DATE</t>
  </si>
  <si>
    <t>CP:DATE_TYPE</t>
  </si>
  <si>
    <t>CP:Decimal (10.4)</t>
  </si>
  <si>
    <t>CP:Decimal (4.2)</t>
  </si>
  <si>
    <t>CP:DIRECTOR_AFFILIATION_TYPE</t>
  </si>
  <si>
    <t>CP:DIRECTOR_TYPE</t>
  </si>
  <si>
    <t>CP:DTI_SCHEDULE_TYPE</t>
  </si>
  <si>
    <t>CP:Email (255)</t>
  </si>
  <si>
    <t>CP:File</t>
  </si>
  <si>
    <t>CP:FYEDate</t>
  </si>
  <si>
    <t>CP:INACTIVE_REASON</t>
  </si>
  <si>
    <t>CP:INSURANCE_CLASS</t>
  </si>
  <si>
    <t>CP:Integer (14)</t>
  </si>
  <si>
    <t>CP:Integer (14.0) - No Thousand Separator</t>
  </si>
  <si>
    <t>CP:Integer (5)</t>
  </si>
  <si>
    <t>CP:Integer (7.0)</t>
  </si>
  <si>
    <t>CP:Integer (7.0) - No Thousand Separator</t>
  </si>
  <si>
    <t>CP:LANGUAGE</t>
  </si>
  <si>
    <t>CP:Number (14.4)</t>
  </si>
  <si>
    <t>CP:ORG-ROLE-TYPE</t>
  </si>
  <si>
    <t>CP:ORGANIZATION_OWNERSHIP_TYPE</t>
  </si>
  <si>
    <t>CP:PARTY_TYPE</t>
  </si>
  <si>
    <t>CP:PENSION_PLAN_DOCUMENT_TYPE</t>
  </si>
  <si>
    <t>CP:PENSION_PLAN_FUND_VEHICLE_TYPE</t>
  </si>
  <si>
    <t>CP:PENSION_PLAN_MAIN_TYPE</t>
  </si>
  <si>
    <t>CP:PENSION_PLAN_SUB_TYPE</t>
  </si>
  <si>
    <t>CP:PhoneFax (100)</t>
  </si>
  <si>
    <t>CP:POSTAL_ADDRESS_TYPE</t>
  </si>
  <si>
    <t>CP:PostalCode</t>
  </si>
  <si>
    <t>CP:REGULATED-ORG-CURRENT-STATUS</t>
  </si>
  <si>
    <t>CP:REGULATED-ORG-SECTOR</t>
  </si>
  <si>
    <t>CP:REGULATED_ENT_FIN_LMT_TYPE</t>
  </si>
  <si>
    <t>CP:RELATED-IND-ROLE-TYPE</t>
  </si>
  <si>
    <t>CP:RELATED-ORG-ROLE-TYPE</t>
  </si>
  <si>
    <t>CP:SALUTATION_TYPE</t>
  </si>
  <si>
    <t>CP:SIZE</t>
  </si>
  <si>
    <t>CP:Text (100)</t>
  </si>
  <si>
    <t>CP:Text (400)</t>
  </si>
  <si>
    <t>CP:Text (4000)</t>
  </si>
  <si>
    <t>CP:Text (MAX)</t>
  </si>
  <si>
    <t>CP:URL (255)</t>
  </si>
  <si>
    <t>CP:USA_SUBDIVISION</t>
  </si>
  <si>
    <t>CR_NUM</t>
  </si>
  <si>
    <t>CS01_RATING</t>
  </si>
  <si>
    <t>CURRENCY</t>
  </si>
  <si>
    <t>CURRENCY_GEO</t>
  </si>
  <si>
    <t>Date</t>
  </si>
  <si>
    <t>DD</t>
  </si>
  <si>
    <t>DEL</t>
  </si>
  <si>
    <t>DERIV_CAT</t>
  </si>
  <si>
    <t>Dollar Amount</t>
  </si>
  <si>
    <t>Dollar Amount Eight Digits</t>
  </si>
  <si>
    <t>Dollar Amount Fourteen Digits</t>
  </si>
  <si>
    <t>EADF</t>
  </si>
  <si>
    <t>Entity Industry</t>
  </si>
  <si>
    <t>EQUITY_TYPE</t>
  </si>
  <si>
    <t>ES</t>
  </si>
  <si>
    <t>Excel Worksheet</t>
  </si>
  <si>
    <t>EXHIBIT_CATEGORY</t>
  </si>
  <si>
    <t>EXP_CL</t>
  </si>
  <si>
    <t>EXP_TYPE</t>
  </si>
  <si>
    <t>EXPOSURE</t>
  </si>
  <si>
    <t>Exposure Classes</t>
  </si>
  <si>
    <t>Exposure Type</t>
  </si>
  <si>
    <t>ExposureCategoryEQ</t>
  </si>
  <si>
    <t>FAC_NUM</t>
  </si>
  <si>
    <t>Facility Status</t>
  </si>
  <si>
    <t>Facility Type</t>
  </si>
  <si>
    <t>FDAY_SEQ_NUM</t>
  </si>
  <si>
    <t>Five Decimal Places</t>
  </si>
  <si>
    <t>Five Decimal Places 14 Digits</t>
  </si>
  <si>
    <t>Four Decimal Places</t>
  </si>
  <si>
    <t>FRR</t>
  </si>
  <si>
    <t>GEO</t>
  </si>
  <si>
    <t>Guarantee Type</t>
  </si>
  <si>
    <t>Hedging Status</t>
  </si>
  <si>
    <t>HOR</t>
  </si>
  <si>
    <t>Impairment Satus</t>
  </si>
  <si>
    <t>IND</t>
  </si>
  <si>
    <t>IND_GROUP</t>
  </si>
  <si>
    <t>Industry Classfication</t>
  </si>
  <si>
    <t>Integer Eight Digits</t>
  </si>
  <si>
    <t>Integer Five Digits</t>
  </si>
  <si>
    <t>Integer Four Digits</t>
  </si>
  <si>
    <t>Integer Fourteen Digits</t>
  </si>
  <si>
    <t>Integer Nine Digits</t>
  </si>
  <si>
    <t>Integer Six Digits</t>
  </si>
  <si>
    <t>Integer Ten Digits</t>
  </si>
  <si>
    <t>Integer Three Digits</t>
  </si>
  <si>
    <t>IRB_RE_EC</t>
  </si>
  <si>
    <t>IRB_WH_EC</t>
  </si>
  <si>
    <t>LGD</t>
  </si>
  <si>
    <t>Liability Valuation Methods</t>
  </si>
  <si>
    <t>LTV</t>
  </si>
  <si>
    <t>MKRisk</t>
  </si>
  <si>
    <t>Mortality Table for going-concern valuation</t>
  </si>
  <si>
    <t>Mortality Table For Solvency</t>
  </si>
  <si>
    <t>NAIC 2007 Industry Calssification</t>
  </si>
  <si>
    <t>NAIC Industry Classification</t>
  </si>
  <si>
    <t>NAICS Version</t>
  </si>
  <si>
    <t>Negative Dollar Amount</t>
  </si>
  <si>
    <t>One Decimal Places</t>
  </si>
  <si>
    <t>Participated Facilities</t>
  </si>
  <si>
    <t>PD</t>
  </si>
  <si>
    <t>Performing Product</t>
  </si>
  <si>
    <t>Positive Dollar Amount</t>
  </si>
  <si>
    <t>Primary Collateral</t>
  </si>
  <si>
    <t>Province, or State Code</t>
  </si>
  <si>
    <t>PublicDisclosure</t>
  </si>
  <si>
    <t>Purposes of a Report</t>
  </si>
  <si>
    <t>RANK</t>
  </si>
  <si>
    <t>RAPCORP Borrower Portfolio</t>
  </si>
  <si>
    <t>RATES</t>
  </si>
  <si>
    <t>RET_EXP_CLASS</t>
  </si>
  <si>
    <t>RISK_TYPE</t>
  </si>
  <si>
    <t>RISK_WEIGHT</t>
  </si>
  <si>
    <t>RRS</t>
  </si>
  <si>
    <t>SEC</t>
  </si>
  <si>
    <t>SEG</t>
  </si>
  <si>
    <t>Seniority Profile</t>
  </si>
  <si>
    <t>Shared and/or Linked Facility</t>
  </si>
  <si>
    <t>SNC Rating</t>
  </si>
  <si>
    <t>SSR_FACTOR</t>
  </si>
  <si>
    <t>Strictly Negative Dollar Amount</t>
  </si>
  <si>
    <t>String</t>
  </si>
  <si>
    <t>Syndicate Role</t>
  </si>
  <si>
    <t>Syndicated Facilities</t>
  </si>
  <si>
    <t>TENOR</t>
  </si>
  <si>
    <t>Text Length 1</t>
  </si>
  <si>
    <t>Text Length 5</t>
  </si>
  <si>
    <t>Text Length 7</t>
  </si>
  <si>
    <t>Three Decimal Places</t>
  </si>
  <si>
    <t>Time</t>
  </si>
  <si>
    <t>TIME_OUTSTANDING</t>
  </si>
  <si>
    <t>Two Decimal Places</t>
  </si>
  <si>
    <t>Two Decimal Places 14 Digits</t>
  </si>
  <si>
    <t>Unrestricted File</t>
  </si>
  <si>
    <t>US Industry Classification</t>
  </si>
  <si>
    <t>US NAIC Industry Classification</t>
  </si>
  <si>
    <t>VAR_RISK</t>
  </si>
  <si>
    <t>Watch List</t>
  </si>
  <si>
    <t>Whether facility is in banking book or trading book</t>
  </si>
  <si>
    <t>Whether the facility is a SNC credit</t>
  </si>
  <si>
    <t>Whether the Facility is Secured or Unsecured</t>
  </si>
  <si>
    <t>WHO_EXP_CLASS</t>
  </si>
  <si>
    <t>Whole Number</t>
  </si>
  <si>
    <t>Year</t>
  </si>
  <si>
    <t>YEAR_TYPE</t>
  </si>
  <si>
    <t>YesNoNA</t>
  </si>
  <si>
    <t>Language</t>
  </si>
  <si>
    <t>English</t>
  </si>
  <si>
    <t>French</t>
  </si>
  <si>
    <t>Status</t>
  </si>
  <si>
    <t>Active</t>
  </si>
  <si>
    <t>Inactive</t>
  </si>
  <si>
    <t>Decision</t>
  </si>
  <si>
    <t>Yes</t>
  </si>
  <si>
    <t>No</t>
  </si>
  <si>
    <t>Day</t>
  </si>
  <si>
    <t>Monday</t>
  </si>
  <si>
    <t>Tuesday</t>
  </si>
  <si>
    <t>Wednesday</t>
  </si>
  <si>
    <t>Thursday</t>
  </si>
  <si>
    <t>Friday</t>
  </si>
  <si>
    <t>Saturday</t>
  </si>
  <si>
    <t>Sunday</t>
  </si>
  <si>
    <t>WeekofMonth</t>
  </si>
  <si>
    <t>First</t>
  </si>
  <si>
    <t>Second</t>
  </si>
  <si>
    <t>Third</t>
  </si>
  <si>
    <t>Fourth</t>
  </si>
  <si>
    <t>Last</t>
  </si>
  <si>
    <t>Days</t>
  </si>
  <si>
    <t>Type of Rule</t>
  </si>
  <si>
    <t>Private Warning</t>
  </si>
  <si>
    <t>Daily</t>
  </si>
  <si>
    <t>Every day</t>
  </si>
  <si>
    <t>Every __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</si>
</sst>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 #,##0.00_-;\-* #,##0.00_-;_-* &quot;-&quot;??_-;_-@_-"/>
    <numFmt numFmtId="166" formatCode="_-[$€-2]* #,##0.00_-;\-[$€-2]* #,##0.00_-;_-[$€-2]* &quot;-&quot;??_-"/>
    <numFmt numFmtId="167" formatCode="General_)"/>
    <numFmt numFmtId="168" formatCode="#,##0.00000"/>
    <numFmt numFmtId="169" formatCode="0.00000"/>
    <numFmt numFmtId="170" formatCode="####"/>
    <numFmt numFmtId="171" formatCode="##."/>
  </numFmts>
  <fonts count="71">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b/>
      <sz val="11"/>
      <color theme="1"/>
      <name val="Calibri"/>
      <family val="2"/>
      <scheme val="minor"/>
    </font>
    <font>
      <sz val="10"/>
      <name val="Arial"/>
      <family val="2"/>
    </font>
    <font>
      <sz val="11"/>
      <color indexed="8"/>
      <name val="Calibri"/>
      <family val="2"/>
    </font>
    <font>
      <sz val="11"/>
      <color indexed="9"/>
      <name val="Calibri"/>
      <family val="2"/>
    </font>
    <font>
      <sz val="8"/>
      <name val="Garamond"/>
      <family val="1"/>
    </font>
    <font>
      <sz val="12"/>
      <name val="Frutiger 45 Light"/>
      <family val="2"/>
    </font>
    <font>
      <sz val="11"/>
      <color indexed="20"/>
      <name val="Calibri"/>
      <family val="2"/>
    </font>
    <font>
      <b/>
      <sz val="11"/>
      <color indexed="52"/>
      <name val="Calibri"/>
      <family val="2"/>
    </font>
    <font>
      <i/>
      <sz val="12"/>
      <name val="Frutiger 45 Light"/>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7"/>
      <name val="Arial"/>
      <family val="2"/>
    </font>
    <font>
      <sz val="11"/>
      <color indexed="52"/>
      <name val="Calibri"/>
      <family val="2"/>
    </font>
    <font>
      <b/>
      <sz val="14"/>
      <name val="Frutiger 87ExtraBlackCn"/>
      <family val="2"/>
    </font>
    <font>
      <sz val="11"/>
      <color indexed="60"/>
      <name val="Calibri"/>
      <family val="2"/>
    </font>
    <font>
      <sz val="10"/>
      <name val="Times New Roman"/>
      <family val="1"/>
    </font>
    <font>
      <sz val="12"/>
      <name val="Arial"/>
      <family val="2"/>
    </font>
    <font>
      <sz val="12"/>
      <name val="SWISS"/>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1"/>
      <color rgb="FF000000"/>
      <name val="Calibri"/>
      <family val="2"/>
    </font>
    <font>
      <b/>
      <sz val="10"/>
      <name val="Arial"/>
      <family val="2"/>
    </font>
    <font>
      <b/>
      <sz val="20"/>
      <color theme="1"/>
      <name val="Calibri"/>
      <family val="2"/>
      <scheme val="minor"/>
    </font>
    <font>
      <b/>
      <sz val="7"/>
      <name val="Arial"/>
      <family val="2"/>
    </font>
    <font>
      <sz val="10"/>
      <name val="Calibri"/>
      <family val="2"/>
      <scheme val="minor"/>
    </font>
    <font>
      <sz val="11"/>
      <name val="Calibri"/>
      <family val="2"/>
      <scheme val="minor"/>
    </font>
    <font>
      <sz val="10"/>
      <color theme="1"/>
      <name val="Calibri"/>
      <family val="2"/>
      <scheme val="minor"/>
    </font>
    <font>
      <sz val="8.5"/>
      <name val="Calibri"/>
      <family val="2"/>
      <scheme val="minor"/>
    </font>
    <font>
      <sz val="7"/>
      <color theme="1"/>
      <name val="Calibri"/>
      <family val="2"/>
      <scheme val="minor"/>
    </font>
    <font>
      <sz val="7"/>
      <name val="Calibri"/>
      <family val="2"/>
      <scheme val="minor"/>
    </font>
    <font>
      <sz val="12"/>
      <color theme="1"/>
      <name val="Calibri"/>
      <family val="2"/>
      <scheme val="minor"/>
    </font>
    <font>
      <sz val="12"/>
      <color theme="1"/>
      <name val="Calibri"/>
      <family val="2"/>
    </font>
    <font>
      <sz val="10"/>
      <color rgb="FFFF0000"/>
      <name val="Calibri"/>
      <family val="2"/>
      <scheme val="minor"/>
    </font>
    <font>
      <sz val="12"/>
      <name val="Calibri"/>
      <family val="2"/>
      <scheme val="minor"/>
    </font>
    <font>
      <b/>
      <sz val="10"/>
      <color theme="1"/>
      <name val="Calibri"/>
      <family val="2"/>
      <scheme val="minor"/>
    </font>
    <font>
      <i/>
      <sz val="10"/>
      <color theme="1"/>
      <name val="Calibri"/>
      <family val="2"/>
      <scheme val="minor"/>
    </font>
    <font>
      <sz val="8"/>
      <name val="Arial"/>
      <family val="2"/>
    </font>
    <font>
      <b/>
      <sz val="8"/>
      <name val="Arial"/>
      <family val="2"/>
    </font>
    <font>
      <sz val="5"/>
      <name val="Arial"/>
      <family val="2"/>
    </font>
    <font>
      <sz val="6"/>
      <name val="Arial"/>
      <family val="2"/>
    </font>
    <font>
      <b/>
      <sz val="12"/>
      <name val="Arial"/>
      <family val="2"/>
    </font>
    <font>
      <sz val="10"/>
      <color indexed="8"/>
      <name val="Arial"/>
      <family val="2"/>
    </font>
    <font>
      <sz val="7"/>
      <color indexed="8"/>
      <name val="Arial"/>
      <family val="2"/>
    </font>
    <font>
      <b/>
      <sz val="7"/>
      <color indexed="8"/>
      <name val="Arial"/>
      <family val="2"/>
    </font>
    <font>
      <b/>
      <sz val="10"/>
      <color indexed="8"/>
      <name val="Arial"/>
      <family val="2"/>
    </font>
    <font>
      <b/>
      <sz val="20"/>
      <name val="Arial"/>
      <family val="2"/>
    </font>
    <font>
      <b/>
      <u/>
      <sz val="9"/>
      <name val="Arial"/>
      <family val="2"/>
    </font>
    <font>
      <sz val="10"/>
      <color theme="1"/>
      <name val="Arial"/>
      <family val="2"/>
    </font>
    <font>
      <sz val="10"/>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indexed="22"/>
        <bgColor indexed="64"/>
      </patternFill>
    </fill>
    <fill>
      <patternFill patternType="solid">
        <fgColor indexed="47"/>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bgColor indexed="64"/>
      </patternFill>
    </fill>
    <fill>
      <patternFill patternType="solid">
        <fgColor theme="0" tint="-0.249977111117893"/>
        <bgColor indexed="64"/>
      </patternFill>
    </fill>
    <fill>
      <patternFill patternType="solid">
        <fgColor theme="7"/>
        <bgColor indexed="64"/>
      </patternFill>
    </fill>
    <fill>
      <patternFill patternType="solid">
        <fgColor indexed="65"/>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91">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3" fillId="0" borderId="1">
      <alignment horizontal="center"/>
    </xf>
    <xf numFmtId="0" fontId="14" fillId="0" borderId="8">
      <alignment horizontal="left" wrapText="1" indent="2"/>
    </xf>
    <xf numFmtId="0" fontId="15" fillId="3" borderId="0" applyNumberFormat="0" applyBorder="0" applyAlignment="0" applyProtection="0"/>
    <xf numFmtId="0" fontId="16" fillId="20" borderId="9" applyNumberFormat="0" applyAlignment="0" applyProtection="0"/>
    <xf numFmtId="0" fontId="17" fillId="0" borderId="0">
      <alignment wrapText="1"/>
    </xf>
    <xf numFmtId="0" fontId="18" fillId="21" borderId="10" applyNumberFormat="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9"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11" applyNumberFormat="0" applyFill="0" applyAlignment="0" applyProtection="0"/>
    <xf numFmtId="0" fontId="23" fillId="0" borderId="12" applyNumberFormat="0" applyFill="0" applyAlignment="0" applyProtection="0"/>
    <xf numFmtId="0" fontId="24" fillId="0" borderId="13"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7" borderId="9" applyNumberFormat="0" applyAlignment="0" applyProtection="0"/>
    <xf numFmtId="37" fontId="27" fillId="0" borderId="1">
      <alignment horizontal="right" vertical="center"/>
      <protection locked="0"/>
    </xf>
    <xf numFmtId="0" fontId="28" fillId="0" borderId="14" applyNumberFormat="0" applyFill="0" applyAlignment="0" applyProtection="0"/>
    <xf numFmtId="0" fontId="29" fillId="0" borderId="0"/>
    <xf numFmtId="0" fontId="30" fillId="22" borderId="0" applyNumberFormat="0" applyBorder="0" applyAlignment="0" applyProtection="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19" fillId="0" borderId="0"/>
    <xf numFmtId="0" fontId="19" fillId="0" borderId="0"/>
    <xf numFmtId="0" fontId="19" fillId="0" borderId="0"/>
    <xf numFmtId="0" fontId="19" fillId="0" borderId="0"/>
    <xf numFmtId="0" fontId="8" fillId="0" borderId="0"/>
    <xf numFmtId="0" fontId="7" fillId="0" borderId="0"/>
    <xf numFmtId="0" fontId="7" fillId="0" borderId="0"/>
    <xf numFmtId="0" fontId="19" fillId="0" borderId="0"/>
    <xf numFmtId="0" fontId="10" fillId="0" borderId="0"/>
    <xf numFmtId="0" fontId="10" fillId="0" borderId="0"/>
    <xf numFmtId="0" fontId="10" fillId="0" borderId="0"/>
    <xf numFmtId="0" fontId="31" fillId="0" borderId="0"/>
    <xf numFmtId="0" fontId="10" fillId="0" borderId="0"/>
    <xf numFmtId="0" fontId="10" fillId="0" borderId="0"/>
    <xf numFmtId="0" fontId="10" fillId="0" borderId="0"/>
    <xf numFmtId="0" fontId="10" fillId="0" borderId="0"/>
    <xf numFmtId="0" fontId="10" fillId="0" borderId="0"/>
    <xf numFmtId="0" fontId="31" fillId="0" borderId="0"/>
    <xf numFmtId="0" fontId="31" fillId="0" borderId="0"/>
    <xf numFmtId="0" fontId="10" fillId="0" borderId="0"/>
    <xf numFmtId="0" fontId="10" fillId="0" borderId="0"/>
    <xf numFmtId="0" fontId="7" fillId="0" borderId="0"/>
    <xf numFmtId="0" fontId="7" fillId="0" borderId="0"/>
    <xf numFmtId="167" fontId="32" fillId="0" borderId="0"/>
    <xf numFmtId="0" fontId="10" fillId="0" borderId="0"/>
    <xf numFmtId="0" fontId="10" fillId="0" borderId="0"/>
    <xf numFmtId="0" fontId="31"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33" fillId="23" borderId="15" applyNumberFormat="0" applyFont="0" applyAlignment="0" applyProtection="0"/>
    <xf numFmtId="0" fontId="34" fillId="0" borderId="4">
      <alignment horizontal="left" wrapText="1" indent="1"/>
    </xf>
    <xf numFmtId="0" fontId="35" fillId="20" borderId="16" applyNumberFormat="0" applyAlignment="0" applyProtection="0"/>
    <xf numFmtId="9" fontId="3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0" fontId="9" fillId="24" borderId="17" applyNumberFormat="0" applyFill="0" applyAlignment="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18">
      <alignment vertical="center" wrapText="1"/>
    </xf>
    <xf numFmtId="0" fontId="38" fillId="0" borderId="0" applyNumberFormat="0" applyFill="0" applyBorder="0" applyAlignment="0" applyProtection="0"/>
    <xf numFmtId="0" fontId="39" fillId="0" borderId="19" applyNumberFormat="0" applyFill="0" applyAlignment="0" applyProtection="0"/>
    <xf numFmtId="0" fontId="39" fillId="0" borderId="19" applyNumberFormat="0" applyFill="0" applyAlignment="0" applyProtection="0"/>
    <xf numFmtId="0" fontId="40" fillId="0" borderId="2">
      <alignment horizontal="center"/>
    </xf>
    <xf numFmtId="0" fontId="10" fillId="0" borderId="0" applyNumberFormat="0" applyFont="0" applyBorder="0">
      <alignment horizontal="right"/>
      <protection locked="0"/>
    </xf>
    <xf numFmtId="0" fontId="41" fillId="0" borderId="0" applyNumberFormat="0" applyFill="0" applyBorder="0" applyAlignment="0" applyProtection="0"/>
    <xf numFmtId="0" fontId="7" fillId="0" borderId="0"/>
    <xf numFmtId="0" fontId="7" fillId="0" borderId="0"/>
    <xf numFmtId="0" fontId="7" fillId="0" borderId="0"/>
    <xf numFmtId="0" fontId="39" fillId="0" borderId="24" applyNumberFormat="0" applyFill="0" applyAlignment="0" applyProtection="0"/>
    <xf numFmtId="0" fontId="39" fillId="0" borderId="24" applyNumberFormat="0" applyFill="0" applyAlignment="0" applyProtection="0"/>
    <xf numFmtId="0" fontId="35" fillId="20" borderId="23" applyNumberFormat="0" applyAlignment="0" applyProtection="0"/>
    <xf numFmtId="0" fontId="33" fillId="23" borderId="22" applyNumberFormat="0" applyFont="0" applyAlignment="0" applyProtection="0"/>
    <xf numFmtId="0" fontId="26" fillId="7" borderId="21" applyNumberFormat="0" applyAlignment="0" applyProtection="0"/>
    <xf numFmtId="0" fontId="16" fillId="20" borderId="21" applyNumberFormat="0" applyAlignment="0" applyProtection="0"/>
    <xf numFmtId="0" fontId="26" fillId="7" borderId="21" applyNumberFormat="0" applyAlignment="0" applyProtection="0"/>
    <xf numFmtId="0" fontId="16" fillId="20" borderId="21" applyNumberFormat="0" applyAlignment="0" applyProtection="0"/>
    <xf numFmtId="0" fontId="35" fillId="20" borderId="23" applyNumberFormat="0" applyAlignment="0" applyProtection="0"/>
    <xf numFmtId="0" fontId="39" fillId="0" borderId="24" applyNumberFormat="0" applyFill="0" applyAlignment="0" applyProtection="0"/>
    <xf numFmtId="0" fontId="39" fillId="0" borderId="24" applyNumberFormat="0" applyFill="0" applyAlignment="0" applyProtection="0"/>
    <xf numFmtId="0" fontId="35" fillId="20" borderId="23" applyNumberFormat="0" applyAlignment="0" applyProtection="0"/>
    <xf numFmtId="0" fontId="33" fillId="23" borderId="22" applyNumberFormat="0" applyFont="0" applyAlignment="0" applyProtection="0"/>
    <xf numFmtId="0" fontId="26" fillId="7" borderId="21" applyNumberFormat="0" applyAlignment="0" applyProtection="0"/>
    <xf numFmtId="0" fontId="16" fillId="20" borderId="21" applyNumberFormat="0" applyAlignment="0" applyProtection="0"/>
    <xf numFmtId="0" fontId="42" fillId="0" borderId="0"/>
    <xf numFmtId="0" fontId="7" fillId="0" borderId="0"/>
    <xf numFmtId="0" fontId="7" fillId="0" borderId="0"/>
    <xf numFmtId="0" fontId="8" fillId="0" borderId="0"/>
    <xf numFmtId="0" fontId="7" fillId="0" borderId="0"/>
    <xf numFmtId="0" fontId="7" fillId="0" borderId="0"/>
    <xf numFmtId="0" fontId="13" fillId="0" borderId="1">
      <alignment horizontal="center"/>
    </xf>
    <xf numFmtId="0" fontId="16" fillId="20" borderId="9" applyNumberFormat="0" applyAlignment="0" applyProtection="0"/>
    <xf numFmtId="0" fontId="26" fillId="7" borderId="9" applyNumberFormat="0" applyAlignment="0" applyProtection="0"/>
    <xf numFmtId="37" fontId="27" fillId="0" borderId="1">
      <alignment horizontal="right" vertical="center"/>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23" borderId="15" applyNumberFormat="0" applyFont="0" applyAlignment="0" applyProtection="0"/>
    <xf numFmtId="0" fontId="35" fillId="20" borderId="16" applyNumberFormat="0" applyAlignment="0" applyProtection="0"/>
    <xf numFmtId="0" fontId="39" fillId="0" borderId="19" applyNumberFormat="0" applyFill="0" applyAlignment="0" applyProtection="0"/>
    <xf numFmtId="0" fontId="39" fillId="0" borderId="19" applyNumberFormat="0" applyFill="0" applyAlignment="0" applyProtection="0"/>
    <xf numFmtId="0" fontId="7" fillId="0" borderId="0"/>
    <xf numFmtId="0" fontId="7" fillId="0" borderId="0"/>
    <xf numFmtId="0" fontId="7" fillId="0" borderId="0"/>
    <xf numFmtId="0" fontId="35" fillId="20" borderId="16" applyNumberFormat="0" applyAlignment="0" applyProtection="0"/>
    <xf numFmtId="0" fontId="33" fillId="23" borderId="15"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27" fillId="0" borderId="20">
      <alignment horizontal="right" vertical="center"/>
      <protection locked="0"/>
    </xf>
    <xf numFmtId="0" fontId="26" fillId="7" borderId="9" applyNumberFormat="0" applyAlignment="0" applyProtection="0"/>
    <xf numFmtId="0" fontId="7" fillId="0" borderId="0"/>
    <xf numFmtId="0" fontId="7" fillId="0" borderId="0"/>
    <xf numFmtId="0" fontId="7" fillId="0" borderId="0"/>
    <xf numFmtId="0" fontId="7" fillId="0" borderId="0"/>
    <xf numFmtId="0" fontId="16" fillId="20" borderId="9" applyNumberFormat="0" applyAlignment="0" applyProtection="0"/>
    <xf numFmtId="0" fontId="7" fillId="0" borderId="0"/>
    <xf numFmtId="0" fontId="13" fillId="0" borderId="20">
      <alignment horizont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19" applyNumberFormat="0" applyFill="0" applyAlignment="0" applyProtection="0"/>
    <xf numFmtId="0" fontId="39" fillId="0" borderId="19"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27" fillId="0" borderId="1">
      <alignment horizontal="right" vertical="center"/>
      <protection locked="0"/>
    </xf>
    <xf numFmtId="0" fontId="13" fillId="0" borderId="1">
      <alignment horizontal="center"/>
    </xf>
    <xf numFmtId="0" fontId="13" fillId="0" borderId="1">
      <alignment horizontal="center"/>
    </xf>
    <xf numFmtId="0" fontId="16" fillId="20" borderId="9" applyNumberFormat="0" applyAlignment="0" applyProtection="0"/>
    <xf numFmtId="0" fontId="26" fillId="7" borderId="9" applyNumberFormat="0" applyAlignment="0" applyProtection="0"/>
    <xf numFmtId="37" fontId="27" fillId="0" borderId="1">
      <alignment horizontal="right" vertical="center"/>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23" borderId="15" applyNumberFormat="0" applyFont="0" applyAlignment="0" applyProtection="0"/>
    <xf numFmtId="0" fontId="35" fillId="20" borderId="16" applyNumberFormat="0" applyAlignment="0" applyProtection="0"/>
    <xf numFmtId="0" fontId="39" fillId="0" borderId="19" applyNumberFormat="0" applyFill="0" applyAlignment="0" applyProtection="0"/>
    <xf numFmtId="0" fontId="39" fillId="0" borderId="19" applyNumberFormat="0" applyFill="0" applyAlignment="0" applyProtection="0"/>
    <xf numFmtId="0" fontId="7" fillId="0" borderId="0"/>
    <xf numFmtId="0" fontId="7" fillId="0" borderId="0"/>
    <xf numFmtId="0" fontId="7" fillId="0" borderId="0"/>
    <xf numFmtId="0" fontId="35" fillId="20" borderId="16" applyNumberFormat="0" applyAlignment="0" applyProtection="0"/>
    <xf numFmtId="0" fontId="33" fillId="23" borderId="15"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27" fillId="0" borderId="1">
      <alignment horizontal="right" vertical="center"/>
      <protection locked="0"/>
    </xf>
    <xf numFmtId="0" fontId="26" fillId="7" borderId="9" applyNumberFormat="0" applyAlignment="0" applyProtection="0"/>
    <xf numFmtId="0" fontId="7" fillId="0" borderId="0"/>
    <xf numFmtId="0" fontId="7" fillId="0" borderId="0"/>
    <xf numFmtId="0" fontId="7" fillId="0" borderId="0"/>
    <xf numFmtId="0" fontId="7" fillId="0" borderId="0"/>
    <xf numFmtId="0" fontId="16" fillId="20" borderId="9" applyNumberFormat="0" applyAlignment="0" applyProtection="0"/>
    <xf numFmtId="0" fontId="7" fillId="0" borderId="0"/>
    <xf numFmtId="0" fontId="13" fillId="0" borderId="1">
      <alignment horizont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19" applyNumberFormat="0" applyFill="0" applyAlignment="0" applyProtection="0"/>
    <xf numFmtId="0" fontId="39" fillId="0" borderId="19"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27" fillId="0" borderId="1">
      <alignment horizontal="right" vertical="center"/>
      <protection locked="0"/>
    </xf>
    <xf numFmtId="0" fontId="13" fillId="0" borderId="1">
      <alignment horizontal="center"/>
    </xf>
    <xf numFmtId="0" fontId="8" fillId="0" borderId="0"/>
    <xf numFmtId="0" fontId="13" fillId="0" borderId="20">
      <alignment horizontal="center"/>
    </xf>
    <xf numFmtId="37" fontId="27" fillId="0" borderId="20">
      <alignment horizontal="right" vertical="center"/>
      <protection locked="0"/>
    </xf>
    <xf numFmtId="0" fontId="39" fillId="0" borderId="24" applyNumberFormat="0" applyFill="0" applyAlignment="0" applyProtection="0"/>
    <xf numFmtId="0" fontId="16" fillId="20" borderId="21" applyNumberFormat="0" applyAlignment="0" applyProtection="0"/>
    <xf numFmtId="0" fontId="39" fillId="0" borderId="24" applyNumberFormat="0" applyFill="0" applyAlignment="0" applyProtection="0"/>
    <xf numFmtId="0" fontId="33" fillId="23" borderId="22" applyNumberFormat="0" applyFont="0" applyAlignment="0" applyProtection="0"/>
    <xf numFmtId="0" fontId="33" fillId="23" borderId="22" applyNumberFormat="0" applyFont="0" applyAlignment="0" applyProtection="0"/>
    <xf numFmtId="0" fontId="33" fillId="23" borderId="22" applyNumberFormat="0" applyFont="0" applyAlignment="0" applyProtection="0"/>
    <xf numFmtId="37" fontId="27" fillId="0" borderId="25">
      <alignment horizontal="right" vertical="center"/>
      <protection locked="0"/>
    </xf>
    <xf numFmtId="37" fontId="27" fillId="0" borderId="20">
      <alignment horizontal="right" vertical="center"/>
      <protection locked="0"/>
    </xf>
    <xf numFmtId="0" fontId="13" fillId="0" borderId="20">
      <alignment horizontal="center"/>
    </xf>
    <xf numFmtId="0" fontId="39" fillId="0" borderId="24" applyNumberFormat="0" applyFill="0" applyAlignment="0" applyProtection="0"/>
    <xf numFmtId="0" fontId="39" fillId="0" borderId="24" applyNumberFormat="0" applyFill="0" applyAlignment="0" applyProtection="0"/>
    <xf numFmtId="0" fontId="35" fillId="20" borderId="23" applyNumberFormat="0" applyAlignment="0" applyProtection="0"/>
    <xf numFmtId="0" fontId="13" fillId="0" borderId="25">
      <alignment horizontal="center"/>
    </xf>
    <xf numFmtId="0" fontId="26" fillId="7" borderId="21" applyNumberFormat="0" applyAlignment="0" applyProtection="0"/>
    <xf numFmtId="0" fontId="35" fillId="20" borderId="23" applyNumberFormat="0" applyAlignment="0" applyProtection="0"/>
    <xf numFmtId="0" fontId="16" fillId="20" borderId="21" applyNumberFormat="0" applyAlignment="0" applyProtection="0"/>
    <xf numFmtId="0" fontId="26" fillId="7" borderId="21" applyNumberFormat="0" applyAlignment="0" applyProtection="0"/>
    <xf numFmtId="0" fontId="39" fillId="0" borderId="24" applyNumberFormat="0" applyFill="0" applyAlignment="0" applyProtection="0"/>
    <xf numFmtId="0" fontId="39" fillId="0" borderId="24" applyNumberFormat="0" applyFill="0" applyAlignment="0" applyProtection="0"/>
    <xf numFmtId="0" fontId="6" fillId="0" borderId="0"/>
    <xf numFmtId="0" fontId="6" fillId="0" borderId="0"/>
    <xf numFmtId="9" fontId="6" fillId="0" borderId="0" applyFont="0" applyFill="0" applyBorder="0" applyAlignment="0" applyProtection="0"/>
    <xf numFmtId="0" fontId="10" fillId="26" borderId="25" applyNumberFormat="0" applyFont="0" applyBorder="0">
      <alignment horizontal="center" vertical="center"/>
    </xf>
    <xf numFmtId="0" fontId="43" fillId="24" borderId="28" applyFont="0" applyBorder="0">
      <alignment horizontal="center" wrapText="1"/>
    </xf>
    <xf numFmtId="0" fontId="10" fillId="27" borderId="28" applyNumberFormat="0" applyFont="0" applyBorder="0" applyProtection="0">
      <alignment horizontal="left" vertical="center"/>
    </xf>
    <xf numFmtId="168" fontId="10" fillId="0" borderId="25">
      <alignment horizontal="right" vertical="center"/>
      <protection locked="0"/>
    </xf>
    <xf numFmtId="3" fontId="10" fillId="24" borderId="25" applyFont="0">
      <alignment horizontal="right" vertical="center"/>
    </xf>
    <xf numFmtId="169" fontId="10" fillId="24" borderId="25" applyFont="0">
      <alignment horizontal="right" vertical="center"/>
    </xf>
    <xf numFmtId="0" fontId="5" fillId="0" borderId="0"/>
    <xf numFmtId="0" fontId="5" fillId="0" borderId="0"/>
    <xf numFmtId="9" fontId="5"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1" fillId="0" borderId="0"/>
    <xf numFmtId="0" fontId="62" fillId="0" borderId="0" applyNumberFormat="0" applyFill="0" applyBorder="0" applyAlignment="0" applyProtection="0"/>
    <xf numFmtId="0" fontId="10" fillId="26" borderId="1" applyNumberFormat="0" applyFont="0" applyBorder="0">
      <alignment horizontal="center" vertical="center"/>
    </xf>
    <xf numFmtId="168" fontId="10" fillId="0" borderId="1">
      <alignment horizontal="right" vertical="center"/>
      <protection locked="0"/>
    </xf>
    <xf numFmtId="0" fontId="43" fillId="24" borderId="31" applyFont="0" applyBorder="0">
      <alignment horizontal="center" wrapText="1"/>
    </xf>
    <xf numFmtId="3" fontId="10" fillId="24" borderId="1" applyFont="0">
      <alignment horizontal="right" vertical="center"/>
    </xf>
    <xf numFmtId="169" fontId="10" fillId="24" borderId="1" applyFont="0">
      <alignment horizontal="right" vertical="center"/>
    </xf>
    <xf numFmtId="0" fontId="67" fillId="24" borderId="6" applyNumberFormat="0" applyFill="0" applyBorder="0" applyAlignment="0" applyProtection="0">
      <alignment horizontal="left"/>
    </xf>
  </cellStyleXfs>
  <cellXfs count="508">
    <xf numFmtId="0" fontId="0" fillId="0" borderId="0" xfId="0"/>
    <xf numFmtId="0" fontId="0" fillId="0" borderId="0" xfId="0" applyAlignment="1">
      <alignment horizontal="center"/>
    </xf>
    <xf numFmtId="49" fontId="0" fillId="0" borderId="0" xfId="0" applyNumberFormat="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49"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49" fontId="0" fillId="0" borderId="29" xfId="0" applyNumberFormat="1" applyBorder="1" applyAlignment="1">
      <alignment horizontal="center"/>
    </xf>
    <xf numFmtId="0" fontId="5" fillId="0" borderId="0" xfId="373"/>
    <xf numFmtId="0" fontId="5" fillId="0" borderId="0" xfId="373" applyAlignment="1">
      <alignment horizontal="left"/>
    </xf>
    <xf numFmtId="0" fontId="5" fillId="0" borderId="0" xfId="373" applyAlignment="1">
      <alignment horizontal="left" vertical="center"/>
    </xf>
    <xf numFmtId="0" fontId="5" fillId="0" borderId="0" xfId="373" applyAlignment="1">
      <alignment vertical="center"/>
    </xf>
    <xf numFmtId="0" fontId="5" fillId="0" borderId="0" xfId="373" applyAlignment="1">
      <alignment vertical="center" textRotation="90"/>
    </xf>
    <xf numFmtId="0" fontId="10" fillId="0" borderId="0" xfId="373" applyFont="1" applyAlignment="1">
      <alignment horizontal="center"/>
    </xf>
    <xf numFmtId="0" fontId="43" fillId="0" borderId="0" xfId="373" applyFont="1" applyAlignment="1">
      <alignment horizontal="center"/>
    </xf>
    <xf numFmtId="0" fontId="10" fillId="0" borderId="0" xfId="373" applyFont="1" applyAlignment="1">
      <alignment horizontal="left"/>
    </xf>
    <xf numFmtId="0" fontId="43" fillId="0" borderId="0" xfId="373" applyFont="1" applyAlignment="1">
      <alignment horizontal="left"/>
    </xf>
    <xf numFmtId="0" fontId="10" fillId="0" borderId="0" xfId="373" applyFont="1"/>
    <xf numFmtId="0" fontId="27" fillId="0" borderId="0" xfId="373" applyFont="1"/>
    <xf numFmtId="0" fontId="45" fillId="0" borderId="0" xfId="373" applyFont="1" applyAlignment="1">
      <alignment horizontal="centerContinuous"/>
    </xf>
    <xf numFmtId="0" fontId="44" fillId="0" borderId="0" xfId="373" applyFont="1" applyAlignment="1">
      <alignment horizontal="left" vertical="center"/>
    </xf>
    <xf numFmtId="1" fontId="51" fillId="28" borderId="1" xfId="379" applyNumberFormat="1" applyFont="1" applyFill="1" applyBorder="1" applyAlignment="1">
      <alignment horizontal="center" vertical="center"/>
    </xf>
    <xf numFmtId="0" fontId="46" fillId="29" borderId="1" xfId="379" applyFont="1" applyFill="1" applyBorder="1" applyAlignment="1">
      <alignment horizontal="left" textRotation="90"/>
    </xf>
    <xf numFmtId="0" fontId="1" fillId="0" borderId="0" xfId="383"/>
    <xf numFmtId="3" fontId="10" fillId="0" borderId="1" xfId="76" quotePrefix="1" applyNumberFormat="1" applyBorder="1" applyAlignment="1" applyProtection="1">
      <alignment horizontal="right" vertical="center"/>
      <protection locked="0"/>
    </xf>
    <xf numFmtId="170" fontId="27" fillId="0" borderId="1" xfId="76" applyNumberFormat="1" applyFont="1" applyBorder="1" applyAlignment="1">
      <alignment horizontal="center" vertical="center"/>
    </xf>
    <xf numFmtId="171" fontId="43" fillId="0" borderId="31" xfId="76" applyNumberFormat="1" applyFont="1" applyBorder="1" applyAlignment="1" applyProtection="1">
      <alignment horizontal="left" vertical="center"/>
      <protection locked="0"/>
    </xf>
    <xf numFmtId="171" fontId="43" fillId="0" borderId="7" xfId="76" quotePrefix="1" applyNumberFormat="1" applyFont="1" applyBorder="1" applyAlignment="1" applyProtection="1">
      <alignment horizontal="right" vertical="center"/>
      <protection locked="0"/>
    </xf>
    <xf numFmtId="3" fontId="10" fillId="1" borderId="32" xfId="76" quotePrefix="1" applyNumberFormat="1" applyFill="1" applyBorder="1" applyAlignment="1" applyProtection="1">
      <alignment horizontal="right" vertical="center"/>
      <protection locked="0"/>
    </xf>
    <xf numFmtId="170" fontId="27" fillId="1" borderId="31" xfId="76" applyNumberFormat="1" applyFont="1" applyFill="1" applyBorder="1" applyAlignment="1">
      <alignment horizontal="center" vertical="center"/>
    </xf>
    <xf numFmtId="0" fontId="10" fillId="0" borderId="33" xfId="76" applyBorder="1" applyAlignment="1" applyProtection="1">
      <alignment horizontal="left" vertical="center"/>
      <protection locked="0"/>
    </xf>
    <xf numFmtId="0" fontId="10" fillId="0" borderId="31" xfId="76" applyBorder="1" applyAlignment="1" applyProtection="1">
      <alignment horizontal="left" vertical="center"/>
      <protection locked="0"/>
    </xf>
    <xf numFmtId="171" fontId="10" fillId="0" borderId="5" xfId="76" applyNumberFormat="1" applyBorder="1" applyAlignment="1" applyProtection="1">
      <alignment horizontal="right" vertical="center"/>
      <protection locked="0"/>
    </xf>
    <xf numFmtId="171" fontId="10" fillId="0" borderId="30" xfId="76" applyNumberFormat="1" applyBorder="1" applyAlignment="1" applyProtection="1">
      <alignment horizontal="right" vertical="center"/>
      <protection locked="0"/>
    </xf>
    <xf numFmtId="170" fontId="27" fillId="35" borderId="1" xfId="76" applyNumberFormat="1" applyFont="1" applyFill="1" applyBorder="1" applyAlignment="1">
      <alignment horizontal="center" vertical="center"/>
    </xf>
    <xf numFmtId="0" fontId="10" fillId="0" borderId="0" xfId="383" applyFont="1" applyAlignment="1" applyProtection="1">
      <alignment vertical="center"/>
      <protection locked="0"/>
    </xf>
    <xf numFmtId="3" fontId="10" fillId="0" borderId="32" xfId="76" quotePrefix="1" applyNumberFormat="1" applyBorder="1" applyAlignment="1" applyProtection="1">
      <alignment horizontal="right" vertical="center"/>
      <protection locked="0"/>
    </xf>
    <xf numFmtId="170" fontId="27" fillId="0" borderId="1" xfId="76" quotePrefix="1" applyNumberFormat="1" applyFont="1" applyBorder="1" applyAlignment="1">
      <alignment horizontal="center" vertical="center"/>
    </xf>
    <xf numFmtId="1" fontId="1" fillId="0" borderId="0" xfId="383" applyNumberFormat="1"/>
    <xf numFmtId="3" fontId="10" fillId="0" borderId="0" xfId="383" applyNumberFormat="1" applyFont="1" applyAlignment="1" applyProtection="1">
      <alignment vertical="center"/>
      <protection locked="0"/>
    </xf>
    <xf numFmtId="0" fontId="43" fillId="0" borderId="0" xfId="383" applyFont="1" applyAlignment="1" applyProtection="1">
      <alignment vertical="center"/>
      <protection locked="0"/>
    </xf>
    <xf numFmtId="171" fontId="43" fillId="0" borderId="32" xfId="383" applyNumberFormat="1" applyFont="1" applyBorder="1" applyAlignment="1" applyProtection="1">
      <alignment horizontal="left" vertical="center"/>
      <protection locked="0"/>
    </xf>
    <xf numFmtId="171" fontId="43" fillId="0" borderId="33" xfId="383" applyNumberFormat="1" applyFont="1" applyBorder="1" applyAlignment="1" applyProtection="1">
      <alignment horizontal="left" vertical="center"/>
      <protection locked="0"/>
    </xf>
    <xf numFmtId="0" fontId="1" fillId="0" borderId="0" xfId="383" applyAlignment="1">
      <alignment vertical="center"/>
    </xf>
    <xf numFmtId="0" fontId="10" fillId="0" borderId="32" xfId="383" applyFont="1" applyBorder="1" applyAlignment="1" applyProtection="1">
      <alignment horizontal="left" vertical="center"/>
      <protection locked="0"/>
    </xf>
    <xf numFmtId="0" fontId="10" fillId="0" borderId="33" xfId="383" applyFont="1" applyBorder="1" applyAlignment="1" applyProtection="1">
      <alignment horizontal="left" vertical="center"/>
      <protection locked="0"/>
    </xf>
    <xf numFmtId="37" fontId="10" fillId="0" borderId="27" xfId="76" applyNumberFormat="1" applyBorder="1" applyProtection="1">
      <protection locked="0"/>
    </xf>
    <xf numFmtId="0" fontId="27" fillId="0" borderId="0" xfId="76" applyFont="1" applyAlignment="1" applyProtection="1">
      <alignment horizontal="center" vertical="center"/>
      <protection locked="0"/>
    </xf>
    <xf numFmtId="37" fontId="10" fillId="0" borderId="0" xfId="76" applyNumberFormat="1" applyProtection="1">
      <protection locked="0"/>
    </xf>
    <xf numFmtId="0" fontId="43" fillId="0" borderId="33" xfId="76" applyFont="1" applyBorder="1" applyAlignment="1" applyProtection="1">
      <alignment horizontal="left" vertical="center"/>
      <protection locked="0"/>
    </xf>
    <xf numFmtId="0" fontId="43" fillId="0" borderId="31" xfId="76" applyFont="1" applyBorder="1" applyAlignment="1" applyProtection="1">
      <alignment horizontal="left" vertical="center"/>
      <protection locked="0"/>
    </xf>
    <xf numFmtId="171" fontId="43" fillId="0" borderId="34" xfId="76" applyNumberFormat="1" applyFont="1" applyBorder="1" applyAlignment="1" applyProtection="1">
      <alignment horizontal="right" vertical="center"/>
      <protection locked="0"/>
    </xf>
    <xf numFmtId="37" fontId="10" fillId="0" borderId="35" xfId="76" applyNumberFormat="1" applyBorder="1" applyProtection="1">
      <protection locked="0"/>
    </xf>
    <xf numFmtId="170" fontId="27" fillId="35" borderId="34" xfId="76" applyNumberFormat="1" applyFont="1" applyFill="1" applyBorder="1" applyAlignment="1">
      <alignment horizontal="center" vertical="center"/>
    </xf>
    <xf numFmtId="37" fontId="10" fillId="0" borderId="36" xfId="76" applyNumberFormat="1" applyBorder="1" applyProtection="1">
      <protection locked="0"/>
    </xf>
    <xf numFmtId="170" fontId="27" fillId="0" borderId="34" xfId="76" applyNumberFormat="1" applyFont="1" applyBorder="1" applyAlignment="1">
      <alignment horizontal="center" vertical="center"/>
    </xf>
    <xf numFmtId="0" fontId="43" fillId="0" borderId="33" xfId="383" applyFont="1" applyBorder="1" applyAlignment="1" applyProtection="1">
      <alignment horizontal="left" vertical="center"/>
      <protection locked="0"/>
    </xf>
    <xf numFmtId="0" fontId="43" fillId="0" borderId="32" xfId="383" applyFont="1" applyBorder="1" applyAlignment="1" applyProtection="1">
      <alignment horizontal="left" vertical="center"/>
      <protection locked="0"/>
    </xf>
    <xf numFmtId="0" fontId="10" fillId="0" borderId="31" xfId="76" applyBorder="1" applyAlignment="1" applyProtection="1">
      <alignment vertical="center"/>
      <protection locked="0"/>
    </xf>
    <xf numFmtId="0" fontId="10" fillId="0" borderId="5" xfId="76" applyBorder="1" applyAlignment="1" applyProtection="1">
      <alignment vertical="center"/>
      <protection locked="0"/>
    </xf>
    <xf numFmtId="0" fontId="10" fillId="0" borderId="8" xfId="76" applyBorder="1" applyAlignment="1" applyProtection="1">
      <alignment vertical="center"/>
      <protection locked="0"/>
    </xf>
    <xf numFmtId="0" fontId="10" fillId="0" borderId="30" xfId="76" applyBorder="1" applyAlignment="1" applyProtection="1">
      <alignment horizontal="left" vertical="center"/>
      <protection locked="0"/>
    </xf>
    <xf numFmtId="0" fontId="10" fillId="0" borderId="30" xfId="76" applyBorder="1" applyAlignment="1" applyProtection="1">
      <alignment vertical="center"/>
      <protection locked="0"/>
    </xf>
    <xf numFmtId="0" fontId="10" fillId="0" borderId="33" xfId="76" applyBorder="1" applyAlignment="1" applyProtection="1">
      <alignment vertical="center"/>
      <protection locked="0"/>
    </xf>
    <xf numFmtId="0" fontId="1" fillId="28" borderId="0" xfId="383" applyFill="1"/>
    <xf numFmtId="1" fontId="1" fillId="32" borderId="0" xfId="383" applyNumberFormat="1" applyFill="1"/>
    <xf numFmtId="3" fontId="10" fillId="28" borderId="0" xfId="383" applyNumberFormat="1" applyFont="1" applyFill="1" applyAlignment="1" applyProtection="1">
      <alignment vertical="center"/>
      <protection locked="0"/>
    </xf>
    <xf numFmtId="0" fontId="10" fillId="0" borderId="34" xfId="76" applyBorder="1" applyAlignment="1" applyProtection="1">
      <alignment vertical="center"/>
      <protection locked="0"/>
    </xf>
    <xf numFmtId="0" fontId="1" fillId="28" borderId="0" xfId="383" applyFill="1" applyAlignment="1">
      <alignment vertical="center"/>
    </xf>
    <xf numFmtId="0" fontId="10" fillId="28" borderId="0" xfId="383" applyFont="1" applyFill="1" applyAlignment="1" applyProtection="1">
      <alignment horizontal="center" vertical="center" wrapText="1"/>
      <protection locked="0"/>
    </xf>
    <xf numFmtId="3" fontId="10" fillId="0" borderId="34" xfId="76" quotePrefix="1" applyNumberFormat="1" applyBorder="1" applyAlignment="1" applyProtection="1">
      <alignment horizontal="right" vertical="center"/>
      <protection locked="0"/>
    </xf>
    <xf numFmtId="3" fontId="10" fillId="0" borderId="35" xfId="76" quotePrefix="1" applyNumberFormat="1" applyBorder="1" applyAlignment="1" applyProtection="1">
      <alignment horizontal="right" vertical="center"/>
      <protection locked="0"/>
    </xf>
    <xf numFmtId="170" fontId="27" fillId="0" borderId="34" xfId="76" quotePrefix="1" applyNumberFormat="1" applyFont="1" applyBorder="1" applyAlignment="1">
      <alignment horizontal="center" vertical="center"/>
    </xf>
    <xf numFmtId="171" fontId="43" fillId="0" borderId="30" xfId="76" applyNumberFormat="1" applyFont="1" applyBorder="1" applyAlignment="1" applyProtection="1">
      <alignment horizontal="right" vertical="center"/>
      <protection locked="0"/>
    </xf>
    <xf numFmtId="0" fontId="27" fillId="0" borderId="33" xfId="76" applyFont="1" applyBorder="1" applyAlignment="1" applyProtection="1">
      <alignment horizontal="center" vertical="center"/>
      <protection locked="0"/>
    </xf>
    <xf numFmtId="3" fontId="10" fillId="0" borderId="33" xfId="76" quotePrefix="1" applyNumberFormat="1" applyBorder="1" applyAlignment="1" applyProtection="1">
      <alignment horizontal="right" vertical="center"/>
      <protection locked="0"/>
    </xf>
    <xf numFmtId="170" fontId="27" fillId="0" borderId="33" xfId="76" applyNumberFormat="1" applyFont="1" applyBorder="1" applyAlignment="1">
      <alignment horizontal="center" vertical="center"/>
    </xf>
    <xf numFmtId="0" fontId="27" fillId="0" borderId="34" xfId="76" quotePrefix="1" applyFont="1" applyBorder="1" applyAlignment="1" applyProtection="1">
      <alignment horizontal="center" vertical="center"/>
      <protection locked="0"/>
    </xf>
    <xf numFmtId="0" fontId="10" fillId="0" borderId="7" xfId="76" applyBorder="1" applyAlignment="1" applyProtection="1">
      <alignment vertical="center"/>
      <protection locked="0"/>
    </xf>
    <xf numFmtId="171" fontId="43" fillId="0" borderId="1" xfId="76" applyNumberFormat="1" applyFont="1" applyBorder="1" applyAlignment="1" applyProtection="1">
      <alignment horizontal="right" vertical="center"/>
      <protection locked="0"/>
    </xf>
    <xf numFmtId="0" fontId="10" fillId="0" borderId="32" xfId="76" applyBorder="1" applyAlignment="1" applyProtection="1">
      <alignment horizontal="left" vertical="center"/>
      <protection locked="0"/>
    </xf>
    <xf numFmtId="0" fontId="10" fillId="0" borderId="0" xfId="76" applyAlignment="1" applyProtection="1">
      <alignment vertical="center"/>
      <protection locked="0"/>
    </xf>
    <xf numFmtId="170" fontId="27" fillId="35" borderId="1" xfId="76" quotePrefix="1" applyNumberFormat="1" applyFont="1" applyFill="1" applyBorder="1" applyAlignment="1">
      <alignment horizontal="center" vertical="center"/>
    </xf>
    <xf numFmtId="170" fontId="27" fillId="35" borderId="33" xfId="76" applyNumberFormat="1" applyFont="1" applyFill="1" applyBorder="1" applyAlignment="1">
      <alignment horizontal="center" vertical="center"/>
    </xf>
    <xf numFmtId="0" fontId="10" fillId="0" borderId="32" xfId="76" applyBorder="1" applyAlignment="1" applyProtection="1">
      <alignment vertical="center"/>
      <protection locked="0"/>
    </xf>
    <xf numFmtId="0" fontId="10" fillId="0" borderId="32" xfId="76" applyBorder="1" applyAlignment="1" applyProtection="1">
      <alignment horizontal="center" vertical="center"/>
      <protection locked="0"/>
    </xf>
    <xf numFmtId="0" fontId="27" fillId="0" borderId="0" xfId="76" applyFont="1" applyAlignment="1" applyProtection="1">
      <alignment vertical="center"/>
      <protection locked="0"/>
    </xf>
    <xf numFmtId="0" fontId="10" fillId="0" borderId="35" xfId="76" applyBorder="1" applyProtection="1">
      <protection locked="0"/>
    </xf>
    <xf numFmtId="0" fontId="10" fillId="0" borderId="36" xfId="76" applyBorder="1" applyProtection="1">
      <protection locked="0"/>
    </xf>
    <xf numFmtId="0" fontId="27" fillId="0" borderId="36" xfId="76" applyFont="1" applyBorder="1" applyAlignment="1" applyProtection="1">
      <alignment horizontal="center" vertical="center"/>
      <protection locked="0"/>
    </xf>
    <xf numFmtId="0" fontId="10" fillId="0" borderId="0" xfId="383" applyFont="1" applyProtection="1">
      <protection locked="0"/>
    </xf>
    <xf numFmtId="0" fontId="43" fillId="0" borderId="0" xfId="76" applyFont="1" applyAlignment="1" applyProtection="1">
      <alignment horizontal="center"/>
      <protection locked="0"/>
    </xf>
    <xf numFmtId="0" fontId="10" fillId="0" borderId="0" xfId="76" applyAlignment="1" applyProtection="1">
      <alignment horizontal="center"/>
      <protection locked="0"/>
    </xf>
    <xf numFmtId="0" fontId="43" fillId="0" borderId="0" xfId="76" applyFont="1" applyAlignment="1" applyProtection="1">
      <alignment horizontal="center" wrapText="1"/>
      <protection locked="0"/>
    </xf>
    <xf numFmtId="171" fontId="43" fillId="0" borderId="8" xfId="383" applyNumberFormat="1" applyFont="1" applyBorder="1" applyAlignment="1" applyProtection="1">
      <alignment horizontal="left"/>
      <protection locked="0"/>
    </xf>
    <xf numFmtId="171" fontId="43" fillId="0" borderId="8" xfId="76" applyNumberFormat="1" applyFont="1" applyBorder="1" applyAlignment="1" applyProtection="1">
      <alignment horizontal="left"/>
      <protection locked="0"/>
    </xf>
    <xf numFmtId="3" fontId="10" fillId="0" borderId="0" xfId="383" quotePrefix="1" applyNumberFormat="1" applyFont="1" applyAlignment="1" applyProtection="1">
      <alignment horizontal="right" vertical="center"/>
      <protection locked="0"/>
    </xf>
    <xf numFmtId="170" fontId="27" fillId="0" borderId="0" xfId="383" applyNumberFormat="1" applyFont="1" applyAlignment="1">
      <alignment horizontal="center" vertical="center"/>
    </xf>
    <xf numFmtId="0" fontId="10" fillId="0" borderId="0" xfId="383" applyFont="1" applyAlignment="1" applyProtection="1">
      <alignment horizontal="center" vertical="center"/>
      <protection locked="0"/>
    </xf>
    <xf numFmtId="0" fontId="27" fillId="0" borderId="0" xfId="383" applyFont="1" applyAlignment="1" applyProtection="1">
      <alignment vertical="center"/>
      <protection locked="0"/>
    </xf>
    <xf numFmtId="0" fontId="27" fillId="0" borderId="0" xfId="383" applyFont="1" applyAlignment="1" applyProtection="1">
      <alignment horizontal="center" vertical="center"/>
      <protection locked="0"/>
    </xf>
    <xf numFmtId="0" fontId="43" fillId="0" borderId="0" xfId="383" applyFont="1" applyAlignment="1" applyProtection="1">
      <alignment horizontal="left" vertical="center"/>
      <protection locked="0"/>
    </xf>
    <xf numFmtId="171" fontId="43" fillId="0" borderId="0" xfId="383" applyNumberFormat="1" applyFont="1" applyAlignment="1" applyProtection="1">
      <alignment horizontal="right" vertical="center"/>
      <protection locked="0"/>
    </xf>
    <xf numFmtId="3" fontId="10" fillId="0" borderId="1" xfId="383" quotePrefix="1" applyNumberFormat="1" applyFont="1" applyBorder="1" applyAlignment="1" applyProtection="1">
      <alignment horizontal="right" vertical="center"/>
      <protection locked="0"/>
    </xf>
    <xf numFmtId="170" fontId="27" fillId="0" borderId="1" xfId="383" applyNumberFormat="1" applyFont="1" applyBorder="1" applyAlignment="1">
      <alignment horizontal="center" vertical="center"/>
    </xf>
    <xf numFmtId="0" fontId="43" fillId="0" borderId="31" xfId="383" quotePrefix="1" applyFont="1" applyBorder="1" applyAlignment="1" applyProtection="1">
      <alignment horizontal="right" vertical="center"/>
      <protection locked="0"/>
    </xf>
    <xf numFmtId="3" fontId="10" fillId="0" borderId="32" xfId="383" quotePrefix="1" applyNumberFormat="1" applyFont="1" applyBorder="1" applyAlignment="1" applyProtection="1">
      <alignment horizontal="right" vertical="center"/>
      <protection locked="0"/>
    </xf>
    <xf numFmtId="171" fontId="10" fillId="0" borderId="30" xfId="383" applyNumberFormat="1" applyFont="1" applyBorder="1" applyAlignment="1" applyProtection="1">
      <alignment horizontal="right" vertical="center"/>
      <protection locked="0"/>
    </xf>
    <xf numFmtId="3" fontId="10" fillId="0" borderId="33" xfId="383" quotePrefix="1" applyNumberFormat="1" applyFont="1" applyBorder="1" applyAlignment="1" applyProtection="1">
      <alignment horizontal="right" vertical="center"/>
      <protection locked="0"/>
    </xf>
    <xf numFmtId="0" fontId="27" fillId="0" borderId="1" xfId="383" applyFont="1" applyBorder="1" applyAlignment="1" applyProtection="1">
      <alignment horizontal="center" vertical="center"/>
      <protection locked="0"/>
    </xf>
    <xf numFmtId="3" fontId="10" fillId="0" borderId="35" xfId="383" quotePrefix="1" applyNumberFormat="1" applyFont="1" applyBorder="1" applyAlignment="1" applyProtection="1">
      <alignment horizontal="right" vertical="center"/>
      <protection locked="0"/>
    </xf>
    <xf numFmtId="170" fontId="27" fillId="0" borderId="34" xfId="383" applyNumberFormat="1" applyFont="1" applyBorder="1" applyAlignment="1">
      <alignment horizontal="center" vertical="center"/>
    </xf>
    <xf numFmtId="3" fontId="10" fillId="0" borderId="36" xfId="383" quotePrefix="1" applyNumberFormat="1" applyFont="1" applyBorder="1" applyAlignment="1" applyProtection="1">
      <alignment horizontal="right" vertical="center"/>
      <protection locked="0"/>
    </xf>
    <xf numFmtId="170" fontId="27" fillId="0" borderId="1" xfId="383" quotePrefix="1" applyNumberFormat="1" applyFont="1" applyBorder="1" applyAlignment="1">
      <alignment horizontal="center" vertical="center"/>
    </xf>
    <xf numFmtId="0" fontId="10" fillId="0" borderId="35" xfId="383" applyFont="1" applyBorder="1" applyAlignment="1" applyProtection="1">
      <alignment vertical="center"/>
      <protection locked="0"/>
    </xf>
    <xf numFmtId="170" fontId="27" fillId="35" borderId="1" xfId="383" applyNumberFormat="1" applyFont="1" applyFill="1" applyBorder="1" applyAlignment="1">
      <alignment horizontal="center" vertical="center"/>
    </xf>
    <xf numFmtId="0" fontId="10" fillId="0" borderId="7" xfId="383" applyFont="1" applyBorder="1" applyAlignment="1" applyProtection="1">
      <alignment vertical="center"/>
      <protection locked="0"/>
    </xf>
    <xf numFmtId="37" fontId="10" fillId="0" borderId="27" xfId="383" applyNumberFormat="1" applyFont="1" applyBorder="1" applyProtection="1">
      <protection locked="0"/>
    </xf>
    <xf numFmtId="37" fontId="10" fillId="0" borderId="0" xfId="383" applyNumberFormat="1" applyFont="1" applyProtection="1">
      <protection locked="0"/>
    </xf>
    <xf numFmtId="0" fontId="10" fillId="0" borderId="34" xfId="383" applyFont="1" applyBorder="1" applyAlignment="1" applyProtection="1">
      <alignment vertical="center"/>
      <protection locked="0"/>
    </xf>
    <xf numFmtId="170" fontId="27" fillId="35" borderId="33" xfId="383" applyNumberFormat="1" applyFont="1" applyFill="1" applyBorder="1" applyAlignment="1">
      <alignment horizontal="center" vertical="center"/>
    </xf>
    <xf numFmtId="0" fontId="27" fillId="0" borderId="33" xfId="383" quotePrefix="1" applyFont="1" applyBorder="1" applyAlignment="1" applyProtection="1">
      <alignment horizontal="center" vertical="center"/>
      <protection locked="0"/>
    </xf>
    <xf numFmtId="0" fontId="27" fillId="0" borderId="1" xfId="383" quotePrefix="1" applyFont="1" applyBorder="1" applyAlignment="1" applyProtection="1">
      <alignment horizontal="center" vertical="center"/>
      <protection locked="0"/>
    </xf>
    <xf numFmtId="0" fontId="27" fillId="0" borderId="31" xfId="383" quotePrefix="1" applyFont="1" applyBorder="1" applyAlignment="1" applyProtection="1">
      <alignment horizontal="center" vertical="center"/>
      <protection locked="0"/>
    </xf>
    <xf numFmtId="0" fontId="27" fillId="0" borderId="32" xfId="383" quotePrefix="1" applyFont="1" applyBorder="1" applyAlignment="1" applyProtection="1">
      <alignment horizontal="center" vertical="center"/>
      <protection locked="0"/>
    </xf>
    <xf numFmtId="171" fontId="43" fillId="0" borderId="34" xfId="383" applyNumberFormat="1" applyFont="1" applyBorder="1" applyAlignment="1" applyProtection="1">
      <alignment horizontal="right" vertical="center"/>
      <protection locked="0"/>
    </xf>
    <xf numFmtId="171" fontId="43" fillId="0" borderId="1" xfId="383" applyNumberFormat="1" applyFont="1" applyBorder="1" applyAlignment="1" applyProtection="1">
      <alignment horizontal="right" vertical="center"/>
      <protection locked="0"/>
    </xf>
    <xf numFmtId="3" fontId="10" fillId="0" borderId="34" xfId="383" quotePrefix="1" applyNumberFormat="1" applyFont="1" applyBorder="1" applyAlignment="1" applyProtection="1">
      <alignment horizontal="right" vertical="center"/>
      <protection locked="0"/>
    </xf>
    <xf numFmtId="0" fontId="10" fillId="0" borderId="5" xfId="383" applyFont="1" applyBorder="1" applyAlignment="1" applyProtection="1">
      <alignment vertical="center"/>
      <protection locked="0"/>
    </xf>
    <xf numFmtId="0" fontId="10" fillId="28" borderId="0" xfId="383" applyFont="1" applyFill="1" applyAlignment="1" applyProtection="1">
      <alignment horizontal="left" vertical="center"/>
      <protection locked="0"/>
    </xf>
    <xf numFmtId="0" fontId="10" fillId="0" borderId="30" xfId="383" applyFont="1" applyBorder="1" applyAlignment="1" applyProtection="1">
      <alignment vertical="center"/>
      <protection locked="0"/>
    </xf>
    <xf numFmtId="3" fontId="10" fillId="0" borderId="1" xfId="383" quotePrefix="1" applyNumberFormat="1" applyFont="1" applyBorder="1" applyAlignment="1" applyProtection="1">
      <alignment horizontal="right"/>
      <protection locked="0"/>
    </xf>
    <xf numFmtId="0" fontId="27" fillId="0" borderId="1" xfId="383" quotePrefix="1" applyFont="1" applyBorder="1" applyAlignment="1" applyProtection="1">
      <alignment horizontal="center"/>
      <protection locked="0"/>
    </xf>
    <xf numFmtId="3" fontId="10" fillId="0" borderId="32" xfId="383" quotePrefix="1" applyNumberFormat="1" applyFont="1" applyBorder="1" applyAlignment="1" applyProtection="1">
      <alignment horizontal="right"/>
      <protection locked="0"/>
    </xf>
    <xf numFmtId="0" fontId="10" fillId="0" borderId="30" xfId="383" applyFont="1" applyBorder="1" applyProtection="1">
      <protection locked="0"/>
    </xf>
    <xf numFmtId="171" fontId="10" fillId="0" borderId="30" xfId="383" applyNumberFormat="1" applyFont="1" applyBorder="1" applyAlignment="1" applyProtection="1">
      <alignment horizontal="right"/>
      <protection locked="0"/>
    </xf>
    <xf numFmtId="37" fontId="10" fillId="0" borderId="35" xfId="383" applyNumberFormat="1" applyFont="1" applyBorder="1" applyProtection="1">
      <protection locked="0"/>
    </xf>
    <xf numFmtId="0" fontId="27" fillId="0" borderId="36" xfId="383" applyFont="1" applyBorder="1" applyAlignment="1" applyProtection="1">
      <alignment horizontal="center" vertical="center"/>
      <protection locked="0"/>
    </xf>
    <xf numFmtId="37" fontId="10" fillId="0" borderId="36" xfId="383" applyNumberFormat="1" applyFont="1" applyBorder="1" applyProtection="1">
      <protection locked="0"/>
    </xf>
    <xf numFmtId="3" fontId="10" fillId="0" borderId="26" xfId="383" quotePrefix="1" applyNumberFormat="1" applyFont="1" applyBorder="1" applyAlignment="1" applyProtection="1">
      <alignment horizontal="right" vertical="center"/>
      <protection locked="0"/>
    </xf>
    <xf numFmtId="170" fontId="27" fillId="0" borderId="5" xfId="383" applyNumberFormat="1" applyFont="1" applyBorder="1" applyAlignment="1">
      <alignment horizontal="center" vertical="center"/>
    </xf>
    <xf numFmtId="3" fontId="10" fillId="0" borderId="8" xfId="383" quotePrefix="1" applyNumberFormat="1" applyFont="1" applyBorder="1" applyAlignment="1" applyProtection="1">
      <alignment horizontal="right" vertical="center"/>
      <protection locked="0"/>
    </xf>
    <xf numFmtId="171" fontId="10" fillId="0" borderId="6" xfId="383" applyNumberFormat="1" applyFont="1" applyBorder="1" applyAlignment="1" applyProtection="1">
      <alignment horizontal="right" vertical="center"/>
      <protection locked="0"/>
    </xf>
    <xf numFmtId="170" fontId="27" fillId="35" borderId="34" xfId="383" applyNumberFormat="1" applyFont="1" applyFill="1" applyBorder="1" applyAlignment="1">
      <alignment horizontal="center" vertical="center"/>
    </xf>
    <xf numFmtId="170" fontId="27" fillId="0" borderId="34" xfId="383" quotePrefix="1" applyNumberFormat="1" applyFont="1" applyBorder="1" applyAlignment="1">
      <alignment horizontal="center" vertical="center"/>
    </xf>
    <xf numFmtId="0" fontId="27" fillId="0" borderId="34" xfId="383" applyFont="1" applyBorder="1" applyAlignment="1" applyProtection="1">
      <alignment horizontal="center" vertical="center"/>
      <protection locked="0"/>
    </xf>
    <xf numFmtId="0" fontId="10" fillId="0" borderId="34" xfId="383" applyFont="1" applyBorder="1" applyAlignment="1" applyProtection="1">
      <alignment horizontal="left" vertical="center"/>
      <protection locked="0"/>
    </xf>
    <xf numFmtId="0" fontId="27" fillId="0" borderId="33" xfId="383" applyFont="1" applyBorder="1" applyAlignment="1" applyProtection="1">
      <alignment horizontal="center" vertical="center"/>
      <protection locked="0"/>
    </xf>
    <xf numFmtId="0" fontId="10" fillId="0" borderId="33" xfId="383" applyFont="1" applyBorder="1" applyAlignment="1" applyProtection="1">
      <alignment horizontal="center" vertical="center"/>
      <protection locked="0"/>
    </xf>
    <xf numFmtId="0" fontId="10" fillId="0" borderId="33" xfId="383" applyFont="1" applyBorder="1" applyAlignment="1" applyProtection="1">
      <alignment vertical="center"/>
      <protection locked="0"/>
    </xf>
    <xf numFmtId="0" fontId="10" fillId="0" borderId="0" xfId="383" applyFont="1" applyAlignment="1" applyProtection="1">
      <alignment horizontal="left" vertical="center"/>
      <protection locked="0"/>
    </xf>
    <xf numFmtId="0" fontId="58" fillId="0" borderId="32" xfId="383" quotePrefix="1" applyFont="1" applyBorder="1" applyAlignment="1" applyProtection="1">
      <alignment horizontal="center" vertical="center"/>
      <protection locked="0"/>
    </xf>
    <xf numFmtId="37" fontId="58" fillId="35" borderId="33" xfId="383" applyNumberFormat="1" applyFont="1" applyFill="1" applyBorder="1"/>
    <xf numFmtId="37" fontId="58" fillId="0" borderId="33" xfId="383" applyNumberFormat="1" applyFont="1" applyBorder="1"/>
    <xf numFmtId="0" fontId="58" fillId="0" borderId="33" xfId="383" applyFont="1" applyBorder="1" applyAlignment="1" applyProtection="1">
      <alignment horizontal="center" vertical="center"/>
      <protection locked="0"/>
    </xf>
    <xf numFmtId="0" fontId="43" fillId="0" borderId="33" xfId="383" applyFont="1" applyBorder="1" applyAlignment="1">
      <alignment horizontal="left" vertical="center"/>
    </xf>
    <xf numFmtId="37" fontId="10" fillId="0" borderId="33" xfId="383" applyNumberFormat="1" applyFont="1" applyBorder="1"/>
    <xf numFmtId="0" fontId="10" fillId="0" borderId="37" xfId="383" applyFont="1" applyBorder="1" applyAlignment="1" applyProtection="1">
      <alignment vertical="center"/>
      <protection locked="0"/>
    </xf>
    <xf numFmtId="0" fontId="10" fillId="0" borderId="31" xfId="383" applyFont="1" applyBorder="1" applyAlignment="1" applyProtection="1">
      <alignment vertical="center"/>
      <protection locked="0"/>
    </xf>
    <xf numFmtId="37" fontId="10" fillId="0" borderId="32" xfId="383" applyNumberFormat="1" applyFont="1" applyBorder="1"/>
    <xf numFmtId="37" fontId="10" fillId="35" borderId="33" xfId="383" applyNumberFormat="1" applyFont="1" applyFill="1" applyBorder="1"/>
    <xf numFmtId="0" fontId="27" fillId="0" borderId="33" xfId="383" quotePrefix="1" applyFont="1" applyBorder="1" applyAlignment="1" applyProtection="1">
      <alignment horizontal="left" vertical="center"/>
      <protection locked="0"/>
    </xf>
    <xf numFmtId="170" fontId="27" fillId="35" borderId="1" xfId="383" quotePrefix="1" applyNumberFormat="1" applyFont="1" applyFill="1" applyBorder="1" applyAlignment="1">
      <alignment horizontal="center" vertical="center"/>
    </xf>
    <xf numFmtId="3" fontId="10" fillId="0" borderId="5" xfId="383" quotePrefix="1" applyNumberFormat="1" applyFont="1" applyBorder="1" applyAlignment="1" applyProtection="1">
      <alignment horizontal="right" vertical="center"/>
      <protection locked="0"/>
    </xf>
    <xf numFmtId="170" fontId="27" fillId="35" borderId="5" xfId="383" quotePrefix="1" applyNumberFormat="1" applyFont="1" applyFill="1" applyBorder="1" applyAlignment="1">
      <alignment horizontal="center" vertical="center"/>
    </xf>
    <xf numFmtId="37" fontId="10" fillId="0" borderId="32" xfId="383" applyNumberFormat="1" applyFont="1" applyBorder="1" applyProtection="1">
      <protection locked="0"/>
    </xf>
    <xf numFmtId="37" fontId="10" fillId="0" borderId="33" xfId="383" applyNumberFormat="1" applyFont="1" applyBorder="1" applyProtection="1">
      <protection locked="0"/>
    </xf>
    <xf numFmtId="0" fontId="27" fillId="35" borderId="33" xfId="383" quotePrefix="1" applyFont="1" applyFill="1" applyBorder="1" applyAlignment="1" applyProtection="1">
      <alignment horizontal="center" vertical="center"/>
      <protection locked="0"/>
    </xf>
    <xf numFmtId="171" fontId="43" fillId="35" borderId="34" xfId="383" applyNumberFormat="1" applyFont="1" applyFill="1" applyBorder="1" applyAlignment="1" applyProtection="1">
      <alignment horizontal="right" vertical="center"/>
      <protection locked="0"/>
    </xf>
    <xf numFmtId="3" fontId="58" fillId="0" borderId="34" xfId="383" quotePrefix="1" applyNumberFormat="1" applyFont="1" applyBorder="1" applyAlignment="1" applyProtection="1">
      <alignment horizontal="right"/>
      <protection locked="0"/>
    </xf>
    <xf numFmtId="170" fontId="27" fillId="35" borderId="34" xfId="383" quotePrefix="1" applyNumberFormat="1" applyFont="1" applyFill="1" applyBorder="1" applyAlignment="1">
      <alignment horizontal="center"/>
    </xf>
    <xf numFmtId="3" fontId="27" fillId="0" borderId="36" xfId="383" applyNumberFormat="1" applyFont="1" applyBorder="1" applyProtection="1">
      <protection locked="0"/>
    </xf>
    <xf numFmtId="3" fontId="27" fillId="0" borderId="34" xfId="383" quotePrefix="1" applyNumberFormat="1" applyFont="1" applyBorder="1" applyAlignment="1" applyProtection="1">
      <alignment horizontal="center"/>
      <protection locked="0"/>
    </xf>
    <xf numFmtId="3" fontId="58" fillId="0" borderId="34" xfId="383" quotePrefix="1" applyNumberFormat="1" applyFont="1" applyBorder="1" applyAlignment="1" applyProtection="1">
      <alignment horizontal="right" vertical="center"/>
      <protection locked="0"/>
    </xf>
    <xf numFmtId="170" fontId="27" fillId="35" borderId="34" xfId="383" quotePrefix="1" applyNumberFormat="1" applyFont="1" applyFill="1" applyBorder="1" applyAlignment="1">
      <alignment horizontal="center" vertical="center"/>
    </xf>
    <xf numFmtId="170" fontId="10" fillId="35" borderId="33" xfId="383" applyNumberFormat="1" applyFont="1" applyFill="1" applyBorder="1" applyAlignment="1">
      <alignment horizontal="center" vertical="center"/>
    </xf>
    <xf numFmtId="0" fontId="43" fillId="0" borderId="0" xfId="383" applyFont="1" applyAlignment="1" applyProtection="1">
      <alignment horizontal="center"/>
      <protection locked="0"/>
    </xf>
    <xf numFmtId="0" fontId="10" fillId="0" borderId="0" xfId="383" applyFont="1" applyAlignment="1" applyProtection="1">
      <alignment horizontal="center"/>
      <protection locked="0"/>
    </xf>
    <xf numFmtId="0" fontId="43" fillId="0" borderId="0" xfId="383" applyFont="1" applyAlignment="1" applyProtection="1">
      <alignment horizontal="center" wrapText="1"/>
      <protection locked="0"/>
    </xf>
    <xf numFmtId="0" fontId="1" fillId="0" borderId="0" xfId="383" applyProtection="1">
      <protection locked="0"/>
    </xf>
    <xf numFmtId="0" fontId="43" fillId="0" borderId="0" xfId="383" applyFont="1" applyAlignment="1" applyProtection="1">
      <alignment horizontal="centerContinuous"/>
      <protection locked="0"/>
    </xf>
    <xf numFmtId="0" fontId="58" fillId="0" borderId="0" xfId="383" applyFont="1" applyAlignment="1" applyProtection="1">
      <alignment horizontal="center"/>
      <protection locked="0"/>
    </xf>
    <xf numFmtId="0" fontId="10" fillId="0" borderId="0" xfId="383" quotePrefix="1" applyFont="1" applyAlignment="1" applyProtection="1">
      <alignment horizontal="center"/>
      <protection locked="0"/>
    </xf>
    <xf numFmtId="0" fontId="43" fillId="0" borderId="0" xfId="383" quotePrefix="1" applyFont="1" applyAlignment="1" applyProtection="1">
      <alignment horizontal="center"/>
      <protection locked="0"/>
    </xf>
    <xf numFmtId="0" fontId="1" fillId="0" borderId="0" xfId="383" quotePrefix="1" applyAlignment="1" applyProtection="1">
      <alignment horizontal="center"/>
      <protection locked="0"/>
    </xf>
    <xf numFmtId="0" fontId="60" fillId="0" borderId="0" xfId="383" quotePrefix="1" applyFont="1" applyAlignment="1" applyProtection="1">
      <alignment horizontal="left"/>
      <protection locked="0"/>
    </xf>
    <xf numFmtId="0" fontId="61" fillId="0" borderId="0" xfId="383" applyFont="1" applyProtection="1">
      <protection locked="0"/>
    </xf>
    <xf numFmtId="0" fontId="62" fillId="0" borderId="0" xfId="383" quotePrefix="1" applyFont="1" applyAlignment="1" applyProtection="1">
      <alignment horizontal="center"/>
      <protection locked="0"/>
    </xf>
    <xf numFmtId="0" fontId="61" fillId="0" borderId="0" xfId="383" applyFont="1" applyAlignment="1" applyProtection="1">
      <alignment horizontal="left"/>
      <protection locked="0"/>
    </xf>
    <xf numFmtId="0" fontId="1" fillId="29" borderId="0" xfId="383" applyFill="1"/>
    <xf numFmtId="0" fontId="10" fillId="29" borderId="0" xfId="76" applyFill="1" applyAlignment="1">
      <alignment vertical="center"/>
    </xf>
    <xf numFmtId="0" fontId="27" fillId="29" borderId="0" xfId="76" applyFont="1" applyFill="1" applyAlignment="1">
      <alignment horizontal="center" vertical="center"/>
    </xf>
    <xf numFmtId="0" fontId="10" fillId="24" borderId="8" xfId="76" applyFill="1" applyBorder="1" applyAlignment="1">
      <alignment vertical="center"/>
    </xf>
    <xf numFmtId="0" fontId="27" fillId="0" borderId="8" xfId="76" applyFont="1" applyBorder="1" applyAlignment="1">
      <alignment horizontal="center" vertical="center"/>
    </xf>
    <xf numFmtId="0" fontId="27" fillId="24" borderId="8" xfId="76" applyFont="1" applyFill="1" applyBorder="1" applyAlignment="1">
      <alignment horizontal="center" vertical="center"/>
    </xf>
    <xf numFmtId="0" fontId="62" fillId="24" borderId="8" xfId="384" applyFill="1" applyBorder="1" applyProtection="1"/>
    <xf numFmtId="0" fontId="10" fillId="24" borderId="0" xfId="76" applyFill="1" applyAlignment="1">
      <alignment vertical="center"/>
    </xf>
    <xf numFmtId="0" fontId="63" fillId="24" borderId="0" xfId="76" applyFont="1" applyFill="1" applyAlignment="1">
      <alignment vertical="center"/>
    </xf>
    <xf numFmtId="0" fontId="27" fillId="0" borderId="0" xfId="76" applyFont="1" applyAlignment="1">
      <alignment horizontal="center" vertical="center"/>
    </xf>
    <xf numFmtId="0" fontId="63" fillId="24" borderId="0" xfId="76" applyFont="1" applyFill="1"/>
    <xf numFmtId="3" fontId="63" fillId="24" borderId="0" xfId="76" applyNumberFormat="1" applyFont="1" applyFill="1" applyAlignment="1">
      <alignment horizontal="right"/>
    </xf>
    <xf numFmtId="0" fontId="64" fillId="24" borderId="0" xfId="76" applyFont="1" applyFill="1" applyAlignment="1">
      <alignment horizontal="center" vertical="center" wrapText="1"/>
    </xf>
    <xf numFmtId="0" fontId="63" fillId="24" borderId="0" xfId="76" applyFont="1" applyFill="1" applyAlignment="1">
      <alignment vertical="center" wrapText="1"/>
    </xf>
    <xf numFmtId="0" fontId="63" fillId="24" borderId="0" xfId="76" applyFont="1" applyFill="1" applyAlignment="1">
      <alignment horizontal="left"/>
    </xf>
    <xf numFmtId="2" fontId="63" fillId="29" borderId="0" xfId="385" applyNumberFormat="1" applyFont="1" applyFill="1" applyBorder="1">
      <alignment horizontal="center" vertical="center"/>
    </xf>
    <xf numFmtId="168" fontId="63" fillId="0" borderId="1" xfId="386" applyFont="1">
      <alignment horizontal="right" vertical="center"/>
      <protection locked="0"/>
    </xf>
    <xf numFmtId="0" fontId="27" fillId="0" borderId="1" xfId="76" applyFont="1" applyBorder="1" applyAlignment="1">
      <alignment horizontal="center" vertical="center"/>
    </xf>
    <xf numFmtId="0" fontId="64" fillId="24" borderId="1" xfId="76" applyFont="1" applyFill="1" applyBorder="1" applyAlignment="1">
      <alignment horizontal="center" vertical="center" wrapText="1"/>
    </xf>
    <xf numFmtId="0" fontId="63" fillId="24" borderId="1" xfId="76" applyFont="1" applyFill="1" applyBorder="1" applyAlignment="1">
      <alignment vertical="center" wrapText="1"/>
    </xf>
    <xf numFmtId="0" fontId="43" fillId="24" borderId="1" xfId="387" applyFont="1" applyBorder="1" applyAlignment="1">
      <alignment horizontal="center" vertical="center" wrapText="1"/>
    </xf>
    <xf numFmtId="0" fontId="27" fillId="24" borderId="0" xfId="76" applyFont="1" applyFill="1" applyAlignment="1">
      <alignment horizontal="center" vertical="center"/>
    </xf>
    <xf numFmtId="0" fontId="27" fillId="29" borderId="32" xfId="76" applyFont="1" applyFill="1" applyBorder="1" applyAlignment="1">
      <alignment horizontal="center" vertical="center"/>
    </xf>
    <xf numFmtId="2" fontId="63" fillId="29" borderId="32" xfId="385" applyNumberFormat="1" applyFont="1" applyFill="1" applyBorder="1">
      <alignment horizontal="center" vertical="center"/>
    </xf>
    <xf numFmtId="0" fontId="10" fillId="29" borderId="33" xfId="385" applyFont="1" applyFill="1" applyBorder="1">
      <alignment horizontal="center" vertical="center"/>
    </xf>
    <xf numFmtId="2" fontId="63" fillId="29" borderId="33" xfId="385" applyNumberFormat="1" applyFont="1" applyFill="1" applyBorder="1">
      <alignment horizontal="center" vertical="center"/>
    </xf>
    <xf numFmtId="0" fontId="65" fillId="29" borderId="33" xfId="385" applyFont="1" applyFill="1" applyBorder="1">
      <alignment horizontal="center" vertical="center"/>
    </xf>
    <xf numFmtId="0" fontId="66" fillId="29" borderId="31" xfId="76" applyFont="1" applyFill="1" applyBorder="1" applyAlignment="1">
      <alignment vertical="center" wrapText="1"/>
    </xf>
    <xf numFmtId="0" fontId="43" fillId="24" borderId="0" xfId="76" applyFont="1" applyFill="1" applyAlignment="1">
      <alignment vertical="center"/>
    </xf>
    <xf numFmtId="0" fontId="45" fillId="24" borderId="0" xfId="76" applyFont="1" applyFill="1" applyAlignment="1">
      <alignment horizontal="center" vertical="center"/>
    </xf>
    <xf numFmtId="0" fontId="63" fillId="24" borderId="0" xfId="76" applyFont="1" applyFill="1" applyAlignment="1">
      <alignment horizontal="center"/>
    </xf>
    <xf numFmtId="3" fontId="10" fillId="24" borderId="0" xfId="388" applyFont="1" applyBorder="1">
      <alignment horizontal="right" vertical="center"/>
    </xf>
    <xf numFmtId="0" fontId="67" fillId="24" borderId="0" xfId="76" applyFont="1" applyFill="1" applyAlignment="1">
      <alignment vertical="center"/>
    </xf>
    <xf numFmtId="0" fontId="45" fillId="24" borderId="0" xfId="384" applyFont="1" applyFill="1" applyBorder="1" applyAlignment="1" applyProtection="1">
      <alignment horizontal="center" vertical="center"/>
    </xf>
    <xf numFmtId="0" fontId="62" fillId="24" borderId="0" xfId="384" applyFill="1" applyBorder="1" applyAlignment="1" applyProtection="1">
      <alignment horizontal="left"/>
    </xf>
    <xf numFmtId="2" fontId="63" fillId="26" borderId="32" xfId="385" applyNumberFormat="1" applyFont="1" applyBorder="1">
      <alignment horizontal="center" vertical="center"/>
    </xf>
    <xf numFmtId="0" fontId="10" fillId="26" borderId="33" xfId="385" applyFont="1" applyBorder="1">
      <alignment horizontal="center" vertical="center"/>
    </xf>
    <xf numFmtId="2" fontId="63" fillId="26" borderId="33" xfId="385" applyNumberFormat="1" applyFont="1" applyBorder="1">
      <alignment horizontal="center" vertical="center"/>
    </xf>
    <xf numFmtId="0" fontId="64" fillId="26" borderId="31" xfId="385" applyFont="1" applyBorder="1">
      <alignment horizontal="center" vertical="center"/>
    </xf>
    <xf numFmtId="0" fontId="63" fillId="24" borderId="1" xfId="76" applyFont="1" applyFill="1" applyBorder="1" applyAlignment="1">
      <alignment horizontal="left" vertical="center" wrapText="1"/>
    </xf>
    <xf numFmtId="2" fontId="63" fillId="26" borderId="35" xfId="385" applyNumberFormat="1" applyFont="1" applyBorder="1">
      <alignment horizontal="center" vertical="center"/>
    </xf>
    <xf numFmtId="0" fontId="10" fillId="26" borderId="36" xfId="385" applyFont="1" applyBorder="1">
      <alignment horizontal="center" vertical="center"/>
    </xf>
    <xf numFmtId="2" fontId="63" fillId="26" borderId="36" xfId="385" applyNumberFormat="1" applyFont="1" applyBorder="1">
      <alignment horizontal="center" vertical="center"/>
    </xf>
    <xf numFmtId="0" fontId="64" fillId="26" borderId="37" xfId="385" applyFont="1" applyBorder="1">
      <alignment horizontal="center" vertical="center"/>
    </xf>
    <xf numFmtId="0" fontId="27" fillId="29" borderId="1" xfId="76" applyFont="1" applyFill="1" applyBorder="1" applyAlignment="1">
      <alignment horizontal="center" vertical="center"/>
    </xf>
    <xf numFmtId="0" fontId="10" fillId="26" borderId="32" xfId="385" applyFont="1" applyBorder="1">
      <alignment horizontal="center" vertical="center"/>
    </xf>
    <xf numFmtId="3" fontId="63" fillId="26" borderId="31" xfId="385" applyNumberFormat="1" applyFont="1" applyBorder="1">
      <alignment horizontal="center" vertical="center"/>
    </xf>
    <xf numFmtId="168" fontId="1" fillId="28" borderId="0" xfId="383" applyNumberFormat="1" applyFill="1"/>
    <xf numFmtId="2" fontId="63" fillId="29" borderId="33" xfId="389" applyNumberFormat="1" applyFont="1" applyFill="1" applyBorder="1" applyAlignment="1">
      <alignment horizontal="center" vertical="center"/>
    </xf>
    <xf numFmtId="0" fontId="27" fillId="26" borderId="1" xfId="385" applyFont="1" applyBorder="1">
      <alignment horizontal="center" vertical="center"/>
    </xf>
    <xf numFmtId="3" fontId="66" fillId="26" borderId="31" xfId="385" applyNumberFormat="1" applyFont="1" applyBorder="1">
      <alignment horizontal="center" vertical="center"/>
    </xf>
    <xf numFmtId="0" fontId="66" fillId="24" borderId="1" xfId="76" applyFont="1" applyFill="1" applyBorder="1" applyAlignment="1">
      <alignment vertical="center" wrapText="1"/>
    </xf>
    <xf numFmtId="2" fontId="63" fillId="24" borderId="33" xfId="389" applyNumberFormat="1" applyFont="1" applyBorder="1" applyAlignment="1">
      <alignment horizontal="center" vertical="center"/>
    </xf>
    <xf numFmtId="0" fontId="43" fillId="24" borderId="32" xfId="387" applyFont="1" applyBorder="1" applyAlignment="1">
      <alignment horizontal="center" vertical="center" wrapText="1"/>
    </xf>
    <xf numFmtId="0" fontId="43" fillId="24" borderId="33" xfId="387" applyFont="1" applyBorder="1" applyAlignment="1">
      <alignment horizontal="center" vertical="center" wrapText="1"/>
    </xf>
    <xf numFmtId="0" fontId="10" fillId="26" borderId="35" xfId="385" applyFont="1" applyBorder="1">
      <alignment horizontal="center" vertical="center"/>
    </xf>
    <xf numFmtId="0" fontId="43" fillId="26" borderId="37" xfId="385" applyFont="1" applyBorder="1">
      <alignment horizontal="center" vertical="center"/>
    </xf>
    <xf numFmtId="0" fontId="43" fillId="24" borderId="31" xfId="387" applyFont="1" applyBorder="1" applyAlignment="1">
      <alignment horizontal="center" vertical="center" wrapText="1"/>
    </xf>
    <xf numFmtId="0" fontId="27" fillId="24" borderId="1" xfId="76" applyFont="1" applyFill="1" applyBorder="1" applyAlignment="1">
      <alignment horizontal="center" vertical="center"/>
    </xf>
    <xf numFmtId="0" fontId="43" fillId="24" borderId="26" xfId="76" applyFont="1" applyFill="1" applyBorder="1" applyAlignment="1">
      <alignment vertical="center"/>
    </xf>
    <xf numFmtId="2" fontId="63" fillId="24" borderId="1" xfId="389" applyNumberFormat="1" applyFont="1" applyAlignment="1">
      <alignment horizontal="center" vertical="center"/>
    </xf>
    <xf numFmtId="2" fontId="63" fillId="26" borderId="1" xfId="385" applyNumberFormat="1" applyFont="1" applyBorder="1">
      <alignment horizontal="center" vertical="center"/>
    </xf>
    <xf numFmtId="0" fontId="63" fillId="24" borderId="1" xfId="76" applyFont="1" applyFill="1" applyBorder="1" applyAlignment="1">
      <alignment horizontal="left" vertical="center" wrapText="1" indent="1"/>
    </xf>
    <xf numFmtId="0" fontId="63" fillId="24" borderId="0" xfId="76" applyFont="1" applyFill="1" applyAlignment="1">
      <alignment horizontal="left" wrapText="1"/>
    </xf>
    <xf numFmtId="3" fontId="66" fillId="26" borderId="1" xfId="385" applyNumberFormat="1" applyFont="1" applyBorder="1" applyAlignment="1">
      <alignment horizontal="center" wrapText="1"/>
    </xf>
    <xf numFmtId="2" fontId="66" fillId="26" borderId="1" xfId="385" applyNumberFormat="1" applyFont="1" applyBorder="1" applyAlignment="1">
      <alignment horizontal="center" wrapText="1"/>
    </xf>
    <xf numFmtId="2" fontId="66" fillId="26" borderId="31" xfId="385" applyNumberFormat="1" applyFont="1" applyBorder="1">
      <alignment horizontal="center" vertical="center"/>
    </xf>
    <xf numFmtId="0" fontId="64" fillId="26" borderId="1" xfId="385" applyFont="1" applyBorder="1">
      <alignment horizontal="center" vertical="center"/>
    </xf>
    <xf numFmtId="0" fontId="43" fillId="26" borderId="31" xfId="385" applyFont="1" applyBorder="1">
      <alignment horizontal="center" vertical="center"/>
    </xf>
    <xf numFmtId="0" fontId="43" fillId="24" borderId="34" xfId="387" applyFont="1" applyBorder="1" applyAlignment="1">
      <alignment horizontal="center" vertical="center" wrapText="1"/>
    </xf>
    <xf numFmtId="0" fontId="10" fillId="26" borderId="1" xfId="385" applyFont="1" applyBorder="1">
      <alignment horizontal="center" vertical="center"/>
    </xf>
    <xf numFmtId="3" fontId="63" fillId="26" borderId="36" xfId="385" applyNumberFormat="1" applyFont="1" applyBorder="1">
      <alignment horizontal="center" vertical="center"/>
    </xf>
    <xf numFmtId="0" fontId="65" fillId="26" borderId="1" xfId="385" applyFont="1" applyBorder="1">
      <alignment horizontal="center" vertical="center"/>
    </xf>
    <xf numFmtId="0" fontId="10" fillId="26" borderId="8" xfId="385" applyFont="1" applyBorder="1">
      <alignment horizontal="center" vertical="center"/>
    </xf>
    <xf numFmtId="3" fontId="63" fillId="26" borderId="8" xfId="385" applyNumberFormat="1" applyFont="1" applyBorder="1">
      <alignment horizontal="center" vertical="center"/>
    </xf>
    <xf numFmtId="3" fontId="63" fillId="26" borderId="33" xfId="385" applyNumberFormat="1" applyFont="1" applyBorder="1">
      <alignment horizontal="center" vertical="center"/>
    </xf>
    <xf numFmtId="2" fontId="66" fillId="26" borderId="8" xfId="385" applyNumberFormat="1" applyFont="1" applyBorder="1">
      <alignment horizontal="center" vertical="center"/>
    </xf>
    <xf numFmtId="0" fontId="10" fillId="26" borderId="0" xfId="385" applyFont="1" applyBorder="1">
      <alignment horizontal="center" vertical="center"/>
    </xf>
    <xf numFmtId="3" fontId="63" fillId="26" borderId="0" xfId="385" applyNumberFormat="1" applyFont="1" applyBorder="1">
      <alignment horizontal="center" vertical="center"/>
    </xf>
    <xf numFmtId="168" fontId="10" fillId="0" borderId="1" xfId="386">
      <alignment horizontal="right" vertical="center"/>
      <protection locked="0"/>
    </xf>
    <xf numFmtId="0" fontId="45" fillId="29" borderId="1" xfId="76" applyFont="1" applyFill="1" applyBorder="1" applyAlignment="1">
      <alignment horizontal="center" vertical="center"/>
    </xf>
    <xf numFmtId="0" fontId="43" fillId="29" borderId="0" xfId="76" applyFont="1" applyFill="1" applyAlignment="1">
      <alignment vertical="center"/>
    </xf>
    <xf numFmtId="0" fontId="10" fillId="24" borderId="33" xfId="76" applyFill="1" applyBorder="1" applyAlignment="1">
      <alignment vertical="center"/>
    </xf>
    <xf numFmtId="0" fontId="27" fillId="0" borderId="33" xfId="76" applyFont="1" applyBorder="1" applyAlignment="1">
      <alignment horizontal="center" vertical="center"/>
    </xf>
    <xf numFmtId="0" fontId="27" fillId="24" borderId="33" xfId="76" applyFont="1" applyFill="1" applyBorder="1" applyAlignment="1">
      <alignment horizontal="center" vertical="center"/>
    </xf>
    <xf numFmtId="0" fontId="62" fillId="24" borderId="33" xfId="384" applyFill="1" applyBorder="1" applyProtection="1"/>
    <xf numFmtId="0" fontId="67" fillId="24" borderId="8" xfId="390" applyFill="1" applyBorder="1" applyAlignment="1" applyProtection="1"/>
    <xf numFmtId="0" fontId="45" fillId="24" borderId="8" xfId="390" applyFont="1" applyFill="1" applyBorder="1" applyAlignment="1" applyProtection="1">
      <alignment horizontal="center" vertical="center"/>
    </xf>
    <xf numFmtId="0" fontId="43" fillId="24" borderId="8" xfId="390" applyFont="1" applyFill="1" applyBorder="1" applyAlignment="1" applyProtection="1"/>
    <xf numFmtId="0" fontId="68" fillId="24" borderId="0" xfId="390" applyFont="1" applyFill="1" applyBorder="1" applyAlignment="1" applyProtection="1"/>
    <xf numFmtId="0" fontId="69" fillId="0" borderId="1" xfId="383" applyFont="1" applyBorder="1"/>
    <xf numFmtId="0" fontId="1" fillId="29" borderId="32" xfId="383" applyFill="1" applyBorder="1"/>
    <xf numFmtId="0" fontId="62" fillId="24" borderId="31" xfId="384" applyFill="1" applyBorder="1" applyProtection="1"/>
    <xf numFmtId="0" fontId="67" fillId="24" borderId="0" xfId="390" applyFill="1" applyBorder="1" applyAlignment="1" applyProtection="1"/>
    <xf numFmtId="0" fontId="1" fillId="29" borderId="33" xfId="383" applyFill="1" applyBorder="1"/>
    <xf numFmtId="0" fontId="67" fillId="24" borderId="33" xfId="390" applyFill="1" applyBorder="1" applyAlignment="1" applyProtection="1"/>
    <xf numFmtId="0" fontId="2" fillId="0" borderId="0" xfId="379"/>
    <xf numFmtId="0" fontId="46" fillId="28" borderId="1" xfId="380" applyFont="1" applyFill="1" applyBorder="1" applyAlignment="1">
      <alignment vertical="center" wrapText="1"/>
    </xf>
    <xf numFmtId="0" fontId="48" fillId="28" borderId="26" xfId="380" applyFont="1" applyFill="1" applyBorder="1" applyAlignment="1">
      <alignment horizontal="left"/>
    </xf>
    <xf numFmtId="1" fontId="48" fillId="25" borderId="1" xfId="379" applyNumberFormat="1" applyFont="1" applyFill="1" applyBorder="1" applyAlignment="1">
      <alignment vertical="center"/>
    </xf>
    <xf numFmtId="0" fontId="48" fillId="25" borderId="1" xfId="379" applyFont="1" applyFill="1" applyBorder="1" applyAlignment="1">
      <alignment vertical="center"/>
    </xf>
    <xf numFmtId="1" fontId="48" fillId="25" borderId="5" xfId="379" applyNumberFormat="1" applyFont="1" applyFill="1" applyBorder="1" applyAlignment="1">
      <alignment vertical="center"/>
    </xf>
    <xf numFmtId="1" fontId="48" fillId="30" borderId="1" xfId="379" applyNumberFormat="1" applyFont="1" applyFill="1" applyBorder="1" applyAlignment="1">
      <alignment vertical="center"/>
    </xf>
    <xf numFmtId="0" fontId="48" fillId="30" borderId="1" xfId="379" applyFont="1" applyFill="1" applyBorder="1" applyAlignment="1">
      <alignment vertical="center"/>
    </xf>
    <xf numFmtId="0" fontId="46" fillId="25" borderId="1" xfId="379" applyFont="1" applyFill="1" applyBorder="1" applyAlignment="1">
      <alignment vertical="center"/>
    </xf>
    <xf numFmtId="0" fontId="48" fillId="25" borderId="5" xfId="379" applyFont="1" applyFill="1" applyBorder="1" applyAlignment="1">
      <alignment vertical="center"/>
    </xf>
    <xf numFmtId="0" fontId="48" fillId="31" borderId="31" xfId="379" applyFont="1" applyFill="1" applyBorder="1" applyAlignment="1">
      <alignment vertical="center"/>
    </xf>
    <xf numFmtId="0" fontId="48" fillId="31" borderId="1" xfId="379" applyFont="1" applyFill="1" applyBorder="1" applyAlignment="1">
      <alignment vertical="center"/>
    </xf>
    <xf numFmtId="1" fontId="48" fillId="30" borderId="5" xfId="379" applyNumberFormat="1" applyFont="1" applyFill="1" applyBorder="1" applyAlignment="1">
      <alignment vertical="center"/>
    </xf>
    <xf numFmtId="1" fontId="48" fillId="29" borderId="1" xfId="379" applyNumberFormat="1" applyFont="1" applyFill="1" applyBorder="1" applyAlignment="1">
      <alignment vertical="center"/>
    </xf>
    <xf numFmtId="0" fontId="48" fillId="29" borderId="1" xfId="379" applyFont="1" applyFill="1" applyBorder="1" applyAlignment="1">
      <alignment vertical="center"/>
    </xf>
    <xf numFmtId="0" fontId="48" fillId="25" borderId="31" xfId="379" applyFont="1" applyFill="1" applyBorder="1" applyAlignment="1">
      <alignment vertical="center"/>
    </xf>
    <xf numFmtId="0" fontId="48" fillId="25" borderId="26" xfId="379" applyFont="1" applyFill="1" applyBorder="1" applyAlignment="1">
      <alignment vertical="center"/>
    </xf>
    <xf numFmtId="0" fontId="46" fillId="36" borderId="1" xfId="380" applyFont="1" applyFill="1" applyBorder="1" applyAlignment="1">
      <alignment horizontal="center" vertical="center" wrapText="1"/>
    </xf>
    <xf numFmtId="0" fontId="48" fillId="0" borderId="1" xfId="379" applyFont="1" applyBorder="1" applyAlignment="1">
      <alignment vertical="center"/>
    </xf>
    <xf numFmtId="0" fontId="48" fillId="36" borderId="1" xfId="379" applyFont="1" applyFill="1" applyBorder="1" applyAlignment="1">
      <alignment vertical="center"/>
    </xf>
    <xf numFmtId="0" fontId="46" fillId="0" borderId="1" xfId="379" applyFont="1" applyBorder="1" applyAlignment="1">
      <alignment vertical="center"/>
    </xf>
    <xf numFmtId="0" fontId="48" fillId="0" borderId="5" xfId="379" applyFont="1" applyBorder="1" applyAlignment="1">
      <alignment vertical="center"/>
    </xf>
    <xf numFmtId="1" fontId="48" fillId="32" borderId="26" xfId="379" applyNumberFormat="1" applyFont="1" applyFill="1" applyBorder="1" applyAlignment="1">
      <alignment vertical="center"/>
    </xf>
    <xf numFmtId="0" fontId="54" fillId="31" borderId="1" xfId="379" applyFont="1" applyFill="1" applyBorder="1" applyAlignment="1">
      <alignment vertical="center"/>
    </xf>
    <xf numFmtId="0" fontId="46" fillId="31" borderId="1" xfId="379" applyFont="1" applyFill="1" applyBorder="1" applyAlignment="1">
      <alignment vertical="center"/>
    </xf>
    <xf numFmtId="0" fontId="46" fillId="28" borderId="26" xfId="380" applyFont="1" applyFill="1" applyBorder="1" applyAlignment="1">
      <alignment horizontal="left"/>
    </xf>
    <xf numFmtId="0" fontId="48" fillId="0" borderId="31" xfId="380" applyFont="1" applyBorder="1" applyAlignment="1">
      <alignment vertical="center"/>
    </xf>
    <xf numFmtId="0" fontId="48" fillId="0" borderId="32" xfId="380" applyFont="1" applyBorder="1" applyAlignment="1">
      <alignment vertical="center"/>
    </xf>
    <xf numFmtId="0" fontId="48" fillId="0" borderId="32" xfId="380" applyFont="1" applyBorder="1" applyAlignment="1">
      <alignment horizontal="left" vertical="center"/>
    </xf>
    <xf numFmtId="1" fontId="48" fillId="32" borderId="1" xfId="379" applyNumberFormat="1" applyFont="1" applyFill="1" applyBorder="1" applyAlignment="1">
      <alignment vertical="center"/>
    </xf>
    <xf numFmtId="0" fontId="2" fillId="0" borderId="0" xfId="379" quotePrefix="1"/>
    <xf numFmtId="1" fontId="48" fillId="25" borderId="31" xfId="379" applyNumberFormat="1" applyFont="1" applyFill="1" applyBorder="1" applyAlignment="1">
      <alignment vertical="center"/>
    </xf>
    <xf numFmtId="1" fontId="48" fillId="25" borderId="26" xfId="379" applyNumberFormat="1" applyFont="1" applyFill="1" applyBorder="1" applyAlignment="1">
      <alignment vertical="center"/>
    </xf>
    <xf numFmtId="0" fontId="48" fillId="29" borderId="5" xfId="379" applyFont="1" applyFill="1" applyBorder="1" applyAlignment="1">
      <alignment vertical="center"/>
    </xf>
    <xf numFmtId="0" fontId="46" fillId="29" borderId="5" xfId="379" applyFont="1" applyFill="1" applyBorder="1" applyAlignment="1">
      <alignment vertical="center" textRotation="90" wrapText="1"/>
    </xf>
    <xf numFmtId="0" fontId="48" fillId="28" borderId="1" xfId="380" applyFont="1" applyFill="1" applyBorder="1" applyAlignment="1">
      <alignment vertical="center" wrapText="1"/>
    </xf>
    <xf numFmtId="0" fontId="48" fillId="32" borderId="1" xfId="379" applyFont="1" applyFill="1" applyBorder="1" applyAlignment="1">
      <alignment vertical="center"/>
    </xf>
    <xf numFmtId="0" fontId="48" fillId="36" borderId="37" xfId="380" applyFont="1" applyFill="1" applyBorder="1" applyAlignment="1">
      <alignment horizontal="left" vertical="center"/>
    </xf>
    <xf numFmtId="0" fontId="48" fillId="36" borderId="32" xfId="380" applyFont="1" applyFill="1" applyBorder="1" applyAlignment="1">
      <alignment horizontal="left" vertical="center"/>
    </xf>
    <xf numFmtId="0" fontId="46" fillId="29" borderId="1" xfId="379" applyFont="1" applyFill="1" applyBorder="1" applyAlignment="1">
      <alignment vertical="center"/>
    </xf>
    <xf numFmtId="3" fontId="8" fillId="30" borderId="1" xfId="379" applyNumberFormat="1" applyFont="1" applyFill="1" applyBorder="1" applyAlignment="1">
      <alignment vertical="center"/>
    </xf>
    <xf numFmtId="3" fontId="8" fillId="25" borderId="1" xfId="379" applyNumberFormat="1" applyFont="1" applyFill="1" applyBorder="1" applyAlignment="1">
      <alignment vertical="center"/>
    </xf>
    <xf numFmtId="3" fontId="8" fillId="25" borderId="31" xfId="379" applyNumberFormat="1" applyFont="1" applyFill="1" applyBorder="1" applyAlignment="1">
      <alignment vertical="center"/>
    </xf>
    <xf numFmtId="3" fontId="48" fillId="30" borderId="1" xfId="379" applyNumberFormat="1" applyFont="1" applyFill="1" applyBorder="1" applyAlignment="1">
      <alignment vertical="center"/>
    </xf>
    <xf numFmtId="3" fontId="8" fillId="0" borderId="1" xfId="379" applyNumberFormat="1" applyFont="1" applyBorder="1" applyAlignment="1">
      <alignment vertical="center"/>
    </xf>
    <xf numFmtId="3" fontId="48" fillId="32" borderId="1" xfId="379" applyNumberFormat="1" applyFont="1" applyFill="1" applyBorder="1" applyAlignment="1">
      <alignment vertical="center"/>
    </xf>
    <xf numFmtId="0" fontId="48" fillId="30" borderId="1" xfId="379" quotePrefix="1" applyFont="1" applyFill="1" applyBorder="1" applyAlignment="1">
      <alignment vertical="center"/>
    </xf>
    <xf numFmtId="0" fontId="48" fillId="25" borderId="32" xfId="379" applyFont="1" applyFill="1" applyBorder="1" applyAlignment="1">
      <alignment vertical="center"/>
    </xf>
    <xf numFmtId="3" fontId="8" fillId="31" borderId="1" xfId="379" applyNumberFormat="1" applyFont="1" applyFill="1" applyBorder="1" applyAlignment="1">
      <alignment vertical="center"/>
    </xf>
    <xf numFmtId="3" fontId="8" fillId="31" borderId="31" xfId="379" applyNumberFormat="1" applyFont="1" applyFill="1" applyBorder="1" applyAlignment="1">
      <alignment vertical="center"/>
    </xf>
    <xf numFmtId="9" fontId="8" fillId="25" borderId="1" xfId="381" applyFont="1" applyFill="1" applyBorder="1" applyAlignment="1">
      <alignment vertical="center"/>
    </xf>
    <xf numFmtId="9" fontId="8" fillId="34" borderId="1" xfId="381" applyFont="1" applyFill="1" applyBorder="1" applyAlignment="1">
      <alignment vertical="center"/>
    </xf>
    <xf numFmtId="0" fontId="48" fillId="25" borderId="6" xfId="379" applyFont="1" applyFill="1" applyBorder="1" applyAlignment="1">
      <alignment vertical="center"/>
    </xf>
    <xf numFmtId="0" fontId="46" fillId="25" borderId="1" xfId="379" applyFont="1" applyFill="1" applyBorder="1" applyAlignment="1">
      <alignment horizontal="left" vertical="center" wrapText="1"/>
    </xf>
    <xf numFmtId="0" fontId="50" fillId="25" borderId="32" xfId="379" applyFont="1" applyFill="1" applyBorder="1" applyAlignment="1">
      <alignment horizontal="left"/>
    </xf>
    <xf numFmtId="0" fontId="48" fillId="25" borderId="0" xfId="379" applyFont="1" applyFill="1" applyAlignment="1">
      <alignment vertical="center"/>
    </xf>
    <xf numFmtId="0" fontId="46" fillId="0" borderId="5" xfId="382" applyFont="1" applyBorder="1" applyAlignment="1">
      <alignment horizontal="left" vertical="center" wrapText="1"/>
    </xf>
    <xf numFmtId="0" fontId="46" fillId="0" borderId="1" xfId="379" applyFont="1" applyBorder="1" applyAlignment="1">
      <alignment horizontal="left" vertical="center" wrapText="1"/>
    </xf>
    <xf numFmtId="1" fontId="48" fillId="34" borderId="1" xfId="379" applyNumberFormat="1" applyFont="1" applyFill="1" applyBorder="1" applyAlignment="1">
      <alignment vertical="center"/>
    </xf>
    <xf numFmtId="0" fontId="48" fillId="0" borderId="1" xfId="379" applyFont="1" applyBorder="1" applyAlignment="1">
      <alignment horizontal="left" vertical="center" wrapText="1"/>
    </xf>
    <xf numFmtId="1" fontId="8" fillId="34" borderId="1" xfId="381" applyNumberFormat="1" applyFont="1" applyFill="1" applyBorder="1" applyAlignment="1">
      <alignment vertical="center"/>
    </xf>
    <xf numFmtId="0" fontId="48" fillId="36" borderId="1" xfId="379" applyFont="1" applyFill="1" applyBorder="1" applyAlignment="1">
      <alignment horizontal="left" vertical="center" wrapText="1"/>
    </xf>
    <xf numFmtId="3" fontId="48" fillId="36" borderId="1" xfId="379" applyNumberFormat="1" applyFont="1" applyFill="1" applyBorder="1" applyAlignment="1">
      <alignment vertical="center"/>
    </xf>
    <xf numFmtId="0" fontId="48" fillId="29" borderId="1" xfId="379" applyFont="1" applyFill="1" applyBorder="1" applyAlignment="1">
      <alignment horizontal="left" vertical="center" wrapText="1"/>
    </xf>
    <xf numFmtId="0" fontId="46" fillId="36" borderId="1" xfId="379" applyFont="1" applyFill="1" applyBorder="1" applyAlignment="1">
      <alignment horizontal="left" vertical="center" wrapText="1"/>
    </xf>
    <xf numFmtId="0" fontId="46" fillId="36" borderId="1" xfId="382" applyFont="1" applyFill="1" applyBorder="1" applyAlignment="1">
      <alignment horizontal="left" vertical="center" wrapText="1"/>
    </xf>
    <xf numFmtId="0" fontId="46" fillId="29" borderId="1" xfId="379" applyFont="1" applyFill="1" applyBorder="1" applyAlignment="1">
      <alignment horizontal="left" vertical="center" wrapText="1"/>
    </xf>
    <xf numFmtId="3" fontId="48" fillId="25" borderId="1" xfId="379" applyNumberFormat="1" applyFont="1" applyFill="1" applyBorder="1" applyAlignment="1">
      <alignment vertical="center"/>
    </xf>
    <xf numFmtId="0" fontId="48" fillId="25" borderId="0" xfId="379" applyFont="1" applyFill="1" applyAlignment="1">
      <alignment vertical="center" wrapText="1"/>
    </xf>
    <xf numFmtId="0" fontId="48" fillId="25" borderId="1" xfId="379" applyFont="1" applyFill="1" applyBorder="1" applyAlignment="1">
      <alignment vertical="center" wrapText="1"/>
    </xf>
    <xf numFmtId="0" fontId="2" fillId="0" borderId="0" xfId="379" applyAlignment="1">
      <alignment vertical="center" textRotation="90"/>
    </xf>
    <xf numFmtId="0" fontId="2" fillId="0" borderId="0" xfId="379" applyAlignment="1">
      <alignment vertical="center"/>
    </xf>
    <xf numFmtId="0" fontId="2" fillId="0" borderId="0" xfId="379" applyAlignment="1">
      <alignment horizontal="left" vertical="center"/>
    </xf>
    <xf numFmtId="0" fontId="2" fillId="0" borderId="0" xfId="379" applyAlignment="1">
      <alignment horizontal="left"/>
    </xf>
    <xf numFmtId="0" fontId="46" fillId="33" borderId="1" xfId="380" applyFont="1" applyFill="1" applyBorder="1" applyAlignment="1">
      <alignment horizontal="center" vertical="center"/>
    </xf>
    <xf numFmtId="0" fontId="46" fillId="36" borderId="1" xfId="379" applyFont="1" applyFill="1" applyBorder="1" applyAlignment="1">
      <alignment horizontal="left" vertical="center" wrapText="1"/>
    </xf>
    <xf numFmtId="0" fontId="56" fillId="28" borderId="1" xfId="379" applyFont="1" applyFill="1" applyBorder="1" applyAlignment="1">
      <alignment horizontal="center" vertical="center" wrapText="1"/>
    </xf>
    <xf numFmtId="0" fontId="48" fillId="36" borderId="1" xfId="379" applyFont="1" applyFill="1" applyBorder="1" applyAlignment="1">
      <alignment horizontal="center" vertical="center" wrapText="1"/>
    </xf>
    <xf numFmtId="0" fontId="52" fillId="36" borderId="1" xfId="379" applyFont="1" applyFill="1" applyBorder="1" applyAlignment="1">
      <alignment horizontal="center" vertical="center" wrapText="1"/>
    </xf>
    <xf numFmtId="0" fontId="46" fillId="0" borderId="1" xfId="379" applyFont="1" applyBorder="1" applyAlignment="1">
      <alignment horizontal="left" vertical="center" wrapText="1"/>
    </xf>
    <xf numFmtId="0" fontId="52" fillId="0" borderId="1" xfId="379" applyFont="1" applyBorder="1" applyAlignment="1">
      <alignment horizontal="center" vertical="center" textRotation="90" wrapText="1"/>
    </xf>
    <xf numFmtId="0" fontId="46" fillId="36" borderId="1" xfId="379" applyFont="1" applyFill="1" applyBorder="1" applyAlignment="1">
      <alignment horizontal="center" vertical="center" wrapText="1"/>
    </xf>
    <xf numFmtId="0" fontId="46" fillId="36" borderId="34" xfId="379" applyFont="1" applyFill="1" applyBorder="1" applyAlignment="1">
      <alignment horizontal="left" vertical="center" wrapText="1"/>
    </xf>
    <xf numFmtId="0" fontId="46" fillId="36" borderId="30" xfId="379" applyFont="1" applyFill="1" applyBorder="1" applyAlignment="1">
      <alignment horizontal="left" vertical="center" wrapText="1"/>
    </xf>
    <xf numFmtId="0" fontId="46" fillId="36" borderId="5" xfId="379" applyFont="1" applyFill="1" applyBorder="1" applyAlignment="1">
      <alignment horizontal="left" vertical="center" wrapText="1"/>
    </xf>
    <xf numFmtId="0" fontId="48" fillId="36" borderId="34" xfId="379" applyFont="1" applyFill="1" applyBorder="1" applyAlignment="1">
      <alignment horizontal="center" vertical="center" wrapText="1"/>
    </xf>
    <xf numFmtId="0" fontId="48" fillId="36" borderId="30" xfId="379" applyFont="1" applyFill="1" applyBorder="1" applyAlignment="1">
      <alignment horizontal="center" vertical="center" wrapText="1"/>
    </xf>
    <xf numFmtId="0" fontId="48" fillId="36" borderId="5" xfId="379" applyFont="1" applyFill="1" applyBorder="1" applyAlignment="1">
      <alignment horizontal="center" vertical="center" wrapText="1"/>
    </xf>
    <xf numFmtId="0" fontId="55" fillId="29" borderId="1" xfId="379" applyFont="1" applyFill="1" applyBorder="1" applyAlignment="1">
      <alignment horizontal="center" vertical="center" textRotation="90" wrapText="1"/>
    </xf>
    <xf numFmtId="0" fontId="46" fillId="29" borderId="1" xfId="379" applyFont="1" applyFill="1" applyBorder="1" applyAlignment="1">
      <alignment horizontal="left" vertical="center" wrapText="1"/>
    </xf>
    <xf numFmtId="0" fontId="52" fillId="29" borderId="1" xfId="379" applyFont="1" applyFill="1" applyBorder="1" applyAlignment="1">
      <alignment horizontal="center" vertical="center" textRotation="90" wrapText="1"/>
    </xf>
    <xf numFmtId="0" fontId="48" fillId="33" borderId="37" xfId="380" applyFont="1" applyFill="1" applyBorder="1" applyAlignment="1">
      <alignment vertical="center" wrapText="1"/>
    </xf>
    <xf numFmtId="0" fontId="48" fillId="33" borderId="36" xfId="380" applyFont="1" applyFill="1" applyBorder="1" applyAlignment="1">
      <alignment vertical="center" wrapText="1"/>
    </xf>
    <xf numFmtId="0" fontId="48" fillId="33" borderId="35" xfId="380" applyFont="1" applyFill="1" applyBorder="1" applyAlignment="1">
      <alignment vertical="center" wrapText="1"/>
    </xf>
    <xf numFmtId="0" fontId="48" fillId="33" borderId="7" xfId="380" applyFont="1" applyFill="1" applyBorder="1" applyAlignment="1">
      <alignment vertical="center" wrapText="1"/>
    </xf>
    <xf numFmtId="0" fontId="48" fillId="33" borderId="8" xfId="380" applyFont="1" applyFill="1" applyBorder="1" applyAlignment="1">
      <alignment vertical="center" wrapText="1"/>
    </xf>
    <xf numFmtId="0" fontId="48" fillId="33" borderId="26" xfId="380" applyFont="1" applyFill="1" applyBorder="1" applyAlignment="1">
      <alignment vertical="center" wrapText="1"/>
    </xf>
    <xf numFmtId="0" fontId="48" fillId="0" borderId="1" xfId="380" applyFont="1" applyBorder="1" applyAlignment="1">
      <alignment horizontal="left" vertical="center"/>
    </xf>
    <xf numFmtId="0" fontId="46" fillId="25" borderId="1" xfId="379" applyFont="1" applyFill="1" applyBorder="1" applyAlignment="1">
      <alignment horizontal="center" vertical="center" wrapText="1"/>
    </xf>
    <xf numFmtId="0" fontId="46" fillId="25" borderId="5" xfId="379" applyFont="1" applyFill="1" applyBorder="1" applyAlignment="1">
      <alignment horizontal="center" vertical="center" wrapText="1"/>
    </xf>
    <xf numFmtId="0" fontId="52" fillId="29" borderId="30" xfId="379" applyFont="1" applyFill="1" applyBorder="1" applyAlignment="1">
      <alignment horizontal="center" vertical="center" textRotation="90" wrapText="1"/>
    </xf>
    <xf numFmtId="0" fontId="52" fillId="29" borderId="5" xfId="379" applyFont="1" applyFill="1" applyBorder="1" applyAlignment="1">
      <alignment horizontal="center" vertical="center" textRotation="90" wrapText="1"/>
    </xf>
    <xf numFmtId="0" fontId="52" fillId="29" borderId="6" xfId="379" applyFont="1" applyFill="1" applyBorder="1" applyAlignment="1">
      <alignment horizontal="center" vertical="center" textRotation="90" wrapText="1"/>
    </xf>
    <xf numFmtId="0" fontId="52" fillId="29" borderId="0" xfId="379" applyFont="1" applyFill="1" applyAlignment="1">
      <alignment horizontal="center" vertical="center" textRotation="90" wrapText="1"/>
    </xf>
    <xf numFmtId="0" fontId="52" fillId="29" borderId="27" xfId="379" applyFont="1" applyFill="1" applyBorder="1" applyAlignment="1">
      <alignment horizontal="center" vertical="center" textRotation="90" wrapText="1"/>
    </xf>
    <xf numFmtId="0" fontId="52" fillId="29" borderId="7" xfId="379" applyFont="1" applyFill="1" applyBorder="1" applyAlignment="1">
      <alignment horizontal="center" vertical="center" textRotation="90" wrapText="1"/>
    </xf>
    <xf numFmtId="0" fontId="52" fillId="29" borderId="8" xfId="379" applyFont="1" applyFill="1" applyBorder="1" applyAlignment="1">
      <alignment horizontal="center" vertical="center" textRotation="90" wrapText="1"/>
    </xf>
    <xf numFmtId="0" fontId="52" fillId="29" borderId="26" xfId="379" applyFont="1" applyFill="1" applyBorder="1" applyAlignment="1">
      <alignment horizontal="center" vertical="center" textRotation="90" wrapText="1"/>
    </xf>
    <xf numFmtId="0" fontId="48" fillId="29" borderId="30" xfId="379" applyFont="1" applyFill="1" applyBorder="1" applyAlignment="1">
      <alignment horizontal="center" vertical="center" wrapText="1"/>
    </xf>
    <xf numFmtId="0" fontId="48" fillId="29" borderId="5" xfId="379" applyFont="1" applyFill="1" applyBorder="1" applyAlignment="1">
      <alignment horizontal="center" vertical="center" wrapText="1"/>
    </xf>
    <xf numFmtId="0" fontId="48" fillId="29" borderId="1" xfId="379" applyFont="1" applyFill="1" applyBorder="1" applyAlignment="1">
      <alignment horizontal="left" vertical="center" wrapText="1"/>
    </xf>
    <xf numFmtId="0" fontId="48" fillId="36" borderId="1" xfId="379" applyFont="1" applyFill="1" applyBorder="1" applyAlignment="1">
      <alignment horizontal="left" vertical="center" wrapText="1"/>
    </xf>
    <xf numFmtId="0" fontId="46" fillId="0" borderId="1" xfId="379" applyFont="1" applyBorder="1" applyAlignment="1">
      <alignment horizontal="center" vertical="center" wrapText="1"/>
    </xf>
    <xf numFmtId="0" fontId="48" fillId="0" borderId="1" xfId="379" applyFont="1" applyBorder="1" applyAlignment="1">
      <alignment horizontal="left" vertical="center" wrapText="1"/>
    </xf>
    <xf numFmtId="0" fontId="46" fillId="0" borderId="1" xfId="382" applyFont="1" applyBorder="1" applyAlignment="1">
      <alignment horizontal="left" vertical="center" wrapText="1"/>
    </xf>
    <xf numFmtId="0" fontId="46" fillId="0" borderId="32" xfId="380" applyFont="1" applyBorder="1" applyAlignment="1">
      <alignment horizontal="center" vertical="center" wrapText="1"/>
    </xf>
    <xf numFmtId="0" fontId="48" fillId="28" borderId="1" xfId="380" applyFont="1" applyFill="1" applyBorder="1" applyAlignment="1">
      <alignment horizontal="left" vertical="center"/>
    </xf>
    <xf numFmtId="0" fontId="52" fillId="29" borderId="31" xfId="380" applyFont="1" applyFill="1" applyBorder="1" applyAlignment="1">
      <alignment horizontal="center" vertical="center" wrapText="1"/>
    </xf>
    <xf numFmtId="0" fontId="52" fillId="29" borderId="33" xfId="380" applyFont="1" applyFill="1" applyBorder="1" applyAlignment="1">
      <alignment horizontal="center" vertical="center" wrapText="1"/>
    </xf>
    <xf numFmtId="0" fontId="52" fillId="29" borderId="0" xfId="380" applyFont="1" applyFill="1" applyAlignment="1">
      <alignment horizontal="center" vertical="center" wrapText="1"/>
    </xf>
    <xf numFmtId="0" fontId="52" fillId="29" borderId="27" xfId="380" applyFont="1" applyFill="1" applyBorder="1" applyAlignment="1">
      <alignment horizontal="center" vertical="center" wrapText="1"/>
    </xf>
    <xf numFmtId="0" fontId="52" fillId="0" borderId="31" xfId="379" applyFont="1" applyBorder="1" applyAlignment="1">
      <alignment horizontal="center" vertical="center" textRotation="90" wrapText="1"/>
    </xf>
    <xf numFmtId="0" fontId="52" fillId="0" borderId="37" xfId="379" applyFont="1" applyBorder="1" applyAlignment="1">
      <alignment horizontal="right" vertical="center" textRotation="90" wrapText="1"/>
    </xf>
    <xf numFmtId="0" fontId="52" fillId="0" borderId="6" xfId="379" applyFont="1" applyBorder="1" applyAlignment="1">
      <alignment horizontal="right" vertical="center" textRotation="90" wrapText="1"/>
    </xf>
    <xf numFmtId="0" fontId="52" fillId="0" borderId="7" xfId="379" applyFont="1" applyBorder="1" applyAlignment="1">
      <alignment horizontal="right" vertical="center" textRotation="90" wrapText="1"/>
    </xf>
    <xf numFmtId="0" fontId="53" fillId="0" borderId="35" xfId="379" applyFont="1" applyBorder="1" applyAlignment="1">
      <alignment horizontal="left" vertical="center" textRotation="90" wrapText="1"/>
    </xf>
    <xf numFmtId="0" fontId="53" fillId="0" borderId="27" xfId="379" applyFont="1" applyBorder="1" applyAlignment="1">
      <alignment horizontal="left" vertical="center" textRotation="90" wrapText="1"/>
    </xf>
    <xf numFmtId="0" fontId="53" fillId="0" borderId="26" xfId="379" applyFont="1" applyBorder="1" applyAlignment="1">
      <alignment horizontal="left" vertical="center" textRotation="90" wrapText="1"/>
    </xf>
    <xf numFmtId="0" fontId="46" fillId="0" borderId="1" xfId="380" applyFont="1" applyBorder="1" applyAlignment="1">
      <alignment horizontal="left" vertical="center"/>
    </xf>
    <xf numFmtId="0" fontId="8" fillId="0" borderId="32" xfId="379" applyFont="1" applyBorder="1" applyAlignment="1">
      <alignment horizontal="center" vertical="center" wrapText="1"/>
    </xf>
    <xf numFmtId="0" fontId="48" fillId="29" borderId="1" xfId="380" applyFont="1" applyFill="1" applyBorder="1" applyAlignment="1">
      <alignment horizontal="left" vertical="center"/>
    </xf>
    <xf numFmtId="0" fontId="46" fillId="28" borderId="1" xfId="380" applyFont="1" applyFill="1" applyBorder="1" applyAlignment="1">
      <alignment horizontal="left" vertical="center"/>
    </xf>
    <xf numFmtId="0" fontId="70" fillId="28" borderId="1" xfId="379" applyFont="1" applyFill="1" applyBorder="1" applyAlignment="1">
      <alignment horizontal="left" vertical="center"/>
    </xf>
    <xf numFmtId="0" fontId="46" fillId="29" borderId="1" xfId="380" applyFont="1" applyFill="1" applyBorder="1" applyAlignment="1">
      <alignment horizontal="left" vertical="center"/>
    </xf>
    <xf numFmtId="0" fontId="48" fillId="28" borderId="32" xfId="380" applyFont="1" applyFill="1" applyBorder="1" applyAlignment="1">
      <alignment horizontal="center" vertical="center" wrapText="1"/>
    </xf>
    <xf numFmtId="0" fontId="8" fillId="28" borderId="1" xfId="379" applyFont="1" applyFill="1" applyBorder="1" applyAlignment="1">
      <alignment horizontal="left" vertical="center"/>
    </xf>
    <xf numFmtId="0" fontId="8" fillId="29" borderId="1" xfId="379" applyFont="1" applyFill="1" applyBorder="1" applyAlignment="1">
      <alignment horizontal="left" vertical="center"/>
    </xf>
    <xf numFmtId="0" fontId="48" fillId="36" borderId="1" xfId="380" applyFont="1" applyFill="1" applyBorder="1" applyAlignment="1">
      <alignment horizontal="center" vertical="center" wrapText="1"/>
    </xf>
    <xf numFmtId="0" fontId="48" fillId="36" borderId="1" xfId="380" applyFont="1" applyFill="1" applyBorder="1" applyAlignment="1">
      <alignment horizontal="left" vertical="center"/>
    </xf>
    <xf numFmtId="0" fontId="46" fillId="0" borderId="1" xfId="380" applyFont="1" applyBorder="1" applyAlignment="1">
      <alignment horizontal="center" vertical="center" wrapText="1"/>
    </xf>
    <xf numFmtId="0" fontId="46" fillId="36" borderId="1" xfId="380" applyFont="1" applyFill="1" applyBorder="1" applyAlignment="1">
      <alignment horizontal="left" vertical="center"/>
    </xf>
    <xf numFmtId="0" fontId="46" fillId="36" borderId="34" xfId="380" applyFont="1" applyFill="1" applyBorder="1" applyAlignment="1">
      <alignment horizontal="center" vertical="center" wrapText="1"/>
    </xf>
    <xf numFmtId="0" fontId="46" fillId="36" borderId="30" xfId="380" applyFont="1" applyFill="1" applyBorder="1" applyAlignment="1">
      <alignment horizontal="center" vertical="center" wrapText="1"/>
    </xf>
    <xf numFmtId="0" fontId="46" fillId="36" borderId="5" xfId="380" applyFont="1" applyFill="1" applyBorder="1" applyAlignment="1">
      <alignment horizontal="center" vertical="center" wrapText="1"/>
    </xf>
    <xf numFmtId="0" fontId="46" fillId="36" borderId="31" xfId="380" applyFont="1" applyFill="1" applyBorder="1" applyAlignment="1">
      <alignment horizontal="left" vertical="center"/>
    </xf>
    <xf numFmtId="0" fontId="46" fillId="36" borderId="32" xfId="380" applyFont="1" applyFill="1" applyBorder="1" applyAlignment="1">
      <alignment horizontal="left" vertical="center"/>
    </xf>
    <xf numFmtId="0" fontId="48" fillId="36" borderId="34" xfId="380" applyFont="1" applyFill="1" applyBorder="1" applyAlignment="1">
      <alignment horizontal="left" vertical="center"/>
    </xf>
    <xf numFmtId="0" fontId="48" fillId="36" borderId="5" xfId="380" applyFont="1" applyFill="1" applyBorder="1" applyAlignment="1">
      <alignment horizontal="left" vertical="center"/>
    </xf>
    <xf numFmtId="0" fontId="48" fillId="36" borderId="31" xfId="380" applyFont="1" applyFill="1" applyBorder="1" applyAlignment="1">
      <alignment horizontal="left" vertical="center"/>
    </xf>
    <xf numFmtId="0" fontId="48" fillId="36" borderId="32" xfId="380" applyFont="1" applyFill="1" applyBorder="1" applyAlignment="1">
      <alignment horizontal="left" vertical="center"/>
    </xf>
    <xf numFmtId="0" fontId="55" fillId="0" borderId="1" xfId="379" applyFont="1" applyBorder="1" applyAlignment="1">
      <alignment horizontal="center" vertical="center" textRotation="90" wrapText="1"/>
    </xf>
    <xf numFmtId="0" fontId="53" fillId="0" borderId="1" xfId="379" applyFont="1" applyBorder="1" applyAlignment="1">
      <alignment horizontal="center" vertical="center" textRotation="90" wrapText="1"/>
    </xf>
    <xf numFmtId="0" fontId="53" fillId="0" borderId="34" xfId="379" applyFont="1" applyBorder="1" applyAlignment="1">
      <alignment horizontal="center" vertical="center" textRotation="90" wrapText="1"/>
    </xf>
    <xf numFmtId="0" fontId="46" fillId="36" borderId="1" xfId="380" applyFont="1" applyFill="1" applyBorder="1" applyAlignment="1">
      <alignment horizontal="center" vertical="center" wrapText="1"/>
    </xf>
    <xf numFmtId="0" fontId="46" fillId="29" borderId="1" xfId="380" applyFont="1" applyFill="1" applyBorder="1" applyAlignment="1">
      <alignment horizontal="center" vertical="center" wrapText="1"/>
    </xf>
    <xf numFmtId="0" fontId="48" fillId="0" borderId="1" xfId="380" applyFont="1" applyBorder="1" applyAlignment="1">
      <alignment horizontal="center" vertical="center" wrapText="1"/>
    </xf>
    <xf numFmtId="0" fontId="46" fillId="0" borderId="31" xfId="380" applyFont="1" applyBorder="1" applyAlignment="1">
      <alignment horizontal="left" vertical="center"/>
    </xf>
    <xf numFmtId="0" fontId="46" fillId="0" borderId="32" xfId="380" applyFont="1" applyBorder="1" applyAlignment="1">
      <alignment horizontal="left" vertical="center"/>
    </xf>
    <xf numFmtId="0" fontId="46" fillId="0" borderId="34" xfId="380" applyFont="1" applyBorder="1" applyAlignment="1">
      <alignment horizontal="center" vertical="center"/>
    </xf>
    <xf numFmtId="0" fontId="46" fillId="0" borderId="5" xfId="380" applyFont="1" applyBorder="1" applyAlignment="1">
      <alignment horizontal="center" vertical="center"/>
    </xf>
    <xf numFmtId="0" fontId="2" fillId="0" borderId="1" xfId="379" applyBorder="1" applyAlignment="1">
      <alignment horizontal="center"/>
    </xf>
    <xf numFmtId="0" fontId="52" fillId="0" borderId="1" xfId="379" applyFont="1" applyBorder="1" applyAlignment="1">
      <alignment horizontal="center" vertical="center" textRotation="90"/>
    </xf>
    <xf numFmtId="0" fontId="8" fillId="0" borderId="1" xfId="379" applyFont="1" applyBorder="1" applyAlignment="1">
      <alignment horizontal="left" vertical="center"/>
    </xf>
    <xf numFmtId="0" fontId="5" fillId="0" borderId="8" xfId="373" applyBorder="1" applyAlignment="1">
      <alignment horizontal="left" textRotation="90"/>
    </xf>
    <xf numFmtId="0" fontId="46" fillId="28" borderId="5" xfId="373" applyFont="1" applyFill="1" applyBorder="1" applyAlignment="1">
      <alignment horizontal="left" textRotation="90" wrapText="1"/>
    </xf>
    <xf numFmtId="0" fontId="47" fillId="0" borderId="30" xfId="373" applyFont="1" applyBorder="1" applyAlignment="1">
      <alignment horizontal="center" vertical="center"/>
    </xf>
    <xf numFmtId="0" fontId="47" fillId="0" borderId="5" xfId="373" applyFont="1" applyBorder="1" applyAlignment="1">
      <alignment horizontal="center" vertical="center"/>
    </xf>
    <xf numFmtId="0" fontId="46" fillId="28" borderId="7" xfId="373" applyFont="1" applyFill="1" applyBorder="1" applyAlignment="1">
      <alignment horizontal="left" textRotation="90"/>
    </xf>
    <xf numFmtId="0" fontId="48" fillId="28" borderId="5" xfId="373" applyFont="1" applyFill="1" applyBorder="1" applyAlignment="1">
      <alignment horizontal="left" textRotation="90" wrapText="1"/>
    </xf>
    <xf numFmtId="0" fontId="48" fillId="0" borderId="5" xfId="373" applyFont="1" applyBorder="1" applyAlignment="1">
      <alignment horizontal="center" textRotation="90"/>
    </xf>
    <xf numFmtId="0" fontId="48" fillId="29" borderId="5" xfId="373" applyFont="1" applyFill="1" applyBorder="1" applyAlignment="1">
      <alignment horizontal="center" textRotation="90" wrapText="1"/>
    </xf>
    <xf numFmtId="0" fontId="48" fillId="29" borderId="5" xfId="373" applyFont="1" applyFill="1" applyBorder="1" applyAlignment="1">
      <alignment horizontal="center" textRotation="90"/>
    </xf>
    <xf numFmtId="0" fontId="10" fillId="0" borderId="31" xfId="383" applyFont="1" applyBorder="1" applyAlignment="1" applyProtection="1">
      <alignment horizontal="left" vertical="center"/>
      <protection locked="0"/>
    </xf>
    <xf numFmtId="0" fontId="10" fillId="0" borderId="33" xfId="383" applyFont="1" applyBorder="1" applyAlignment="1" applyProtection="1">
      <alignment horizontal="left" vertical="center"/>
      <protection locked="0"/>
    </xf>
    <xf numFmtId="0" fontId="10" fillId="0" borderId="32" xfId="383" applyFont="1" applyBorder="1" applyAlignment="1" applyProtection="1">
      <alignment horizontal="left" vertical="center"/>
      <protection locked="0"/>
    </xf>
    <xf numFmtId="0" fontId="1" fillId="28" borderId="0" xfId="383" applyFill="1" applyAlignment="1">
      <alignment vertical="center" wrapText="1"/>
    </xf>
    <xf numFmtId="0" fontId="1" fillId="28" borderId="0" xfId="383" applyFill="1" applyAlignment="1">
      <alignment wrapText="1"/>
    </xf>
    <xf numFmtId="0" fontId="10" fillId="28" borderId="0" xfId="383" applyFont="1" applyFill="1" applyAlignment="1" applyProtection="1">
      <alignment horizontal="left" vertical="center" wrapText="1"/>
      <protection locked="0"/>
    </xf>
    <xf numFmtId="0" fontId="1" fillId="28" borderId="0" xfId="383" applyFill="1" applyAlignment="1">
      <alignment horizontal="left" vertical="center" wrapText="1"/>
    </xf>
    <xf numFmtId="0" fontId="10" fillId="28" borderId="0" xfId="383" applyFont="1" applyFill="1" applyAlignment="1" applyProtection="1">
      <alignment horizontal="center" vertical="center" wrapText="1"/>
      <protection locked="0"/>
    </xf>
    <xf numFmtId="0" fontId="43" fillId="0" borderId="31" xfId="383" applyFont="1" applyBorder="1" applyAlignment="1">
      <alignment horizontal="left" vertical="center"/>
    </xf>
    <xf numFmtId="0" fontId="43" fillId="0" borderId="33" xfId="383" applyFont="1" applyBorder="1" applyAlignment="1">
      <alignment horizontal="left" vertical="center"/>
    </xf>
    <xf numFmtId="0" fontId="43" fillId="0" borderId="32" xfId="383" applyFont="1" applyBorder="1" applyAlignment="1">
      <alignment horizontal="left" vertical="center"/>
    </xf>
    <xf numFmtId="171" fontId="59" fillId="0" borderId="0" xfId="383" quotePrefix="1" applyNumberFormat="1" applyFont="1" applyAlignment="1" applyProtection="1">
      <alignment horizontal="left" vertical="center"/>
      <protection locked="0"/>
    </xf>
    <xf numFmtId="171" fontId="43" fillId="0" borderId="8" xfId="383" quotePrefix="1" applyNumberFormat="1" applyFont="1" applyBorder="1" applyAlignment="1" applyProtection="1">
      <alignment horizontal="left"/>
      <protection locked="0"/>
    </xf>
    <xf numFmtId="0" fontId="43" fillId="0" borderId="31" xfId="383" applyFont="1" applyBorder="1" applyAlignment="1" applyProtection="1">
      <alignment horizontal="left" vertical="center"/>
      <protection locked="0"/>
    </xf>
    <xf numFmtId="0" fontId="43" fillId="0" borderId="33" xfId="383" applyFont="1" applyBorder="1" applyAlignment="1" applyProtection="1">
      <alignment horizontal="left" vertical="center"/>
      <protection locked="0"/>
    </xf>
    <xf numFmtId="0" fontId="10" fillId="0" borderId="31" xfId="383" applyFont="1" applyBorder="1" applyAlignment="1" applyProtection="1">
      <alignment horizontal="left"/>
      <protection locked="0"/>
    </xf>
    <xf numFmtId="0" fontId="10" fillId="0" borderId="33" xfId="383" applyFont="1" applyBorder="1" applyAlignment="1" applyProtection="1">
      <alignment horizontal="left"/>
      <protection locked="0"/>
    </xf>
    <xf numFmtId="0" fontId="10" fillId="0" borderId="32" xfId="383" applyFont="1" applyBorder="1" applyAlignment="1" applyProtection="1">
      <alignment horizontal="left"/>
      <protection locked="0"/>
    </xf>
    <xf numFmtId="0" fontId="10" fillId="0" borderId="0" xfId="383" applyFont="1" applyAlignment="1" applyProtection="1">
      <alignment horizontal="center" vertical="center" wrapText="1"/>
      <protection locked="0"/>
    </xf>
    <xf numFmtId="0" fontId="10" fillId="0" borderId="31" xfId="383" quotePrefix="1" applyFont="1" applyBorder="1" applyAlignment="1" applyProtection="1">
      <alignment horizontal="left" vertical="center"/>
      <protection locked="0"/>
    </xf>
    <xf numFmtId="0" fontId="10" fillId="0" borderId="33" xfId="383" quotePrefix="1" applyFont="1" applyBorder="1" applyAlignment="1" applyProtection="1">
      <alignment horizontal="left" vertical="center"/>
      <protection locked="0"/>
    </xf>
    <xf numFmtId="0" fontId="43" fillId="0" borderId="32" xfId="383" applyFont="1" applyBorder="1" applyAlignment="1" applyProtection="1">
      <alignment horizontal="left" vertical="center"/>
      <protection locked="0"/>
    </xf>
    <xf numFmtId="0" fontId="43" fillId="24" borderId="31" xfId="387" applyFont="1" applyBorder="1" applyAlignment="1">
      <alignment horizontal="center" vertical="center" wrapText="1"/>
    </xf>
    <xf numFmtId="0" fontId="43" fillId="24" borderId="33" xfId="387" applyFont="1" applyBorder="1" applyAlignment="1">
      <alignment horizontal="center" vertical="center" wrapText="1"/>
    </xf>
    <xf numFmtId="0" fontId="43" fillId="24" borderId="32" xfId="387" applyFont="1" applyBorder="1" applyAlignment="1">
      <alignment horizontal="center" vertical="center" wrapText="1"/>
    </xf>
    <xf numFmtId="0" fontId="5" fillId="0" borderId="1" xfId="373" applyBorder="1" applyAlignment="1">
      <alignment horizontal="center"/>
    </xf>
    <xf numFmtId="0" fontId="5" fillId="0" borderId="31" xfId="373" applyBorder="1" applyAlignment="1">
      <alignment horizontal="center" vertical="center"/>
    </xf>
    <xf numFmtId="0" fontId="5" fillId="0" borderId="33" xfId="373" applyBorder="1" applyAlignment="1">
      <alignment horizontal="center" vertical="center"/>
    </xf>
    <xf numFmtId="0" fontId="5" fillId="0" borderId="32" xfId="373" applyBorder="1" applyAlignment="1">
      <alignment horizontal="center" vertical="center"/>
    </xf>
    <xf numFmtId="0" fontId="46" fillId="28" borderId="34" xfId="373" applyFont="1" applyFill="1" applyBorder="1" applyAlignment="1">
      <alignment horizontal="left" textRotation="90" wrapText="1"/>
    </xf>
    <xf numFmtId="0" fontId="47" fillId="0" borderId="31" xfId="373" applyFont="1" applyBorder="1" applyAlignment="1">
      <alignment horizontal="center" vertical="center"/>
    </xf>
    <xf numFmtId="0" fontId="47" fillId="0" borderId="33" xfId="373" applyFont="1" applyBorder="1" applyAlignment="1">
      <alignment horizontal="center" vertical="center"/>
    </xf>
    <xf numFmtId="0" fontId="47" fillId="0" borderId="32" xfId="373" applyFont="1" applyBorder="1" applyAlignment="1">
      <alignment horizontal="center" vertical="center"/>
    </xf>
    <xf numFmtId="0" fontId="46" fillId="28" borderId="1" xfId="373" applyFont="1" applyFill="1" applyBorder="1" applyAlignment="1">
      <alignment horizontal="left" textRotation="90"/>
    </xf>
    <xf numFmtId="0" fontId="48" fillId="0" borderId="34" xfId="373" applyFont="1" applyBorder="1" applyAlignment="1">
      <alignment horizontal="center" textRotation="90"/>
    </xf>
    <xf numFmtId="0" fontId="48" fillId="29" borderId="34" xfId="373" applyFont="1" applyFill="1" applyBorder="1" applyAlignment="1">
      <alignment horizontal="center" textRotation="90" wrapText="1"/>
    </xf>
    <xf numFmtId="0" fontId="48" fillId="29" borderId="34" xfId="373" applyFont="1" applyFill="1" applyBorder="1" applyAlignment="1">
      <alignment horizontal="center" textRotation="90"/>
    </xf>
    <xf numFmtId="0" fontId="48" fillId="28" borderId="34" xfId="373" applyFont="1" applyFill="1" applyBorder="1" applyAlignment="1">
      <alignment horizontal="left" textRotation="90" wrapText="1"/>
    </xf>
    <xf numFmtId="0" fontId="5" fillId="0" borderId="32" xfId="373" applyBorder="1" applyAlignment="1">
      <alignment horizontal="left" textRotation="90"/>
    </xf>
    <xf numFmtId="0" fontId="48" fillId="0" borderId="1" xfId="373" applyFont="1" applyBorder="1" applyAlignment="1">
      <alignment horizontal="left" textRotation="90"/>
    </xf>
    <xf numFmtId="0" fontId="46" fillId="0" borderId="1" xfId="373" applyFont="1" applyBorder="1" applyAlignment="1">
      <alignment horizontal="left" textRotation="90" wrapText="1"/>
    </xf>
    <xf numFmtId="0" fontId="46" fillId="0" borderId="1" xfId="373" applyFont="1" applyBorder="1" applyAlignment="1">
      <alignment horizontal="left" textRotation="90"/>
    </xf>
    <xf numFmtId="0" fontId="49" fillId="0" borderId="1" xfId="373" applyFont="1" applyBorder="1" applyAlignment="1">
      <alignment horizontal="left" textRotation="90" wrapText="1"/>
    </xf>
    <xf numFmtId="0" fontId="46" fillId="28" borderId="1" xfId="373" applyFont="1" applyFill="1" applyBorder="1" applyAlignment="1">
      <alignment horizontal="left" textRotation="90"/>
    </xf>
    <xf numFmtId="0" fontId="46" fillId="28" borderId="32" xfId="373" applyFont="1" applyFill="1" applyBorder="1" applyAlignment="1">
      <alignment horizontal="left" textRotation="90"/>
    </xf>
    <xf numFmtId="1" fontId="48" fillId="0" borderId="32" xfId="373" applyNumberFormat="1" applyFont="1" applyBorder="1" applyAlignment="1">
      <alignment horizontal="left"/>
    </xf>
    <xf numFmtId="1" fontId="50" fillId="28" borderId="1" xfId="373" applyNumberFormat="1" applyFont="1" applyFill="1" applyBorder="1" applyAlignment="1">
      <alignment horizontal="center" vertical="center"/>
    </xf>
    <xf numFmtId="1" fontId="51" fillId="28" borderId="1" xfId="373" applyNumberFormat="1" applyFont="1" applyFill="1" applyBorder="1" applyAlignment="1">
      <alignment horizontal="center" vertical="center"/>
    </xf>
    <xf numFmtId="171" fontId="43" fillId="0" borderId="33" xfId="76" applyNumberFormat="1" applyFont="1" applyBorder="1" applyAlignment="1" applyProtection="1">
      <alignment horizontal="left" vertical="center"/>
      <protection locked="0"/>
    </xf>
  </cellXfs>
  <cellStyles count="39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1 3" xfId="20" xr:uid="{00000000-0005-0000-0000-000013000000}"/>
    <cellStyle name="Accent2 2" xfId="21" xr:uid="{00000000-0005-0000-0000-000014000000}"/>
    <cellStyle name="Accent2 3" xfId="22" xr:uid="{00000000-0005-0000-0000-000015000000}"/>
    <cellStyle name="Accent3 2" xfId="23" xr:uid="{00000000-0005-0000-0000-000016000000}"/>
    <cellStyle name="Accent3 3" xfId="24" xr:uid="{00000000-0005-0000-0000-000017000000}"/>
    <cellStyle name="Accent4 2" xfId="25" xr:uid="{00000000-0005-0000-0000-000018000000}"/>
    <cellStyle name="Accent4 3" xfId="26" xr:uid="{00000000-0005-0000-0000-000019000000}"/>
    <cellStyle name="Accent5 2" xfId="27" xr:uid="{00000000-0005-0000-0000-00001A000000}"/>
    <cellStyle name="Accent5 3" xfId="28" xr:uid="{00000000-0005-0000-0000-00001B000000}"/>
    <cellStyle name="Accent6 2" xfId="29" xr:uid="{00000000-0005-0000-0000-00001C000000}"/>
    <cellStyle name="Accent6 3" xfId="30" xr:uid="{00000000-0005-0000-0000-00001D000000}"/>
    <cellStyle name="AttribBox" xfId="31" xr:uid="{00000000-0005-0000-0000-00001E000000}"/>
    <cellStyle name="AttribBox 2" xfId="210" xr:uid="{00000000-0005-0000-0000-00001F000000}"/>
    <cellStyle name="AttribBox 2 2" xfId="248" xr:uid="{00000000-0005-0000-0000-000020000000}"/>
    <cellStyle name="AttribBox 2 2 2" xfId="340" xr:uid="{00000000-0005-0000-0000-000021000000}"/>
    <cellStyle name="AttribBox 2 2 3" xfId="352" xr:uid="{00000000-0005-0000-0000-000022000000}"/>
    <cellStyle name="AttribBox 2 3" xfId="302" xr:uid="{00000000-0005-0000-0000-000023000000}"/>
    <cellStyle name="AttribBox 2 4" xfId="356" xr:uid="{00000000-0005-0000-0000-000024000000}"/>
    <cellStyle name="AttribBox 3" xfId="157" xr:uid="{00000000-0005-0000-0000-000025000000}"/>
    <cellStyle name="AttribBox 3 2" xfId="342" xr:uid="{00000000-0005-0000-0000-000026000000}"/>
    <cellStyle name="AttribBox 4" xfId="249" xr:uid="{00000000-0005-0000-0000-000027000000}"/>
    <cellStyle name="Attribute" xfId="32" xr:uid="{00000000-0005-0000-0000-000028000000}"/>
    <cellStyle name="Bad 2" xfId="33" xr:uid="{00000000-0005-0000-0000-000029000000}"/>
    <cellStyle name="Calculation 2" xfId="34" xr:uid="{00000000-0005-0000-0000-00002A000000}"/>
    <cellStyle name="Calculation 2 2" xfId="208" xr:uid="{00000000-0005-0000-0000-00002B000000}"/>
    <cellStyle name="Calculation 2 2 2" xfId="300" xr:uid="{00000000-0005-0000-0000-00002C000000}"/>
    <cellStyle name="Calculation 2 2 2 2" xfId="150" xr:uid="{00000000-0005-0000-0000-00002D000000}"/>
    <cellStyle name="Calculation 2 2 3" xfId="359" xr:uid="{00000000-0005-0000-0000-00002E000000}"/>
    <cellStyle name="Calculation 2 3" xfId="158" xr:uid="{00000000-0005-0000-0000-00002F000000}"/>
    <cellStyle name="Calculation 2 3 2" xfId="345" xr:uid="{00000000-0005-0000-0000-000030000000}"/>
    <cellStyle name="Calculation 2 4" xfId="250" xr:uid="{00000000-0005-0000-0000-000031000000}"/>
    <cellStyle name="Calculation 2 4 2" xfId="141" xr:uid="{00000000-0005-0000-0000-000032000000}"/>
    <cellStyle name="Calculation 2 5" xfId="143" xr:uid="{00000000-0005-0000-0000-000033000000}"/>
    <cellStyle name="CategoryHeading" xfId="35" xr:uid="{00000000-0005-0000-0000-000034000000}"/>
    <cellStyle name="Check Cell 2" xfId="36" xr:uid="{00000000-0005-0000-0000-000035000000}"/>
    <cellStyle name="Comma 2" xfId="37" xr:uid="{00000000-0005-0000-0000-000036000000}"/>
    <cellStyle name="Comma 2 2" xfId="38" xr:uid="{00000000-0005-0000-0000-000037000000}"/>
    <cellStyle name="Comma 2 2 2" xfId="39" xr:uid="{00000000-0005-0000-0000-000038000000}"/>
    <cellStyle name="Comma 3" xfId="40" xr:uid="{00000000-0005-0000-0000-000039000000}"/>
    <cellStyle name="Currency 2" xfId="41" xr:uid="{00000000-0005-0000-0000-00003A000000}"/>
    <cellStyle name="Euro" xfId="42" xr:uid="{00000000-0005-0000-0000-00003B000000}"/>
    <cellStyle name="Explanatory Text 2" xfId="43" xr:uid="{00000000-0005-0000-0000-00003C000000}"/>
    <cellStyle name="Good 2" xfId="44" xr:uid="{00000000-0005-0000-0000-00003D000000}"/>
    <cellStyle name="greyed" xfId="366" xr:uid="{00000000-0005-0000-0000-00003E000000}"/>
    <cellStyle name="greyed 2" xfId="385" xr:uid="{CD972CA5-DF7E-46B9-A82D-3CF97241A277}"/>
    <cellStyle name="Heading 1 2" xfId="45" xr:uid="{00000000-0005-0000-0000-00003F000000}"/>
    <cellStyle name="Heading 1 2 2" xfId="390" xr:uid="{834E2D7E-C9EB-4585-A7A0-3832AF6D4E57}"/>
    <cellStyle name="Heading 2 2" xfId="46" xr:uid="{00000000-0005-0000-0000-000040000000}"/>
    <cellStyle name="Heading 2 2 2" xfId="384" xr:uid="{78A88660-4CB2-4B74-93A9-CEB4F4A016C7}"/>
    <cellStyle name="Heading 3 2" xfId="47" xr:uid="{00000000-0005-0000-0000-000041000000}"/>
    <cellStyle name="Heading 4 2" xfId="48" xr:uid="{00000000-0005-0000-0000-000042000000}"/>
    <cellStyle name="HeadingTable" xfId="367" xr:uid="{00000000-0005-0000-0000-000043000000}"/>
    <cellStyle name="HeadingTable 2" xfId="387" xr:uid="{25F7EDB6-5CF8-4E87-9E29-D21E85B2F401}"/>
    <cellStyle name="highlightText" xfId="368" xr:uid="{00000000-0005-0000-0000-000044000000}"/>
    <cellStyle name="Hyperlink 2" xfId="49" xr:uid="{00000000-0005-0000-0000-000045000000}"/>
    <cellStyle name="Input 2" xfId="50" xr:uid="{00000000-0005-0000-0000-000046000000}"/>
    <cellStyle name="Input 2 2" xfId="203" xr:uid="{00000000-0005-0000-0000-000047000000}"/>
    <cellStyle name="Input 2 2 2" xfId="295" xr:uid="{00000000-0005-0000-0000-000048000000}"/>
    <cellStyle name="Input 2 2 2 2" xfId="149" xr:uid="{00000000-0005-0000-0000-000049000000}"/>
    <cellStyle name="Input 2 2 3" xfId="357" xr:uid="{00000000-0005-0000-0000-00004A000000}"/>
    <cellStyle name="Input 2 3" xfId="159" xr:uid="{00000000-0005-0000-0000-00004B000000}"/>
    <cellStyle name="Input 2 3 2" xfId="360" xr:uid="{00000000-0005-0000-0000-00004C000000}"/>
    <cellStyle name="Input 2 4" xfId="251" xr:uid="{00000000-0005-0000-0000-00004D000000}"/>
    <cellStyle name="Input 2 4 2" xfId="142" xr:uid="{00000000-0005-0000-0000-00004E000000}"/>
    <cellStyle name="Input 2 5" xfId="140" xr:uid="{00000000-0005-0000-0000-00004F000000}"/>
    <cellStyle name="Input0decimals" xfId="51" xr:uid="{00000000-0005-0000-0000-000050000000}"/>
    <cellStyle name="Input0decimals 2" xfId="202" xr:uid="{00000000-0005-0000-0000-000051000000}"/>
    <cellStyle name="Input0decimals 2 2" xfId="247" xr:uid="{00000000-0005-0000-0000-000052000000}"/>
    <cellStyle name="Input0decimals 2 2 2" xfId="339" xr:uid="{00000000-0005-0000-0000-000053000000}"/>
    <cellStyle name="Input0decimals 2 2 3" xfId="351" xr:uid="{00000000-0005-0000-0000-000054000000}"/>
    <cellStyle name="Input0decimals 2 3" xfId="294" xr:uid="{00000000-0005-0000-0000-000055000000}"/>
    <cellStyle name="Input0decimals 2 4" xfId="350" xr:uid="{00000000-0005-0000-0000-000056000000}"/>
    <cellStyle name="Input0decimals 3" xfId="160" xr:uid="{00000000-0005-0000-0000-000057000000}"/>
    <cellStyle name="Input0decimals 3 2" xfId="343" xr:uid="{00000000-0005-0000-0000-000058000000}"/>
    <cellStyle name="Input0decimals 4" xfId="252" xr:uid="{00000000-0005-0000-0000-000059000000}"/>
    <cellStyle name="inputExposure" xfId="369" xr:uid="{00000000-0005-0000-0000-00005A000000}"/>
    <cellStyle name="inputExposure 2" xfId="386" xr:uid="{588A94B8-2DE2-4761-840D-23E907D0301D}"/>
    <cellStyle name="Linked Cell 2" xfId="52" xr:uid="{00000000-0005-0000-0000-00005B000000}"/>
    <cellStyle name="MajorHeading" xfId="53" xr:uid="{00000000-0005-0000-0000-00005C000000}"/>
    <cellStyle name="Neutral 2" xfId="54" xr:uid="{00000000-0005-0000-0000-00005D000000}"/>
    <cellStyle name="Normal" xfId="0" builtinId="0"/>
    <cellStyle name="Normal 10" xfId="55" xr:uid="{00000000-0005-0000-0000-00005F000000}"/>
    <cellStyle name="Normal 11" xfId="56" xr:uid="{00000000-0005-0000-0000-000060000000}"/>
    <cellStyle name="Normal 11 10" xfId="253" xr:uid="{00000000-0005-0000-0000-000061000000}"/>
    <cellStyle name="Normal 11 2" xfId="57" xr:uid="{00000000-0005-0000-0000-000062000000}"/>
    <cellStyle name="Normal 11 2 2" xfId="58" xr:uid="{00000000-0005-0000-0000-000063000000}"/>
    <cellStyle name="Normal 11 2 2 2" xfId="193" xr:uid="{00000000-0005-0000-0000-000064000000}"/>
    <cellStyle name="Normal 11 2 2 2 2" xfId="285" xr:uid="{00000000-0005-0000-0000-000065000000}"/>
    <cellStyle name="Normal 11 2 2 3" xfId="224" xr:uid="{00000000-0005-0000-0000-000066000000}"/>
    <cellStyle name="Normal 11 2 2 3 2" xfId="316" xr:uid="{00000000-0005-0000-0000-000067000000}"/>
    <cellStyle name="Normal 11 2 2 4" xfId="163" xr:uid="{00000000-0005-0000-0000-000068000000}"/>
    <cellStyle name="Normal 11 2 2 5" xfId="255" xr:uid="{00000000-0005-0000-0000-000069000000}"/>
    <cellStyle name="Normal 11 2 3" xfId="192" xr:uid="{00000000-0005-0000-0000-00006A000000}"/>
    <cellStyle name="Normal 11 2 3 2" xfId="284" xr:uid="{00000000-0005-0000-0000-00006B000000}"/>
    <cellStyle name="Normal 11 2 4" xfId="223" xr:uid="{00000000-0005-0000-0000-00006C000000}"/>
    <cellStyle name="Normal 11 2 4 2" xfId="315" xr:uid="{00000000-0005-0000-0000-00006D000000}"/>
    <cellStyle name="Normal 11 2 5" xfId="162" xr:uid="{00000000-0005-0000-0000-00006E000000}"/>
    <cellStyle name="Normal 11 2 6" xfId="254" xr:uid="{00000000-0005-0000-0000-00006F000000}"/>
    <cellStyle name="Normal 11 3" xfId="59" xr:uid="{00000000-0005-0000-0000-000070000000}"/>
    <cellStyle name="Normal 11 3 2" xfId="60" xr:uid="{00000000-0005-0000-0000-000071000000}"/>
    <cellStyle name="Normal 11 3 2 2" xfId="195" xr:uid="{00000000-0005-0000-0000-000072000000}"/>
    <cellStyle name="Normal 11 3 2 2 2" xfId="287" xr:uid="{00000000-0005-0000-0000-000073000000}"/>
    <cellStyle name="Normal 11 3 2 3" xfId="226" xr:uid="{00000000-0005-0000-0000-000074000000}"/>
    <cellStyle name="Normal 11 3 2 3 2" xfId="318" xr:uid="{00000000-0005-0000-0000-000075000000}"/>
    <cellStyle name="Normal 11 3 2 4" xfId="165" xr:uid="{00000000-0005-0000-0000-000076000000}"/>
    <cellStyle name="Normal 11 3 2 5" xfId="257" xr:uid="{00000000-0005-0000-0000-000077000000}"/>
    <cellStyle name="Normal 11 3 3" xfId="194" xr:uid="{00000000-0005-0000-0000-000078000000}"/>
    <cellStyle name="Normal 11 3 3 2" xfId="286" xr:uid="{00000000-0005-0000-0000-000079000000}"/>
    <cellStyle name="Normal 11 3 4" xfId="225" xr:uid="{00000000-0005-0000-0000-00007A000000}"/>
    <cellStyle name="Normal 11 3 4 2" xfId="317" xr:uid="{00000000-0005-0000-0000-00007B000000}"/>
    <cellStyle name="Normal 11 3 5" xfId="164" xr:uid="{00000000-0005-0000-0000-00007C000000}"/>
    <cellStyle name="Normal 11 3 6" xfId="256" xr:uid="{00000000-0005-0000-0000-00007D000000}"/>
    <cellStyle name="Normal 11 4" xfId="61" xr:uid="{00000000-0005-0000-0000-00007E000000}"/>
    <cellStyle name="Normal 11 4 2" xfId="196" xr:uid="{00000000-0005-0000-0000-00007F000000}"/>
    <cellStyle name="Normal 11 4 2 2" xfId="288" xr:uid="{00000000-0005-0000-0000-000080000000}"/>
    <cellStyle name="Normal 11 4 3" xfId="227" xr:uid="{00000000-0005-0000-0000-000081000000}"/>
    <cellStyle name="Normal 11 4 3 2" xfId="319" xr:uid="{00000000-0005-0000-0000-000082000000}"/>
    <cellStyle name="Normal 11 4 4" xfId="166" xr:uid="{00000000-0005-0000-0000-000083000000}"/>
    <cellStyle name="Normal 11 4 5" xfId="258" xr:uid="{00000000-0005-0000-0000-000084000000}"/>
    <cellStyle name="Normal 11 5" xfId="62" xr:uid="{00000000-0005-0000-0000-000085000000}"/>
    <cellStyle name="Normal 11 5 2" xfId="197" xr:uid="{00000000-0005-0000-0000-000086000000}"/>
    <cellStyle name="Normal 11 5 2 2" xfId="289" xr:uid="{00000000-0005-0000-0000-000087000000}"/>
    <cellStyle name="Normal 11 5 3" xfId="228" xr:uid="{00000000-0005-0000-0000-000088000000}"/>
    <cellStyle name="Normal 11 5 3 2" xfId="320" xr:uid="{00000000-0005-0000-0000-000089000000}"/>
    <cellStyle name="Normal 11 5 4" xfId="167" xr:uid="{00000000-0005-0000-0000-00008A000000}"/>
    <cellStyle name="Normal 11 5 5" xfId="259" xr:uid="{00000000-0005-0000-0000-00008B000000}"/>
    <cellStyle name="Normal 11 6" xfId="135" xr:uid="{00000000-0005-0000-0000-00008C000000}"/>
    <cellStyle name="Normal 11 6 2" xfId="218" xr:uid="{00000000-0005-0000-0000-00008D000000}"/>
    <cellStyle name="Normal 11 6 2 2" xfId="310" xr:uid="{00000000-0005-0000-0000-00008E000000}"/>
    <cellStyle name="Normal 11 6 3" xfId="245" xr:uid="{00000000-0005-0000-0000-00008F000000}"/>
    <cellStyle name="Normal 11 6 3 2" xfId="337" xr:uid="{00000000-0005-0000-0000-000090000000}"/>
    <cellStyle name="Normal 11 6 4" xfId="188" xr:uid="{00000000-0005-0000-0000-000091000000}"/>
    <cellStyle name="Normal 11 6 5" xfId="280" xr:uid="{00000000-0005-0000-0000-000092000000}"/>
    <cellStyle name="Normal 11 7" xfId="191" xr:uid="{00000000-0005-0000-0000-000093000000}"/>
    <cellStyle name="Normal 11 7 2" xfId="283" xr:uid="{00000000-0005-0000-0000-000094000000}"/>
    <cellStyle name="Normal 11 8" xfId="222" xr:uid="{00000000-0005-0000-0000-000095000000}"/>
    <cellStyle name="Normal 11 8 2" xfId="314" xr:uid="{00000000-0005-0000-0000-000096000000}"/>
    <cellStyle name="Normal 11 9" xfId="161" xr:uid="{00000000-0005-0000-0000-000097000000}"/>
    <cellStyle name="Normal 12" xfId="63" xr:uid="{00000000-0005-0000-0000-000098000000}"/>
    <cellStyle name="Normal 12 11" xfId="64" xr:uid="{00000000-0005-0000-0000-000099000000}"/>
    <cellStyle name="Normal 12 2" xfId="65" xr:uid="{00000000-0005-0000-0000-00009A000000}"/>
    <cellStyle name="Normal 12 2 2" xfId="66" xr:uid="{00000000-0005-0000-0000-00009B000000}"/>
    <cellStyle name="Normal 12 2 2 2" xfId="200" xr:uid="{00000000-0005-0000-0000-00009C000000}"/>
    <cellStyle name="Normal 12 2 2 2 2" xfId="292" xr:uid="{00000000-0005-0000-0000-00009D000000}"/>
    <cellStyle name="Normal 12 2 2 3" xfId="231" xr:uid="{00000000-0005-0000-0000-00009E000000}"/>
    <cellStyle name="Normal 12 2 2 3 2" xfId="323" xr:uid="{00000000-0005-0000-0000-00009F000000}"/>
    <cellStyle name="Normal 12 2 2 4" xfId="170" xr:uid="{00000000-0005-0000-0000-0000A0000000}"/>
    <cellStyle name="Normal 12 2 2 5" xfId="262" xr:uid="{00000000-0005-0000-0000-0000A1000000}"/>
    <cellStyle name="Normal 12 2 3" xfId="199" xr:uid="{00000000-0005-0000-0000-0000A2000000}"/>
    <cellStyle name="Normal 12 2 3 2" xfId="291" xr:uid="{00000000-0005-0000-0000-0000A3000000}"/>
    <cellStyle name="Normal 12 2 4" xfId="230" xr:uid="{00000000-0005-0000-0000-0000A4000000}"/>
    <cellStyle name="Normal 12 2 4 2" xfId="322" xr:uid="{00000000-0005-0000-0000-0000A5000000}"/>
    <cellStyle name="Normal 12 2 5" xfId="169" xr:uid="{00000000-0005-0000-0000-0000A6000000}"/>
    <cellStyle name="Normal 12 2 6" xfId="261" xr:uid="{00000000-0005-0000-0000-0000A7000000}"/>
    <cellStyle name="Normal 12 3" xfId="67" xr:uid="{00000000-0005-0000-0000-0000A8000000}"/>
    <cellStyle name="Normal 12 3 2" xfId="201" xr:uid="{00000000-0005-0000-0000-0000A9000000}"/>
    <cellStyle name="Normal 12 3 2 2" xfId="293" xr:uid="{00000000-0005-0000-0000-0000AA000000}"/>
    <cellStyle name="Normal 12 3 3" xfId="232" xr:uid="{00000000-0005-0000-0000-0000AB000000}"/>
    <cellStyle name="Normal 12 3 3 2" xfId="324" xr:uid="{00000000-0005-0000-0000-0000AC000000}"/>
    <cellStyle name="Normal 12 3 4" xfId="171" xr:uid="{00000000-0005-0000-0000-0000AD000000}"/>
    <cellStyle name="Normal 12 3 5" xfId="263" xr:uid="{00000000-0005-0000-0000-0000AE000000}"/>
    <cellStyle name="Normal 12 4" xfId="198" xr:uid="{00000000-0005-0000-0000-0000AF000000}"/>
    <cellStyle name="Normal 12 4 2" xfId="290" xr:uid="{00000000-0005-0000-0000-0000B0000000}"/>
    <cellStyle name="Normal 12 5" xfId="229" xr:uid="{00000000-0005-0000-0000-0000B1000000}"/>
    <cellStyle name="Normal 12 5 2" xfId="321" xr:uid="{00000000-0005-0000-0000-0000B2000000}"/>
    <cellStyle name="Normal 12 6" xfId="168" xr:uid="{00000000-0005-0000-0000-0000B3000000}"/>
    <cellStyle name="Normal 12 7" xfId="260" xr:uid="{00000000-0005-0000-0000-0000B4000000}"/>
    <cellStyle name="Normal 13" xfId="68" xr:uid="{00000000-0005-0000-0000-0000B5000000}"/>
    <cellStyle name="Normal 13 2" xfId="69" xr:uid="{00000000-0005-0000-0000-0000B6000000}"/>
    <cellStyle name="Normal 14" xfId="70" xr:uid="{00000000-0005-0000-0000-0000B7000000}"/>
    <cellStyle name="Normal 14 2" xfId="71" xr:uid="{00000000-0005-0000-0000-0000B8000000}"/>
    <cellStyle name="Normal 15" xfId="72" xr:uid="{00000000-0005-0000-0000-0000B9000000}"/>
    <cellStyle name="Normal 15 2" xfId="341" xr:uid="{00000000-0005-0000-0000-0000BA000000}"/>
    <cellStyle name="Normal 16" xfId="133" xr:uid="{00000000-0005-0000-0000-0000BB000000}"/>
    <cellStyle name="Normal 16 2" xfId="216" xr:uid="{00000000-0005-0000-0000-0000BC000000}"/>
    <cellStyle name="Normal 16 2 2" xfId="308" xr:uid="{00000000-0005-0000-0000-0000BD000000}"/>
    <cellStyle name="Normal 16 3" xfId="243" xr:uid="{00000000-0005-0000-0000-0000BE000000}"/>
    <cellStyle name="Normal 16 3 2" xfId="335" xr:uid="{00000000-0005-0000-0000-0000BF000000}"/>
    <cellStyle name="Normal 16 4" xfId="186" xr:uid="{00000000-0005-0000-0000-0000C0000000}"/>
    <cellStyle name="Normal 16 5" xfId="278" xr:uid="{00000000-0005-0000-0000-0000C1000000}"/>
    <cellStyle name="Normal 16 6" xfId="364" xr:uid="{00000000-0005-0000-0000-0000C2000000}"/>
    <cellStyle name="Normal 16 7" xfId="373" xr:uid="{00000000-0005-0000-0000-0000C3000000}"/>
    <cellStyle name="Normal 16 8" xfId="377" xr:uid="{D1DD1512-684E-404D-BBE2-C5D5E0513DE7}"/>
    <cellStyle name="Normal 16 8 2" xfId="380" xr:uid="{5ACE8D1B-A543-44E1-B7E8-67C1122E9CFD}"/>
    <cellStyle name="Normal 16 9" xfId="379" xr:uid="{45A12304-C7BF-42D5-8593-C56F75E2C5C7}"/>
    <cellStyle name="Normal 17" xfId="134" xr:uid="{00000000-0005-0000-0000-0000C4000000}"/>
    <cellStyle name="Normal 17 2" xfId="217" xr:uid="{00000000-0005-0000-0000-0000C5000000}"/>
    <cellStyle name="Normal 17 2 2" xfId="309" xr:uid="{00000000-0005-0000-0000-0000C6000000}"/>
    <cellStyle name="Normal 17 3" xfId="244" xr:uid="{00000000-0005-0000-0000-0000C7000000}"/>
    <cellStyle name="Normal 17 3 2" xfId="336" xr:uid="{00000000-0005-0000-0000-0000C8000000}"/>
    <cellStyle name="Normal 17 4" xfId="187" xr:uid="{00000000-0005-0000-0000-0000C9000000}"/>
    <cellStyle name="Normal 17 5" xfId="279" xr:uid="{00000000-0005-0000-0000-0000CA000000}"/>
    <cellStyle name="Normal 17 6" xfId="151" xr:uid="{00000000-0005-0000-0000-0000CB000000}"/>
    <cellStyle name="Normal 18" xfId="152" xr:uid="{00000000-0005-0000-0000-0000CC000000}"/>
    <cellStyle name="Normal 18 2" xfId="246" xr:uid="{00000000-0005-0000-0000-0000CD000000}"/>
    <cellStyle name="Normal 18 2 2" xfId="338" xr:uid="{00000000-0005-0000-0000-0000CE000000}"/>
    <cellStyle name="Normal 18 3" xfId="219" xr:uid="{00000000-0005-0000-0000-0000CF000000}"/>
    <cellStyle name="Normal 18 4" xfId="311" xr:uid="{00000000-0005-0000-0000-0000D0000000}"/>
    <cellStyle name="Normal 19" xfId="156" xr:uid="{00000000-0005-0000-0000-0000D1000000}"/>
    <cellStyle name="Normal 2" xfId="73" xr:uid="{00000000-0005-0000-0000-0000D2000000}"/>
    <cellStyle name="Normal 2 10" xfId="74" xr:uid="{00000000-0005-0000-0000-0000D3000000}"/>
    <cellStyle name="Normal 2 10 2" xfId="205" xr:uid="{00000000-0005-0000-0000-0000D4000000}"/>
    <cellStyle name="Normal 2 10 2 2" xfId="297" xr:uid="{00000000-0005-0000-0000-0000D5000000}"/>
    <cellStyle name="Normal 2 10 3" xfId="234" xr:uid="{00000000-0005-0000-0000-0000D6000000}"/>
    <cellStyle name="Normal 2 10 3 2" xfId="326" xr:uid="{00000000-0005-0000-0000-0000D7000000}"/>
    <cellStyle name="Normal 2 10 4" xfId="173" xr:uid="{00000000-0005-0000-0000-0000D8000000}"/>
    <cellStyle name="Normal 2 10 5" xfId="265" xr:uid="{00000000-0005-0000-0000-0000D9000000}"/>
    <cellStyle name="Normal 2 11" xfId="204" xr:uid="{00000000-0005-0000-0000-0000DA000000}"/>
    <cellStyle name="Normal 2 11 2" xfId="296" xr:uid="{00000000-0005-0000-0000-0000DB000000}"/>
    <cellStyle name="Normal 2 12" xfId="233" xr:uid="{00000000-0005-0000-0000-0000DC000000}"/>
    <cellStyle name="Normal 2 12 2" xfId="325" xr:uid="{00000000-0005-0000-0000-0000DD000000}"/>
    <cellStyle name="Normal 2 13" xfId="172" xr:uid="{00000000-0005-0000-0000-0000DE000000}"/>
    <cellStyle name="Normal 2 14" xfId="264" xr:uid="{00000000-0005-0000-0000-0000DF000000}"/>
    <cellStyle name="Normal 2 2" xfId="75" xr:uid="{00000000-0005-0000-0000-0000E0000000}"/>
    <cellStyle name="Normal 2 2 2" xfId="76" xr:uid="{00000000-0005-0000-0000-0000E1000000}"/>
    <cellStyle name="Normal 2 2 3" xfId="77" xr:uid="{00000000-0005-0000-0000-0000E2000000}"/>
    <cellStyle name="Normal 2 3" xfId="78" xr:uid="{00000000-0005-0000-0000-0000E3000000}"/>
    <cellStyle name="Normal 2 3 2" xfId="79" xr:uid="{00000000-0005-0000-0000-0000E4000000}"/>
    <cellStyle name="Normal 2 4" xfId="80" xr:uid="{00000000-0005-0000-0000-0000E5000000}"/>
    <cellStyle name="Normal 2 5" xfId="81" xr:uid="{00000000-0005-0000-0000-0000E6000000}"/>
    <cellStyle name="Normal 2 6" xfId="82" xr:uid="{00000000-0005-0000-0000-0000E7000000}"/>
    <cellStyle name="Normal 2 7" xfId="83" xr:uid="{00000000-0005-0000-0000-0000E8000000}"/>
    <cellStyle name="Normal 2 8" xfId="84" xr:uid="{00000000-0005-0000-0000-0000E9000000}"/>
    <cellStyle name="Normal 2 9" xfId="85" xr:uid="{00000000-0005-0000-0000-0000EA000000}"/>
    <cellStyle name="Normal 20" xfId="363" xr:uid="{00000000-0005-0000-0000-0000EB000000}"/>
    <cellStyle name="Normal 21" xfId="372" xr:uid="{00000000-0005-0000-0000-0000EC000000}"/>
    <cellStyle name="Normal 22" xfId="375" xr:uid="{00000000-0005-0000-0000-0000ED000000}"/>
    <cellStyle name="Normal 23" xfId="376" xr:uid="{3B76A23D-9A1D-445C-A927-B380C9FAA1CA}"/>
    <cellStyle name="Normal 23 2" xfId="382" xr:uid="{A9FFACAA-3F36-4EAB-8400-650D6CCA2C57}"/>
    <cellStyle name="Normal 24" xfId="383" xr:uid="{8FF55FC9-6DC7-4929-992F-08C7DB6D9F4E}"/>
    <cellStyle name="Normal 3" xfId="86" xr:uid="{00000000-0005-0000-0000-0000EE000000}"/>
    <cellStyle name="Normal 3 2" xfId="87" xr:uid="{00000000-0005-0000-0000-0000EF000000}"/>
    <cellStyle name="Normal 3 2 2" xfId="155" xr:uid="{00000000-0005-0000-0000-0000F0000000}"/>
    <cellStyle name="Normal 3 3" xfId="88" xr:uid="{00000000-0005-0000-0000-0000F1000000}"/>
    <cellStyle name="Normal 3 3 2" xfId="154" xr:uid="{00000000-0005-0000-0000-0000F2000000}"/>
    <cellStyle name="Normal 3 4" xfId="89" xr:uid="{00000000-0005-0000-0000-0000F3000000}"/>
    <cellStyle name="Normal 3 4 2" xfId="90" xr:uid="{00000000-0005-0000-0000-0000F4000000}"/>
    <cellStyle name="Normal 3 4 2 2" xfId="207" xr:uid="{00000000-0005-0000-0000-0000F5000000}"/>
    <cellStyle name="Normal 3 4 2 2 2" xfId="299" xr:uid="{00000000-0005-0000-0000-0000F6000000}"/>
    <cellStyle name="Normal 3 4 2 3" xfId="236" xr:uid="{00000000-0005-0000-0000-0000F7000000}"/>
    <cellStyle name="Normal 3 4 2 3 2" xfId="328" xr:uid="{00000000-0005-0000-0000-0000F8000000}"/>
    <cellStyle name="Normal 3 4 2 4" xfId="175" xr:uid="{00000000-0005-0000-0000-0000F9000000}"/>
    <cellStyle name="Normal 3 4 2 5" xfId="267" xr:uid="{00000000-0005-0000-0000-0000FA000000}"/>
    <cellStyle name="Normal 3 4 3" xfId="206" xr:uid="{00000000-0005-0000-0000-0000FB000000}"/>
    <cellStyle name="Normal 3 4 3 2" xfId="298" xr:uid="{00000000-0005-0000-0000-0000FC000000}"/>
    <cellStyle name="Normal 3 4 4" xfId="235" xr:uid="{00000000-0005-0000-0000-0000FD000000}"/>
    <cellStyle name="Normal 3 4 4 2" xfId="327" xr:uid="{00000000-0005-0000-0000-0000FE000000}"/>
    <cellStyle name="Normal 3 4 5" xfId="174" xr:uid="{00000000-0005-0000-0000-0000FF000000}"/>
    <cellStyle name="Normal 3 4 6" xfId="266" xr:uid="{00000000-0005-0000-0000-000000010000}"/>
    <cellStyle name="Normal 3 5" xfId="153" xr:uid="{00000000-0005-0000-0000-000001010000}"/>
    <cellStyle name="Normal 4" xfId="91" xr:uid="{00000000-0005-0000-0000-000002010000}"/>
    <cellStyle name="Normal 4 2" xfId="92" xr:uid="{00000000-0005-0000-0000-000003010000}"/>
    <cellStyle name="Normal 4 3" xfId="93" xr:uid="{00000000-0005-0000-0000-000004010000}"/>
    <cellStyle name="Normal 4 4" xfId="94" xr:uid="{00000000-0005-0000-0000-000005010000}"/>
    <cellStyle name="Normal 5" xfId="95" xr:uid="{00000000-0005-0000-0000-000006010000}"/>
    <cellStyle name="Normal 5 2" xfId="96" xr:uid="{00000000-0005-0000-0000-000007010000}"/>
    <cellStyle name="Normal 5 3" xfId="97" xr:uid="{00000000-0005-0000-0000-000008010000}"/>
    <cellStyle name="Normal 5 3 2" xfId="98" xr:uid="{00000000-0005-0000-0000-000009010000}"/>
    <cellStyle name="Normal 5 3 2 2" xfId="212" xr:uid="{00000000-0005-0000-0000-00000A010000}"/>
    <cellStyle name="Normal 5 3 2 2 2" xfId="304" xr:uid="{00000000-0005-0000-0000-00000B010000}"/>
    <cellStyle name="Normal 5 3 2 3" xfId="239" xr:uid="{00000000-0005-0000-0000-00000C010000}"/>
    <cellStyle name="Normal 5 3 2 3 2" xfId="331" xr:uid="{00000000-0005-0000-0000-00000D010000}"/>
    <cellStyle name="Normal 5 3 2 4" xfId="178" xr:uid="{00000000-0005-0000-0000-00000E010000}"/>
    <cellStyle name="Normal 5 3 2 5" xfId="270" xr:uid="{00000000-0005-0000-0000-00000F010000}"/>
    <cellStyle name="Normal 5 3 3" xfId="211" xr:uid="{00000000-0005-0000-0000-000010010000}"/>
    <cellStyle name="Normal 5 3 3 2" xfId="303" xr:uid="{00000000-0005-0000-0000-000011010000}"/>
    <cellStyle name="Normal 5 3 4" xfId="238" xr:uid="{00000000-0005-0000-0000-000012010000}"/>
    <cellStyle name="Normal 5 3 4 2" xfId="330" xr:uid="{00000000-0005-0000-0000-000013010000}"/>
    <cellStyle name="Normal 5 3 5" xfId="177" xr:uid="{00000000-0005-0000-0000-000014010000}"/>
    <cellStyle name="Normal 5 3 6" xfId="269" xr:uid="{00000000-0005-0000-0000-000015010000}"/>
    <cellStyle name="Normal 5 4" xfId="99" xr:uid="{00000000-0005-0000-0000-000016010000}"/>
    <cellStyle name="Normal 5 4 2" xfId="100" xr:uid="{00000000-0005-0000-0000-000017010000}"/>
    <cellStyle name="Normal 5 4 2 2" xfId="214" xr:uid="{00000000-0005-0000-0000-000018010000}"/>
    <cellStyle name="Normal 5 4 2 2 2" xfId="306" xr:uid="{00000000-0005-0000-0000-000019010000}"/>
    <cellStyle name="Normal 5 4 2 3" xfId="241" xr:uid="{00000000-0005-0000-0000-00001A010000}"/>
    <cellStyle name="Normal 5 4 2 3 2" xfId="333" xr:uid="{00000000-0005-0000-0000-00001B010000}"/>
    <cellStyle name="Normal 5 4 2 4" xfId="180" xr:uid="{00000000-0005-0000-0000-00001C010000}"/>
    <cellStyle name="Normal 5 4 2 5" xfId="272" xr:uid="{00000000-0005-0000-0000-00001D010000}"/>
    <cellStyle name="Normal 5 4 3" xfId="213" xr:uid="{00000000-0005-0000-0000-00001E010000}"/>
    <cellStyle name="Normal 5 4 3 2" xfId="305" xr:uid="{00000000-0005-0000-0000-00001F010000}"/>
    <cellStyle name="Normal 5 4 4" xfId="240" xr:uid="{00000000-0005-0000-0000-000020010000}"/>
    <cellStyle name="Normal 5 4 4 2" xfId="332" xr:uid="{00000000-0005-0000-0000-000021010000}"/>
    <cellStyle name="Normal 5 4 5" xfId="179" xr:uid="{00000000-0005-0000-0000-000022010000}"/>
    <cellStyle name="Normal 5 4 6" xfId="271" xr:uid="{00000000-0005-0000-0000-000023010000}"/>
    <cellStyle name="Normal 5 5" xfId="101" xr:uid="{00000000-0005-0000-0000-000024010000}"/>
    <cellStyle name="Normal 5 5 2" xfId="215" xr:uid="{00000000-0005-0000-0000-000025010000}"/>
    <cellStyle name="Normal 5 5 2 2" xfId="307" xr:uid="{00000000-0005-0000-0000-000026010000}"/>
    <cellStyle name="Normal 5 5 3" xfId="242" xr:uid="{00000000-0005-0000-0000-000027010000}"/>
    <cellStyle name="Normal 5 5 3 2" xfId="334" xr:uid="{00000000-0005-0000-0000-000028010000}"/>
    <cellStyle name="Normal 5 5 4" xfId="181" xr:uid="{00000000-0005-0000-0000-000029010000}"/>
    <cellStyle name="Normal 5 5 5" xfId="273" xr:uid="{00000000-0005-0000-0000-00002A010000}"/>
    <cellStyle name="Normal 5 6" xfId="209" xr:uid="{00000000-0005-0000-0000-00002B010000}"/>
    <cellStyle name="Normal 5 6 2" xfId="301" xr:uid="{00000000-0005-0000-0000-00002C010000}"/>
    <cellStyle name="Normal 5 7" xfId="237" xr:uid="{00000000-0005-0000-0000-00002D010000}"/>
    <cellStyle name="Normal 5 7 2" xfId="329" xr:uid="{00000000-0005-0000-0000-00002E010000}"/>
    <cellStyle name="Normal 5 8" xfId="176" xr:uid="{00000000-0005-0000-0000-00002F010000}"/>
    <cellStyle name="Normal 5 9" xfId="268" xr:uid="{00000000-0005-0000-0000-000030010000}"/>
    <cellStyle name="Normal 6" xfId="102" xr:uid="{00000000-0005-0000-0000-000031010000}"/>
    <cellStyle name="Normal 7" xfId="103" xr:uid="{00000000-0005-0000-0000-000032010000}"/>
    <cellStyle name="Normal 7 2" xfId="104" xr:uid="{00000000-0005-0000-0000-000033010000}"/>
    <cellStyle name="Normal 7 2 2" xfId="105" xr:uid="{00000000-0005-0000-0000-000034010000}"/>
    <cellStyle name="Normal 8" xfId="106" xr:uid="{00000000-0005-0000-0000-000035010000}"/>
    <cellStyle name="Normal 9" xfId="107" xr:uid="{00000000-0005-0000-0000-000036010000}"/>
    <cellStyle name="Note 2" xfId="108" xr:uid="{00000000-0005-0000-0000-000037010000}"/>
    <cellStyle name="Note 2 2" xfId="190" xr:uid="{00000000-0005-0000-0000-000038010000}"/>
    <cellStyle name="Note 2 2 2" xfId="282" xr:uid="{00000000-0005-0000-0000-000039010000}"/>
    <cellStyle name="Note 2 2 2 2" xfId="148" xr:uid="{00000000-0005-0000-0000-00003A010000}"/>
    <cellStyle name="Note 2 2 3" xfId="348" xr:uid="{00000000-0005-0000-0000-00003B010000}"/>
    <cellStyle name="Note 2 3" xfId="182" xr:uid="{00000000-0005-0000-0000-00003C010000}"/>
    <cellStyle name="Note 2 3 2" xfId="349" xr:uid="{00000000-0005-0000-0000-00003D010000}"/>
    <cellStyle name="Note 2 4" xfId="274" xr:uid="{00000000-0005-0000-0000-00003E010000}"/>
    <cellStyle name="Note 2 4 2" xfId="347" xr:uid="{00000000-0005-0000-0000-00003F010000}"/>
    <cellStyle name="Note 2 5" xfId="139" xr:uid="{00000000-0005-0000-0000-000040010000}"/>
    <cellStyle name="OfWhich" xfId="109" xr:uid="{00000000-0005-0000-0000-000041010000}"/>
    <cellStyle name="Output 2" xfId="110" xr:uid="{00000000-0005-0000-0000-000042010000}"/>
    <cellStyle name="Output 2 2" xfId="189" xr:uid="{00000000-0005-0000-0000-000043010000}"/>
    <cellStyle name="Output 2 2 2" xfId="281" xr:uid="{00000000-0005-0000-0000-000044010000}"/>
    <cellStyle name="Output 2 2 2 2" xfId="147" xr:uid="{00000000-0005-0000-0000-000045010000}"/>
    <cellStyle name="Output 2 2 3" xfId="358" xr:uid="{00000000-0005-0000-0000-000046010000}"/>
    <cellStyle name="Output 2 3" xfId="183" xr:uid="{00000000-0005-0000-0000-000047010000}"/>
    <cellStyle name="Output 2 3 2" xfId="355" xr:uid="{00000000-0005-0000-0000-000048010000}"/>
    <cellStyle name="Output 2 4" xfId="275" xr:uid="{00000000-0005-0000-0000-000049010000}"/>
    <cellStyle name="Output 2 4 2" xfId="144" xr:uid="{00000000-0005-0000-0000-00004A010000}"/>
    <cellStyle name="Output 2 5" xfId="138" xr:uid="{00000000-0005-0000-0000-00004B010000}"/>
    <cellStyle name="Percent 2" xfId="111" xr:uid="{00000000-0005-0000-0000-00004C010000}"/>
    <cellStyle name="Percent 2 2" xfId="112" xr:uid="{00000000-0005-0000-0000-00004D010000}"/>
    <cellStyle name="Percent 2 3" xfId="113" xr:uid="{00000000-0005-0000-0000-00004E010000}"/>
    <cellStyle name="Percent 2 4" xfId="381" xr:uid="{0F2F3119-D348-4329-BDF7-9F7731A108D0}"/>
    <cellStyle name="Percent 3" xfId="114" xr:uid="{00000000-0005-0000-0000-00004F010000}"/>
    <cellStyle name="Percent 3 2" xfId="115" xr:uid="{00000000-0005-0000-0000-000050010000}"/>
    <cellStyle name="Percent 4" xfId="116" xr:uid="{00000000-0005-0000-0000-000051010000}"/>
    <cellStyle name="Percent 5" xfId="365" xr:uid="{00000000-0005-0000-0000-000052010000}"/>
    <cellStyle name="Percent 6" xfId="374" xr:uid="{00000000-0005-0000-0000-000053010000}"/>
    <cellStyle name="Percent 7" xfId="378" xr:uid="{009D6E55-94BF-45AB-A68B-16908B4AC32D}"/>
    <cellStyle name="QIS Heading 3" xfId="117" xr:uid="{00000000-0005-0000-0000-000054010000}"/>
    <cellStyle name="showExposure" xfId="370" xr:uid="{00000000-0005-0000-0000-000055010000}"/>
    <cellStyle name="showExposure 2" xfId="388" xr:uid="{250DC6BE-1801-4B74-AF5B-5AA58298D3CA}"/>
    <cellStyle name="showParameterE" xfId="371" xr:uid="{00000000-0005-0000-0000-000056010000}"/>
    <cellStyle name="showParameterE 2" xfId="389" xr:uid="{936B7334-9BD7-43B7-8EF5-EED8572DACF4}"/>
    <cellStyle name="STYL0 - Style1" xfId="118" xr:uid="{00000000-0005-0000-0000-000057010000}"/>
    <cellStyle name="STYL1 - Style2" xfId="119" xr:uid="{00000000-0005-0000-0000-000058010000}"/>
    <cellStyle name="STYL2 - Style3" xfId="120" xr:uid="{00000000-0005-0000-0000-000059010000}"/>
    <cellStyle name="STYL3 - Style4" xfId="121" xr:uid="{00000000-0005-0000-0000-00005A010000}"/>
    <cellStyle name="STYL4 - Style5" xfId="122" xr:uid="{00000000-0005-0000-0000-00005B010000}"/>
    <cellStyle name="STYL5 - Style6" xfId="123" xr:uid="{00000000-0005-0000-0000-00005C010000}"/>
    <cellStyle name="STYL6 - Style7" xfId="124" xr:uid="{00000000-0005-0000-0000-00005D010000}"/>
    <cellStyle name="STYL7 - Style8" xfId="125" xr:uid="{00000000-0005-0000-0000-00005E010000}"/>
    <cellStyle name="subtotals" xfId="126" xr:uid="{00000000-0005-0000-0000-00005F010000}"/>
    <cellStyle name="Title 2" xfId="127" xr:uid="{00000000-0005-0000-0000-000060010000}"/>
    <cellStyle name="Total 2" xfId="128" xr:uid="{00000000-0005-0000-0000-000061010000}"/>
    <cellStyle name="Total 2 2" xfId="220" xr:uid="{00000000-0005-0000-0000-000062010000}"/>
    <cellStyle name="Total 2 2 2" xfId="312" xr:uid="{00000000-0005-0000-0000-000063010000}"/>
    <cellStyle name="Total 2 2 2 2" xfId="361" xr:uid="{00000000-0005-0000-0000-000064010000}"/>
    <cellStyle name="Total 2 2 3" xfId="353" xr:uid="{00000000-0005-0000-0000-000065010000}"/>
    <cellStyle name="Total 2 3" xfId="184" xr:uid="{00000000-0005-0000-0000-000066010000}"/>
    <cellStyle name="Total 2 3 2" xfId="346" xr:uid="{00000000-0005-0000-0000-000067010000}"/>
    <cellStyle name="Total 2 4" xfId="276" xr:uid="{00000000-0005-0000-0000-000068010000}"/>
    <cellStyle name="Total 2 4 2" xfId="145" xr:uid="{00000000-0005-0000-0000-000069010000}"/>
    <cellStyle name="Total 2 5" xfId="137" xr:uid="{00000000-0005-0000-0000-00006A010000}"/>
    <cellStyle name="Total 3" xfId="129" xr:uid="{00000000-0005-0000-0000-00006B010000}"/>
    <cellStyle name="Total 3 2" xfId="221" xr:uid="{00000000-0005-0000-0000-00006C010000}"/>
    <cellStyle name="Total 3 2 2" xfId="313" xr:uid="{00000000-0005-0000-0000-00006D010000}"/>
    <cellStyle name="Total 3 2 2 2" xfId="362" xr:uid="{00000000-0005-0000-0000-00006E010000}"/>
    <cellStyle name="Total 3 2 3" xfId="344" xr:uid="{00000000-0005-0000-0000-00006F010000}"/>
    <cellStyle name="Total 3 3" xfId="185" xr:uid="{00000000-0005-0000-0000-000070010000}"/>
    <cellStyle name="Total 3 3 2" xfId="354" xr:uid="{00000000-0005-0000-0000-000071010000}"/>
    <cellStyle name="Total 3 4" xfId="277" xr:uid="{00000000-0005-0000-0000-000072010000}"/>
    <cellStyle name="Total 3 4 2" xfId="146" xr:uid="{00000000-0005-0000-0000-000073010000}"/>
    <cellStyle name="Total 3 5" xfId="136" xr:uid="{00000000-0005-0000-0000-000074010000}"/>
    <cellStyle name="UnitValuation" xfId="130" xr:uid="{00000000-0005-0000-0000-000075010000}"/>
    <cellStyle name="Unlocked Input" xfId="131" xr:uid="{00000000-0005-0000-0000-000076010000}"/>
    <cellStyle name="Warning Text 2" xfId="132" xr:uid="{00000000-0005-0000-0000-000077010000}"/>
  </cellStyles>
  <dxfs count="2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ECFF"/>
      <color rgb="FFFFFF99"/>
      <color rgb="FFCCFFCC"/>
      <color rgb="FF0000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293914</xdr:colOff>
      <xdr:row>12</xdr:row>
      <xdr:rowOff>76198</xdr:rowOff>
    </xdr:from>
    <xdr:to>
      <xdr:col>9</xdr:col>
      <xdr:colOff>1161514</xdr:colOff>
      <xdr:row>12</xdr:row>
      <xdr:rowOff>2958353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22714" y="3067048"/>
          <a:ext cx="8259000" cy="288215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t>Légende</a:t>
          </a:r>
        </a:p>
        <a:p>
          <a:endParaRPr lang="en-CA" sz="1100"/>
        </a:p>
        <a:p>
          <a:endParaRPr lang="en-CA" sz="1100"/>
        </a:p>
        <a:p>
          <a:r>
            <a:rPr lang="en-CA" sz="1100"/>
            <a:t>Aucune couleur : déclaration quotidienne obligatoire les jours ouvrables</a:t>
          </a:r>
        </a:p>
        <a:p>
          <a:r>
            <a:rPr lang="en-CA" sz="1100"/>
            <a:t>Orange : déclaration obligatoire </a:t>
          </a:r>
          <a:r>
            <a:rPr lang="en-CA" sz="1100">
              <a:solidFill>
                <a:schemeClr val="dk1"/>
              </a:solidFill>
              <a:effectLst/>
              <a:latin typeface="+mn-lt"/>
              <a:ea typeface="+mn-ea"/>
              <a:cs typeface="+mn-cs"/>
            </a:rPr>
            <a:t>à la fin du mois</a:t>
          </a:r>
          <a:r>
            <a:rPr lang="en-CA" sz="1100"/>
            <a:t>, mais les valeurs saisies sont reportées au jour ouvrable suivant</a:t>
          </a:r>
        </a:p>
        <a:p>
          <a:r>
            <a:rPr lang="en-CA" sz="1100">
              <a:solidFill>
                <a:sysClr val="windowText" lastClr="000000"/>
              </a:solidFill>
            </a:rPr>
            <a:t>Bleu</a:t>
          </a:r>
          <a:r>
            <a:rPr lang="fr-CA" sz="1100">
              <a:solidFill>
                <a:sysClr val="windowText" lastClr="000000"/>
              </a:solidFill>
              <a:effectLst/>
              <a:latin typeface="+mn-lt"/>
              <a:ea typeface="+mn-ea"/>
              <a:cs typeface="+mn-cs"/>
            </a:rPr>
            <a:t> (cellules contenant un 0) </a:t>
          </a:r>
          <a:r>
            <a:rPr lang="en-CA" sz="1100">
              <a:solidFill>
                <a:sysClr val="windowText" lastClr="000000"/>
              </a:solidFill>
            </a:rPr>
            <a:t> : calcul automatique (déclaration ultérieure dans les relevés au format XML)</a:t>
          </a:r>
        </a:p>
        <a:p>
          <a:r>
            <a:rPr lang="en-CA" sz="1100"/>
            <a:t>Mauve : calcul effectué par</a:t>
          </a:r>
          <a:r>
            <a:rPr lang="en-CA" sz="1100" baseline="0"/>
            <a:t> la Banque du Canada (sans déclaration obligatoire</a:t>
          </a:r>
          <a:r>
            <a:rPr lang="en-CA" sz="1100"/>
            <a:t>)</a:t>
          </a:r>
        </a:p>
        <a:p>
          <a:r>
            <a:rPr lang="en-CA" sz="1100"/>
            <a:t>Vert : Cas où les règles de validation croisée avec les relevés M4 et LCR ont été appliquées sur les données de fin de mois (passe au rouge si une règle est violée)</a:t>
          </a:r>
        </a:p>
        <a:p>
          <a:r>
            <a:rPr lang="en-CA" sz="1100"/>
            <a:t>Noir : sans déclaration obligatoire</a:t>
          </a:r>
          <a:endParaRPr lang="en-CA" sz="1100" baseline="0"/>
        </a:p>
        <a:p>
          <a:r>
            <a:rPr lang="en-CA" sz="1100" baseline="0">
              <a:solidFill>
                <a:sysClr val="windowText" lastClr="000000"/>
              </a:solidFill>
            </a:rPr>
            <a:t>Gris </a:t>
          </a:r>
          <a:r>
            <a:rPr lang="fr-CA" sz="1100">
              <a:solidFill>
                <a:sysClr val="windowText" lastClr="000000"/>
              </a:solidFill>
              <a:effectLst/>
              <a:latin typeface="+mn-lt"/>
              <a:ea typeface="+mn-ea"/>
              <a:cs typeface="+mn-cs"/>
            </a:rPr>
            <a:t>cellules contenant une barre oblique « / »)</a:t>
          </a:r>
          <a:r>
            <a:rPr lang="en-CA" sz="1100" baseline="0">
              <a:solidFill>
                <a:sysClr val="windowText" lastClr="000000"/>
              </a:solidFill>
            </a:rPr>
            <a:t> : sans déclaration obligatoire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1466850</xdr:colOff>
          <xdr:row>1</xdr:row>
          <xdr:rowOff>123825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3676650</xdr:colOff>
          <xdr:row>1</xdr:row>
          <xdr:rowOff>123825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0</xdr:colOff>
      <xdr:row>64</xdr:row>
      <xdr:rowOff>0</xdr:rowOff>
    </xdr:from>
    <xdr:ext cx="104775" cy="192405"/>
    <xdr:sp macro="" textlink="">
      <xdr:nvSpPr>
        <xdr:cNvPr id="4" name="Text Box 3261">
          <a:extLst>
            <a:ext uri="{FF2B5EF4-FFF2-40B4-BE49-F238E27FC236}">
              <a16:creationId xmlns:a16="http://schemas.microsoft.com/office/drawing/2014/main" id="{00000000-0008-0000-0200-000004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5" name="Text Box 3262">
          <a:extLst>
            <a:ext uri="{FF2B5EF4-FFF2-40B4-BE49-F238E27FC236}">
              <a16:creationId xmlns:a16="http://schemas.microsoft.com/office/drawing/2014/main" id="{00000000-0008-0000-0200-000005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6" name="Text Box 3263">
          <a:extLst>
            <a:ext uri="{FF2B5EF4-FFF2-40B4-BE49-F238E27FC236}">
              <a16:creationId xmlns:a16="http://schemas.microsoft.com/office/drawing/2014/main" id="{00000000-0008-0000-0200-000006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7" name="Text Box 3264">
          <a:extLst>
            <a:ext uri="{FF2B5EF4-FFF2-40B4-BE49-F238E27FC236}">
              <a16:creationId xmlns:a16="http://schemas.microsoft.com/office/drawing/2014/main" id="{00000000-0008-0000-0200-000007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8" name="Text Box 3265">
          <a:extLst>
            <a:ext uri="{FF2B5EF4-FFF2-40B4-BE49-F238E27FC236}">
              <a16:creationId xmlns:a16="http://schemas.microsoft.com/office/drawing/2014/main" id="{00000000-0008-0000-0200-000008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9" name="Text Box 3266">
          <a:extLst>
            <a:ext uri="{FF2B5EF4-FFF2-40B4-BE49-F238E27FC236}">
              <a16:creationId xmlns:a16="http://schemas.microsoft.com/office/drawing/2014/main" id="{00000000-0008-0000-0200-000009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0" name="Text Box 3267">
          <a:extLst>
            <a:ext uri="{FF2B5EF4-FFF2-40B4-BE49-F238E27FC236}">
              <a16:creationId xmlns:a16="http://schemas.microsoft.com/office/drawing/2014/main" id="{00000000-0008-0000-0200-00000A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1" name="Text Box 3268">
          <a:extLst>
            <a:ext uri="{FF2B5EF4-FFF2-40B4-BE49-F238E27FC236}">
              <a16:creationId xmlns:a16="http://schemas.microsoft.com/office/drawing/2014/main" id="{00000000-0008-0000-0200-00000B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2" name="Text Box 3261">
          <a:extLst>
            <a:ext uri="{FF2B5EF4-FFF2-40B4-BE49-F238E27FC236}">
              <a16:creationId xmlns:a16="http://schemas.microsoft.com/office/drawing/2014/main" id="{00000000-0008-0000-0200-00000C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3" name="Text Box 3262">
          <a:extLst>
            <a:ext uri="{FF2B5EF4-FFF2-40B4-BE49-F238E27FC236}">
              <a16:creationId xmlns:a16="http://schemas.microsoft.com/office/drawing/2014/main" id="{00000000-0008-0000-0200-00000D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4" name="Text Box 3263">
          <a:extLst>
            <a:ext uri="{FF2B5EF4-FFF2-40B4-BE49-F238E27FC236}">
              <a16:creationId xmlns:a16="http://schemas.microsoft.com/office/drawing/2014/main" id="{00000000-0008-0000-0200-00000E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5" name="Text Box 3264">
          <a:extLst>
            <a:ext uri="{FF2B5EF4-FFF2-40B4-BE49-F238E27FC236}">
              <a16:creationId xmlns:a16="http://schemas.microsoft.com/office/drawing/2014/main" id="{00000000-0008-0000-0200-00000F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6" name="Text Box 3265">
          <a:extLst>
            <a:ext uri="{FF2B5EF4-FFF2-40B4-BE49-F238E27FC236}">
              <a16:creationId xmlns:a16="http://schemas.microsoft.com/office/drawing/2014/main" id="{00000000-0008-0000-0200-000010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7" name="Text Box 3266">
          <a:extLst>
            <a:ext uri="{FF2B5EF4-FFF2-40B4-BE49-F238E27FC236}">
              <a16:creationId xmlns:a16="http://schemas.microsoft.com/office/drawing/2014/main" id="{00000000-0008-0000-0200-000011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8" name="Text Box 3267">
          <a:extLst>
            <a:ext uri="{FF2B5EF4-FFF2-40B4-BE49-F238E27FC236}">
              <a16:creationId xmlns:a16="http://schemas.microsoft.com/office/drawing/2014/main" id="{00000000-0008-0000-0200-000012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9" name="Text Box 3268">
          <a:extLst>
            <a:ext uri="{FF2B5EF4-FFF2-40B4-BE49-F238E27FC236}">
              <a16:creationId xmlns:a16="http://schemas.microsoft.com/office/drawing/2014/main" id="{00000000-0008-0000-0200-000013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13</xdr:col>
      <xdr:colOff>680512</xdr:colOff>
      <xdr:row>0</xdr:row>
      <xdr:rowOff>121922</xdr:rowOff>
    </xdr:from>
    <xdr:to>
      <xdr:col>15</xdr:col>
      <xdr:colOff>737711</xdr:colOff>
      <xdr:row>2</xdr:row>
      <xdr:rowOff>19527</xdr:rowOff>
    </xdr:to>
    <xdr:sp macro="" textlink="">
      <xdr:nvSpPr>
        <xdr:cNvPr id="20" name="Text Box 38">
          <a:extLst>
            <a:ext uri="{FF2B5EF4-FFF2-40B4-BE49-F238E27FC236}">
              <a16:creationId xmlns:a16="http://schemas.microsoft.com/office/drawing/2014/main" id="{00000000-0008-0000-0200-000014000000}"/>
            </a:ext>
          </a:extLst>
        </xdr:cNvPr>
        <xdr:cNvSpPr txBox="1">
          <a:spLocks noChangeArrowheads="1"/>
        </xdr:cNvSpPr>
      </xdr:nvSpPr>
      <xdr:spPr bwMode="auto">
        <a:xfrm>
          <a:off x="8538637" y="121922"/>
          <a:ext cx="1219249" cy="278605"/>
        </a:xfrm>
        <a:prstGeom prst="rect">
          <a:avLst/>
        </a:prstGeom>
        <a:solidFill>
          <a:srgbClr val="FFFFFF"/>
        </a:solidFill>
        <a:ln w="9525">
          <a:noFill/>
          <a:miter lim="800000"/>
          <a:headEnd/>
          <a:tailEnd/>
        </a:ln>
        <a:effectLst/>
      </xdr:spPr>
      <xdr:txBody>
        <a:bodyPr vertOverflow="clip" wrap="square" lIns="27432" tIns="22860" rIns="0" bIns="0" anchor="t" upright="1"/>
        <a:lstStyle/>
        <a:p>
          <a:pPr algn="r" rtl="0">
            <a:defRPr sz="1000"/>
          </a:pPr>
          <a:r>
            <a:rPr lang="en-CA" sz="1000" b="0" i="0" u="none" strike="noStrike" baseline="0">
              <a:solidFill>
                <a:srgbClr val="000000"/>
              </a:solidFill>
              <a:latin typeface="Arial"/>
              <a:cs typeface="Arial"/>
            </a:rPr>
            <a:t>NON CLASSIFIÉ</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FBCE0-6308-48ED-ADE2-49469954E7BD}">
  <sheetPr>
    <pageSetUpPr fitToPage="1"/>
  </sheetPr>
  <dimension ref="B2:BO335"/>
  <sheetViews>
    <sheetView showGridLines="0" tabSelected="1" zoomScale="85" zoomScaleNormal="85" workbookViewId="0">
      <selection activeCell="P135" sqref="P135"/>
    </sheetView>
  </sheetViews>
  <sheetFormatPr defaultColWidth="9.140625" defaultRowHeight="15"/>
  <cols>
    <col min="1" max="2" width="9.140625" style="10"/>
    <col min="3" max="7" width="9.140625" style="14"/>
    <col min="8" max="8" width="16.7109375" style="13" customWidth="1"/>
    <col min="9" max="9" width="39.28515625" style="12" customWidth="1"/>
    <col min="10" max="10" width="38.7109375" style="12" customWidth="1"/>
    <col min="11" max="11" width="5.85546875" style="11" customWidth="1"/>
    <col min="12" max="12" width="6.7109375" style="10" customWidth="1"/>
    <col min="13" max="14" width="4.7109375" style="10" customWidth="1"/>
    <col min="15" max="15" width="5.85546875" style="10" customWidth="1"/>
    <col min="16" max="23" width="4.7109375" style="10" customWidth="1"/>
    <col min="24" max="24" width="5.42578125" style="10" customWidth="1"/>
    <col min="25" max="30" width="4.7109375" style="10" customWidth="1"/>
    <col min="31" max="31" width="6.42578125" style="10" customWidth="1"/>
    <col min="32" max="64" width="4.7109375" style="10" customWidth="1"/>
    <col min="65" max="65" width="7.28515625" style="10" customWidth="1"/>
    <col min="66" max="16384" width="9.140625" style="10"/>
  </cols>
  <sheetData>
    <row r="2" spans="2:65">
      <c r="B2" s="10" t="s">
        <v>0</v>
      </c>
    </row>
    <row r="4" spans="2:65" ht="26.25">
      <c r="B4" s="22" t="s">
        <v>1</v>
      </c>
      <c r="I4" s="22"/>
    </row>
    <row r="6" spans="2:65">
      <c r="B6" s="18" t="s">
        <v>2</v>
      </c>
      <c r="H6" s="18" t="s">
        <v>2</v>
      </c>
    </row>
    <row r="7" spans="2:65">
      <c r="B7" s="17" t="s">
        <v>3</v>
      </c>
      <c r="H7" s="17" t="s">
        <v>4</v>
      </c>
      <c r="I7" s="16"/>
      <c r="J7" s="20"/>
      <c r="K7" s="16"/>
      <c r="L7" s="21"/>
      <c r="M7" s="16"/>
      <c r="N7" s="20"/>
      <c r="P7" s="21"/>
      <c r="Q7" s="16"/>
      <c r="R7" s="20"/>
      <c r="S7" s="20"/>
      <c r="T7" s="19"/>
      <c r="U7" s="19"/>
      <c r="V7" s="19"/>
      <c r="W7" s="19"/>
    </row>
    <row r="8" spans="2:65">
      <c r="I8" s="15"/>
      <c r="J8" s="20"/>
      <c r="K8" s="15"/>
      <c r="L8" s="21"/>
      <c r="M8" s="16"/>
      <c r="N8" s="20"/>
      <c r="P8" s="21"/>
      <c r="Q8" s="16"/>
      <c r="R8" s="20"/>
      <c r="S8" s="20"/>
      <c r="T8" s="19"/>
      <c r="U8" s="19"/>
      <c r="V8" s="19"/>
      <c r="W8" s="19"/>
    </row>
    <row r="9" spans="2:65">
      <c r="B9" s="18" t="s">
        <v>2</v>
      </c>
    </row>
    <row r="10" spans="2:65">
      <c r="B10" s="17" t="s">
        <v>5</v>
      </c>
      <c r="I10" s="16"/>
    </row>
    <row r="11" spans="2:65">
      <c r="B11" s="484"/>
      <c r="C11" s="484"/>
      <c r="D11" s="484"/>
      <c r="E11" s="484"/>
      <c r="F11" s="484"/>
      <c r="G11" s="484"/>
      <c r="H11" s="484"/>
      <c r="I11" s="484"/>
      <c r="J11" s="484"/>
      <c r="K11" s="485" t="s">
        <v>6</v>
      </c>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6"/>
      <c r="AY11" s="486"/>
      <c r="AZ11" s="486"/>
      <c r="BA11" s="486"/>
      <c r="BB11" s="486"/>
      <c r="BC11" s="486"/>
      <c r="BD11" s="486"/>
      <c r="BE11" s="486"/>
      <c r="BF11" s="486"/>
      <c r="BG11" s="486"/>
      <c r="BH11" s="486"/>
      <c r="BI11" s="486"/>
      <c r="BJ11" s="486"/>
      <c r="BK11" s="486"/>
      <c r="BL11" s="486"/>
      <c r="BM11" s="487"/>
    </row>
    <row r="12" spans="2:65" ht="14.45" customHeight="1">
      <c r="B12" s="484"/>
      <c r="C12" s="484"/>
      <c r="D12" s="484"/>
      <c r="E12" s="484"/>
      <c r="F12" s="484"/>
      <c r="G12" s="484"/>
      <c r="H12" s="484"/>
      <c r="I12" s="484"/>
      <c r="J12" s="484"/>
      <c r="K12" s="450"/>
      <c r="L12" s="488" t="s">
        <v>7</v>
      </c>
      <c r="M12" s="489" t="s">
        <v>8</v>
      </c>
      <c r="N12" s="490"/>
      <c r="O12" s="490"/>
      <c r="P12" s="490"/>
      <c r="Q12" s="490"/>
      <c r="R12" s="490"/>
      <c r="S12" s="490"/>
      <c r="T12" s="490"/>
      <c r="U12" s="490"/>
      <c r="V12" s="490"/>
      <c r="W12" s="490"/>
      <c r="X12" s="490"/>
      <c r="Y12" s="490"/>
      <c r="Z12" s="490"/>
      <c r="AA12" s="490"/>
      <c r="AB12" s="491"/>
      <c r="AC12" s="452" t="s">
        <v>9</v>
      </c>
      <c r="AD12" s="452"/>
      <c r="AE12" s="452"/>
      <c r="AF12" s="452"/>
      <c r="AG12" s="452"/>
      <c r="AH12" s="452"/>
      <c r="AI12" s="452"/>
      <c r="AJ12" s="453"/>
      <c r="AK12" s="452" t="s">
        <v>10</v>
      </c>
      <c r="AL12" s="452"/>
      <c r="AM12" s="452"/>
      <c r="AN12" s="452"/>
      <c r="AO12" s="453"/>
      <c r="AP12" s="454" t="s">
        <v>11</v>
      </c>
      <c r="AQ12" s="489" t="s">
        <v>12</v>
      </c>
      <c r="AR12" s="490"/>
      <c r="AS12" s="490"/>
      <c r="AT12" s="490"/>
      <c r="AU12" s="490"/>
      <c r="AV12" s="490"/>
      <c r="AW12" s="490"/>
      <c r="AX12" s="490"/>
      <c r="AY12" s="490"/>
      <c r="AZ12" s="490"/>
      <c r="BA12" s="490"/>
      <c r="BB12" s="490"/>
      <c r="BC12" s="490"/>
      <c r="BD12" s="490"/>
      <c r="BE12" s="490"/>
      <c r="BF12" s="491"/>
      <c r="BG12" s="492" t="s">
        <v>13</v>
      </c>
      <c r="BH12" s="493" t="s">
        <v>14</v>
      </c>
      <c r="BI12" s="494" t="s">
        <v>15</v>
      </c>
      <c r="BJ12" s="495" t="s">
        <v>16</v>
      </c>
      <c r="BK12" s="493" t="s">
        <v>17</v>
      </c>
      <c r="BL12" s="495" t="s">
        <v>18</v>
      </c>
      <c r="BM12" s="496" t="s">
        <v>19</v>
      </c>
    </row>
    <row r="13" spans="2:65" ht="409.35" customHeight="1">
      <c r="B13" s="484"/>
      <c r="C13" s="484"/>
      <c r="D13" s="484"/>
      <c r="E13" s="484"/>
      <c r="F13" s="484"/>
      <c r="G13" s="484"/>
      <c r="H13" s="484"/>
      <c r="I13" s="484"/>
      <c r="J13" s="484"/>
      <c r="K13" s="497"/>
      <c r="L13" s="451"/>
      <c r="M13" s="498" t="s">
        <v>20</v>
      </c>
      <c r="N13" s="499" t="s">
        <v>21</v>
      </c>
      <c r="O13" s="499" t="s">
        <v>22</v>
      </c>
      <c r="P13" s="500" t="s">
        <v>23</v>
      </c>
      <c r="Q13" s="500" t="s">
        <v>24</v>
      </c>
      <c r="R13" s="500" t="s">
        <v>25</v>
      </c>
      <c r="S13" s="500" t="s">
        <v>26</v>
      </c>
      <c r="T13" s="500" t="s">
        <v>27</v>
      </c>
      <c r="U13" s="500" t="s">
        <v>28</v>
      </c>
      <c r="V13" s="500" t="s">
        <v>29</v>
      </c>
      <c r="W13" s="500" t="s">
        <v>30</v>
      </c>
      <c r="X13" s="501" t="s">
        <v>31</v>
      </c>
      <c r="Y13" s="500" t="s">
        <v>32</v>
      </c>
      <c r="Z13" s="500" t="s">
        <v>33</v>
      </c>
      <c r="AA13" s="500" t="s">
        <v>34</v>
      </c>
      <c r="AB13" s="502" t="s">
        <v>35</v>
      </c>
      <c r="AC13" s="500" t="s">
        <v>36</v>
      </c>
      <c r="AD13" s="500" t="s">
        <v>37</v>
      </c>
      <c r="AE13" s="499" t="s">
        <v>38</v>
      </c>
      <c r="AF13" s="500" t="s">
        <v>32</v>
      </c>
      <c r="AG13" s="500" t="s">
        <v>39</v>
      </c>
      <c r="AH13" s="500" t="s">
        <v>40</v>
      </c>
      <c r="AI13" s="500" t="s">
        <v>41</v>
      </c>
      <c r="AJ13" s="502" t="s">
        <v>42</v>
      </c>
      <c r="AK13" s="500" t="s">
        <v>43</v>
      </c>
      <c r="AL13" s="500" t="s">
        <v>44</v>
      </c>
      <c r="AM13" s="500" t="s">
        <v>45</v>
      </c>
      <c r="AN13" s="500" t="s">
        <v>46</v>
      </c>
      <c r="AO13" s="502" t="s">
        <v>47</v>
      </c>
      <c r="AP13" s="503"/>
      <c r="AQ13" s="500" t="s">
        <v>48</v>
      </c>
      <c r="AR13" s="500" t="s">
        <v>49</v>
      </c>
      <c r="AS13" s="500" t="s">
        <v>50</v>
      </c>
      <c r="AT13" s="500" t="s">
        <v>51</v>
      </c>
      <c r="AU13" s="500" t="s">
        <v>52</v>
      </c>
      <c r="AV13" s="500" t="s">
        <v>53</v>
      </c>
      <c r="AW13" s="500" t="s">
        <v>54</v>
      </c>
      <c r="AX13" s="500" t="s">
        <v>55</v>
      </c>
      <c r="AY13" s="500" t="s">
        <v>56</v>
      </c>
      <c r="AZ13" s="24" t="s">
        <v>57</v>
      </c>
      <c r="BA13" s="500" t="s">
        <v>58</v>
      </c>
      <c r="BB13" s="500" t="s">
        <v>59</v>
      </c>
      <c r="BC13" s="500" t="s">
        <v>60</v>
      </c>
      <c r="BD13" s="500" t="s">
        <v>61</v>
      </c>
      <c r="BE13" s="500" t="s">
        <v>62</v>
      </c>
      <c r="BF13" s="502" t="s">
        <v>63</v>
      </c>
      <c r="BG13" s="492"/>
      <c r="BH13" s="456"/>
      <c r="BI13" s="457"/>
      <c r="BJ13" s="458"/>
      <c r="BK13" s="456"/>
      <c r="BL13" s="458"/>
      <c r="BM13" s="455"/>
    </row>
    <row r="14" spans="2:65" ht="12" customHeight="1">
      <c r="B14" s="484"/>
      <c r="C14" s="484"/>
      <c r="D14" s="484"/>
      <c r="E14" s="484"/>
      <c r="F14" s="484"/>
      <c r="G14" s="484"/>
      <c r="H14" s="484"/>
      <c r="I14" s="484"/>
      <c r="J14" s="484"/>
      <c r="K14" s="504"/>
      <c r="L14" s="505" t="s">
        <v>64</v>
      </c>
      <c r="M14" s="505" t="s">
        <v>65</v>
      </c>
      <c r="N14" s="505" t="s">
        <v>66</v>
      </c>
      <c r="O14" s="505" t="s">
        <v>67</v>
      </c>
      <c r="P14" s="505" t="s">
        <v>68</v>
      </c>
      <c r="Q14" s="505" t="s">
        <v>69</v>
      </c>
      <c r="R14" s="505" t="s">
        <v>70</v>
      </c>
      <c r="S14" s="505" t="s">
        <v>71</v>
      </c>
      <c r="T14" s="506" t="s">
        <v>72</v>
      </c>
      <c r="U14" s="506" t="s">
        <v>73</v>
      </c>
      <c r="V14" s="506" t="s">
        <v>74</v>
      </c>
      <c r="W14" s="506" t="s">
        <v>75</v>
      </c>
      <c r="X14" s="506" t="s">
        <v>76</v>
      </c>
      <c r="Y14" s="506" t="s">
        <v>77</v>
      </c>
      <c r="Z14" s="506" t="s">
        <v>78</v>
      </c>
      <c r="AA14" s="506" t="s">
        <v>79</v>
      </c>
      <c r="AB14" s="505" t="s">
        <v>80</v>
      </c>
      <c r="AC14" s="505" t="s">
        <v>81</v>
      </c>
      <c r="AD14" s="505" t="s">
        <v>82</v>
      </c>
      <c r="AE14" s="505" t="s">
        <v>83</v>
      </c>
      <c r="AF14" s="505" t="s">
        <v>84</v>
      </c>
      <c r="AG14" s="505" t="s">
        <v>85</v>
      </c>
      <c r="AH14" s="505" t="s">
        <v>86</v>
      </c>
      <c r="AI14" s="505" t="s">
        <v>87</v>
      </c>
      <c r="AJ14" s="505" t="s">
        <v>88</v>
      </c>
      <c r="AK14" s="505" t="s">
        <v>89</v>
      </c>
      <c r="AL14" s="505" t="s">
        <v>90</v>
      </c>
      <c r="AM14" s="505" t="s">
        <v>91</v>
      </c>
      <c r="AN14" s="505" t="s">
        <v>92</v>
      </c>
      <c r="AO14" s="505" t="s">
        <v>93</v>
      </c>
      <c r="AP14" s="505" t="s">
        <v>94</v>
      </c>
      <c r="AQ14" s="505" t="s">
        <v>95</v>
      </c>
      <c r="AR14" s="505" t="s">
        <v>96</v>
      </c>
      <c r="AS14" s="505" t="s">
        <v>97</v>
      </c>
      <c r="AT14" s="505" t="s">
        <v>98</v>
      </c>
      <c r="AU14" s="505" t="s">
        <v>99</v>
      </c>
      <c r="AV14" s="505" t="s">
        <v>100</v>
      </c>
      <c r="AW14" s="505" t="s">
        <v>101</v>
      </c>
      <c r="AX14" s="505" t="s">
        <v>102</v>
      </c>
      <c r="AY14" s="505" t="s">
        <v>103</v>
      </c>
      <c r="AZ14" s="23" t="s">
        <v>104</v>
      </c>
      <c r="BA14" s="505" t="s">
        <v>105</v>
      </c>
      <c r="BB14" s="505" t="s">
        <v>106</v>
      </c>
      <c r="BC14" s="505" t="s">
        <v>107</v>
      </c>
      <c r="BD14" s="505" t="s">
        <v>108</v>
      </c>
      <c r="BE14" s="505" t="s">
        <v>109</v>
      </c>
      <c r="BF14" s="505" t="s">
        <v>110</v>
      </c>
      <c r="BG14" s="505" t="s">
        <v>111</v>
      </c>
      <c r="BH14" s="505" t="s">
        <v>112</v>
      </c>
      <c r="BI14" s="505" t="s">
        <v>113</v>
      </c>
      <c r="BJ14" s="505" t="s">
        <v>114</v>
      </c>
      <c r="BK14" s="505" t="s">
        <v>115</v>
      </c>
      <c r="BL14" s="505" t="s">
        <v>116</v>
      </c>
      <c r="BM14" s="505" t="s">
        <v>117</v>
      </c>
    </row>
    <row r="15" spans="2:65" s="287" customFormat="1" ht="12" customHeight="1">
      <c r="B15" s="447"/>
      <c r="C15" s="448" t="s">
        <v>118</v>
      </c>
      <c r="D15" s="448" t="s">
        <v>119</v>
      </c>
      <c r="E15" s="448"/>
      <c r="F15" s="438" t="s">
        <v>120</v>
      </c>
      <c r="G15" s="438"/>
      <c r="H15" s="288" t="s">
        <v>121</v>
      </c>
      <c r="I15" s="403" t="s">
        <v>121</v>
      </c>
      <c r="J15" s="403"/>
      <c r="K15" s="289" t="s">
        <v>122</v>
      </c>
      <c r="L15" s="290"/>
      <c r="M15" s="290"/>
      <c r="N15" s="290"/>
      <c r="O15" s="290"/>
      <c r="P15" s="291"/>
      <c r="Q15" s="290"/>
      <c r="R15" s="290"/>
      <c r="S15" s="290"/>
      <c r="T15" s="290"/>
      <c r="U15" s="290"/>
      <c r="V15" s="290"/>
      <c r="W15" s="290"/>
      <c r="X15" s="290"/>
      <c r="Y15" s="290"/>
      <c r="Z15" s="290"/>
      <c r="AA15" s="290"/>
      <c r="AB15" s="290"/>
      <c r="AC15" s="291"/>
      <c r="AD15" s="290"/>
      <c r="AE15" s="290"/>
      <c r="AF15" s="290"/>
      <c r="AG15" s="290"/>
      <c r="AH15" s="290"/>
      <c r="AI15" s="290"/>
      <c r="AJ15" s="290"/>
      <c r="AK15" s="290"/>
      <c r="AL15" s="290"/>
      <c r="AM15" s="290"/>
      <c r="AN15" s="290"/>
      <c r="AO15" s="290"/>
      <c r="AP15" s="290"/>
      <c r="AQ15" s="291"/>
      <c r="AR15" s="290"/>
      <c r="AS15" s="290"/>
      <c r="AT15" s="290"/>
      <c r="AU15" s="290"/>
      <c r="AV15" s="290"/>
      <c r="AW15" s="290"/>
      <c r="AX15" s="290"/>
      <c r="AY15" s="290"/>
      <c r="AZ15" s="290"/>
      <c r="BA15" s="290"/>
      <c r="BB15" s="290"/>
      <c r="BC15" s="290"/>
      <c r="BD15" s="290"/>
      <c r="BE15" s="290"/>
      <c r="BF15" s="290"/>
      <c r="BG15" s="290"/>
      <c r="BH15" s="292"/>
      <c r="BI15" s="290"/>
      <c r="BJ15" s="290"/>
      <c r="BK15" s="290"/>
      <c r="BL15" s="290"/>
      <c r="BM15" s="290"/>
    </row>
    <row r="16" spans="2:65" s="287" customFormat="1" ht="12" customHeight="1">
      <c r="B16" s="447"/>
      <c r="C16" s="448"/>
      <c r="D16" s="448"/>
      <c r="E16" s="448"/>
      <c r="F16" s="438"/>
      <c r="G16" s="438"/>
      <c r="H16" s="426" t="s">
        <v>123</v>
      </c>
      <c r="I16" s="403" t="s">
        <v>124</v>
      </c>
      <c r="J16" s="403"/>
      <c r="K16" s="289" t="s">
        <v>125</v>
      </c>
      <c r="L16" s="293">
        <f>L17+L18</f>
        <v>0</v>
      </c>
      <c r="M16" s="293">
        <f>M17+M18</f>
        <v>0</v>
      </c>
      <c r="N16" s="293">
        <f>N17+N18</f>
        <v>0</v>
      </c>
      <c r="O16" s="293">
        <f>O17+O18</f>
        <v>0</v>
      </c>
      <c r="P16" s="291"/>
      <c r="Q16" s="291"/>
      <c r="R16" s="291"/>
      <c r="S16" s="291"/>
      <c r="T16" s="291"/>
      <c r="U16" s="291"/>
      <c r="V16" s="291"/>
      <c r="W16" s="291"/>
      <c r="X16" s="291"/>
      <c r="Y16" s="291"/>
      <c r="Z16" s="291"/>
      <c r="AA16" s="291"/>
      <c r="AB16" s="293">
        <f>M16+N16+O16+P16+AA16</f>
        <v>0</v>
      </c>
      <c r="AC16" s="291"/>
      <c r="AD16" s="291"/>
      <c r="AE16" s="291"/>
      <c r="AF16" s="291"/>
      <c r="AG16" s="291"/>
      <c r="AH16" s="291"/>
      <c r="AI16" s="291"/>
      <c r="AJ16" s="291"/>
      <c r="AK16" s="291"/>
      <c r="AL16" s="291"/>
      <c r="AM16" s="291"/>
      <c r="AN16" s="291"/>
      <c r="AO16" s="291"/>
      <c r="AP16" s="294">
        <f>AB16+AJ16+AO16</f>
        <v>0</v>
      </c>
      <c r="AQ16" s="291"/>
      <c r="AR16" s="295"/>
      <c r="AS16" s="291"/>
      <c r="AT16" s="291"/>
      <c r="AU16" s="291"/>
      <c r="AV16" s="291"/>
      <c r="AW16" s="291"/>
      <c r="AX16" s="291"/>
      <c r="AY16" s="291"/>
      <c r="AZ16" s="291"/>
      <c r="BA16" s="291"/>
      <c r="BB16" s="291"/>
      <c r="BC16" s="291"/>
      <c r="BD16" s="291"/>
      <c r="BE16" s="291"/>
      <c r="BF16" s="291"/>
      <c r="BG16" s="293">
        <f t="shared" ref="BG16:BG38" si="0">L16+AP16+BF16</f>
        <v>0</v>
      </c>
      <c r="BH16" s="296"/>
      <c r="BI16" s="290"/>
      <c r="BJ16" s="297"/>
      <c r="BK16" s="298"/>
      <c r="BL16" s="298"/>
      <c r="BM16" s="299">
        <f>BG16+BH16+BI16+BJ16+BK16</f>
        <v>0</v>
      </c>
    </row>
    <row r="17" spans="2:65" s="287" customFormat="1" ht="12" customHeight="1">
      <c r="B17" s="447"/>
      <c r="C17" s="448"/>
      <c r="D17" s="448"/>
      <c r="E17" s="448"/>
      <c r="F17" s="438"/>
      <c r="G17" s="438"/>
      <c r="H17" s="426"/>
      <c r="I17" s="384" t="s">
        <v>126</v>
      </c>
      <c r="J17" s="384"/>
      <c r="K17" s="289" t="s">
        <v>127</v>
      </c>
      <c r="L17" s="300"/>
      <c r="M17" s="300"/>
      <c r="N17" s="300"/>
      <c r="O17" s="301"/>
      <c r="P17" s="291"/>
      <c r="Q17" s="291"/>
      <c r="R17" s="291"/>
      <c r="S17" s="291"/>
      <c r="T17" s="291"/>
      <c r="U17" s="291"/>
      <c r="V17" s="291"/>
      <c r="W17" s="291"/>
      <c r="X17" s="291"/>
      <c r="Y17" s="291"/>
      <c r="Z17" s="291"/>
      <c r="AA17" s="291"/>
      <c r="AB17" s="293">
        <f>M17+N17+O17+P17+AA17</f>
        <v>0</v>
      </c>
      <c r="AC17" s="291"/>
      <c r="AD17" s="291"/>
      <c r="AE17" s="291"/>
      <c r="AF17" s="291"/>
      <c r="AG17" s="291"/>
      <c r="AH17" s="291"/>
      <c r="AI17" s="291"/>
      <c r="AJ17" s="291"/>
      <c r="AK17" s="291"/>
      <c r="AL17" s="291"/>
      <c r="AM17" s="291"/>
      <c r="AN17" s="291"/>
      <c r="AO17" s="291"/>
      <c r="AP17" s="294">
        <f>AB17+AJ17+AO17</f>
        <v>0</v>
      </c>
      <c r="AQ17" s="291"/>
      <c r="AR17" s="295"/>
      <c r="AS17" s="291"/>
      <c r="AT17" s="291"/>
      <c r="AU17" s="291"/>
      <c r="AV17" s="291"/>
      <c r="AW17" s="291"/>
      <c r="AX17" s="291"/>
      <c r="AY17" s="291"/>
      <c r="AZ17" s="291"/>
      <c r="BA17" s="291"/>
      <c r="BB17" s="291"/>
      <c r="BC17" s="291"/>
      <c r="BD17" s="291"/>
      <c r="BE17" s="291"/>
      <c r="BF17" s="291"/>
      <c r="BG17" s="293">
        <f t="shared" si="0"/>
        <v>0</v>
      </c>
      <c r="BH17" s="296"/>
      <c r="BI17" s="290"/>
      <c r="BJ17" s="302"/>
      <c r="BK17" s="291"/>
      <c r="BL17" s="303"/>
      <c r="BM17" s="296"/>
    </row>
    <row r="18" spans="2:65" s="287" customFormat="1" ht="12" customHeight="1">
      <c r="B18" s="447"/>
      <c r="C18" s="448"/>
      <c r="D18" s="448"/>
      <c r="E18" s="448"/>
      <c r="F18" s="438"/>
      <c r="G18" s="438"/>
      <c r="H18" s="426"/>
      <c r="I18" s="384" t="s">
        <v>128</v>
      </c>
      <c r="J18" s="384"/>
      <c r="K18" s="289" t="s">
        <v>129</v>
      </c>
      <c r="L18" s="300"/>
      <c r="M18" s="300"/>
      <c r="N18" s="300"/>
      <c r="O18" s="301"/>
      <c r="P18" s="291"/>
      <c r="Q18" s="291"/>
      <c r="R18" s="291"/>
      <c r="S18" s="291"/>
      <c r="T18" s="291"/>
      <c r="U18" s="291"/>
      <c r="V18" s="291"/>
      <c r="W18" s="291"/>
      <c r="X18" s="291"/>
      <c r="Y18" s="291"/>
      <c r="Z18" s="291"/>
      <c r="AA18" s="291"/>
      <c r="AB18" s="293">
        <f>M18+N18+O18+P18+AA18</f>
        <v>0</v>
      </c>
      <c r="AC18" s="291"/>
      <c r="AD18" s="291"/>
      <c r="AE18" s="291"/>
      <c r="AF18" s="291"/>
      <c r="AG18" s="291"/>
      <c r="AH18" s="291"/>
      <c r="AI18" s="291"/>
      <c r="AJ18" s="291"/>
      <c r="AK18" s="291"/>
      <c r="AL18" s="291"/>
      <c r="AM18" s="291"/>
      <c r="AN18" s="291"/>
      <c r="AO18" s="291"/>
      <c r="AP18" s="294">
        <f>AB18+AJ18+AO18</f>
        <v>0</v>
      </c>
      <c r="AQ18" s="291"/>
      <c r="AR18" s="295"/>
      <c r="AS18" s="291"/>
      <c r="AT18" s="291"/>
      <c r="AU18" s="291"/>
      <c r="AV18" s="291"/>
      <c r="AW18" s="291"/>
      <c r="AX18" s="291"/>
      <c r="AY18" s="291"/>
      <c r="AZ18" s="291"/>
      <c r="BA18" s="291"/>
      <c r="BB18" s="291"/>
      <c r="BC18" s="291"/>
      <c r="BD18" s="291"/>
      <c r="BE18" s="291"/>
      <c r="BF18" s="291"/>
      <c r="BG18" s="293">
        <f t="shared" si="0"/>
        <v>0</v>
      </c>
      <c r="BH18" s="296"/>
      <c r="BI18" s="290"/>
      <c r="BJ18" s="302"/>
      <c r="BK18" s="291"/>
      <c r="BL18" s="303"/>
      <c r="BM18" s="296"/>
    </row>
    <row r="19" spans="2:65" s="287" customFormat="1" ht="12" customHeight="1">
      <c r="B19" s="447"/>
      <c r="C19" s="448"/>
      <c r="D19" s="448"/>
      <c r="E19" s="448"/>
      <c r="F19" s="438"/>
      <c r="G19" s="438"/>
      <c r="H19" s="304" t="s">
        <v>130</v>
      </c>
      <c r="I19" s="427" t="s">
        <v>131</v>
      </c>
      <c r="J19" s="427"/>
      <c r="K19" s="289" t="s">
        <v>132</v>
      </c>
      <c r="L19" s="291"/>
      <c r="M19" s="291"/>
      <c r="N19" s="291"/>
      <c r="O19" s="291"/>
      <c r="P19" s="294">
        <f>Q19+S19+X19</f>
        <v>0</v>
      </c>
      <c r="Q19" s="305"/>
      <c r="R19" s="305"/>
      <c r="S19" s="305"/>
      <c r="T19" s="305"/>
      <c r="U19" s="305"/>
      <c r="V19" s="305"/>
      <c r="W19" s="305"/>
      <c r="X19" s="305"/>
      <c r="Y19" s="305"/>
      <c r="Z19" s="305"/>
      <c r="AA19" s="305"/>
      <c r="AB19" s="293">
        <f>M19+N19+O19+P19+AA19</f>
        <v>0</v>
      </c>
      <c r="AC19" s="294">
        <f>AD19+AE19</f>
        <v>0</v>
      </c>
      <c r="AD19" s="305"/>
      <c r="AE19" s="305"/>
      <c r="AF19" s="305"/>
      <c r="AG19" s="305"/>
      <c r="AH19" s="305"/>
      <c r="AI19" s="305"/>
      <c r="AJ19" s="293">
        <f>AC19+AG19+AH19+AI19</f>
        <v>0</v>
      </c>
      <c r="AK19" s="305"/>
      <c r="AL19" s="305"/>
      <c r="AM19" s="305"/>
      <c r="AN19" s="305"/>
      <c r="AO19" s="293">
        <f>AK19+AL19+AM19+AN19</f>
        <v>0</v>
      </c>
      <c r="AP19" s="306">
        <f>AB19+AJ19+AO19</f>
        <v>0</v>
      </c>
      <c r="AQ19" s="306">
        <f>AR19+AS19+AT19+AU19+AX19+AY19</f>
        <v>0</v>
      </c>
      <c r="AR19" s="307"/>
      <c r="AS19" s="305"/>
      <c r="AT19" s="305"/>
      <c r="AU19" s="305"/>
      <c r="AV19" s="305"/>
      <c r="AW19" s="305"/>
      <c r="AX19" s="305"/>
      <c r="AY19" s="305"/>
      <c r="AZ19" s="305"/>
      <c r="BA19" s="291"/>
      <c r="BB19" s="291"/>
      <c r="BC19" s="291"/>
      <c r="BD19" s="291"/>
      <c r="BE19" s="291"/>
      <c r="BF19" s="294">
        <f t="shared" ref="BF19:BF28" si="1">AQ19+BA19+BB19+BC19+BD19+BE19</f>
        <v>0</v>
      </c>
      <c r="BG19" s="293">
        <f t="shared" si="0"/>
        <v>0</v>
      </c>
      <c r="BH19" s="308"/>
      <c r="BI19" s="290"/>
      <c r="BJ19" s="297"/>
      <c r="BK19" s="298"/>
      <c r="BL19" s="309">
        <f>'Annexe - M4 (référence)'!P14+'Annexe - M4 (référence)'!P15+'Annexe - M4 (référence)'!P17+'Annexe - M4 (référence)'!P18</f>
        <v>0</v>
      </c>
      <c r="BM19" s="299">
        <f>BG19+BH19+BI19+BJ19+BK19</f>
        <v>0</v>
      </c>
    </row>
    <row r="20" spans="2:65" s="287" customFormat="1" ht="12" customHeight="1">
      <c r="B20" s="447"/>
      <c r="C20" s="448"/>
      <c r="D20" s="448"/>
      <c r="E20" s="448"/>
      <c r="F20" s="438"/>
      <c r="G20" s="438"/>
      <c r="H20" s="441" t="s">
        <v>133</v>
      </c>
      <c r="I20" s="403" t="s">
        <v>134</v>
      </c>
      <c r="J20" s="403"/>
      <c r="K20" s="289" t="s">
        <v>135</v>
      </c>
      <c r="L20" s="291"/>
      <c r="M20" s="291"/>
      <c r="N20" s="291"/>
      <c r="O20" s="291"/>
      <c r="P20" s="294">
        <f t="shared" ref="P20:AY20" si="2">P21+P22</f>
        <v>0</v>
      </c>
      <c r="Q20" s="294">
        <f t="shared" si="2"/>
        <v>0</v>
      </c>
      <c r="R20" s="294">
        <f t="shared" si="2"/>
        <v>0</v>
      </c>
      <c r="S20" s="294">
        <f t="shared" si="2"/>
        <v>0</v>
      </c>
      <c r="T20" s="294">
        <f t="shared" si="2"/>
        <v>0</v>
      </c>
      <c r="U20" s="294">
        <f t="shared" si="2"/>
        <v>0</v>
      </c>
      <c r="V20" s="294">
        <f t="shared" si="2"/>
        <v>0</v>
      </c>
      <c r="W20" s="294">
        <f t="shared" si="2"/>
        <v>0</v>
      </c>
      <c r="X20" s="294">
        <f t="shared" si="2"/>
        <v>0</v>
      </c>
      <c r="Y20" s="294">
        <f t="shared" si="2"/>
        <v>0</v>
      </c>
      <c r="Z20" s="294">
        <f t="shared" si="2"/>
        <v>0</v>
      </c>
      <c r="AA20" s="294">
        <f t="shared" si="2"/>
        <v>0</v>
      </c>
      <c r="AB20" s="293">
        <f t="shared" si="2"/>
        <v>0</v>
      </c>
      <c r="AC20" s="294">
        <f t="shared" si="2"/>
        <v>0</v>
      </c>
      <c r="AD20" s="294">
        <f t="shared" si="2"/>
        <v>0</v>
      </c>
      <c r="AE20" s="294">
        <f t="shared" si="2"/>
        <v>0</v>
      </c>
      <c r="AF20" s="294">
        <f t="shared" si="2"/>
        <v>0</v>
      </c>
      <c r="AG20" s="294">
        <f t="shared" si="2"/>
        <v>0</v>
      </c>
      <c r="AH20" s="294">
        <f t="shared" si="2"/>
        <v>0</v>
      </c>
      <c r="AI20" s="294">
        <f t="shared" si="2"/>
        <v>0</v>
      </c>
      <c r="AJ20" s="293">
        <f t="shared" si="2"/>
        <v>0</v>
      </c>
      <c r="AK20" s="294">
        <f t="shared" si="2"/>
        <v>0</v>
      </c>
      <c r="AL20" s="294">
        <f t="shared" si="2"/>
        <v>0</v>
      </c>
      <c r="AM20" s="294">
        <f t="shared" si="2"/>
        <v>0</v>
      </c>
      <c r="AN20" s="294">
        <f t="shared" si="2"/>
        <v>0</v>
      </c>
      <c r="AO20" s="293">
        <f t="shared" si="2"/>
        <v>0</v>
      </c>
      <c r="AP20" s="294">
        <f t="shared" si="2"/>
        <v>0</v>
      </c>
      <c r="AQ20" s="294">
        <f t="shared" si="2"/>
        <v>0</v>
      </c>
      <c r="AR20" s="294">
        <f t="shared" si="2"/>
        <v>0</v>
      </c>
      <c r="AS20" s="294">
        <f t="shared" si="2"/>
        <v>0</v>
      </c>
      <c r="AT20" s="294">
        <f t="shared" si="2"/>
        <v>0</v>
      </c>
      <c r="AU20" s="294">
        <f t="shared" si="2"/>
        <v>0</v>
      </c>
      <c r="AV20" s="294">
        <f t="shared" si="2"/>
        <v>0</v>
      </c>
      <c r="AW20" s="294">
        <f t="shared" si="2"/>
        <v>0</v>
      </c>
      <c r="AX20" s="294">
        <f t="shared" si="2"/>
        <v>0</v>
      </c>
      <c r="AY20" s="294">
        <f t="shared" si="2"/>
        <v>0</v>
      </c>
      <c r="AZ20" s="294">
        <f t="shared" ref="AZ20" si="3">AZ21+AZ22</f>
        <v>0</v>
      </c>
      <c r="BA20" s="291"/>
      <c r="BB20" s="291"/>
      <c r="BC20" s="291"/>
      <c r="BD20" s="291"/>
      <c r="BE20" s="291"/>
      <c r="BF20" s="294">
        <f t="shared" si="1"/>
        <v>0</v>
      </c>
      <c r="BG20" s="293">
        <f t="shared" si="0"/>
        <v>0</v>
      </c>
      <c r="BH20" s="308"/>
      <c r="BI20" s="290"/>
      <c r="BJ20" s="297"/>
      <c r="BK20" s="298"/>
      <c r="BL20" s="309">
        <f>'Annexe - M4 (référence)'!P29</f>
        <v>0</v>
      </c>
      <c r="BM20" s="299">
        <f>BG20+BH20+BI20+BJ20+BK20</f>
        <v>0</v>
      </c>
    </row>
    <row r="21" spans="2:65" s="287" customFormat="1" ht="12" customHeight="1">
      <c r="B21" s="447"/>
      <c r="C21" s="448"/>
      <c r="D21" s="448"/>
      <c r="E21" s="448"/>
      <c r="F21" s="438"/>
      <c r="G21" s="438"/>
      <c r="H21" s="441"/>
      <c r="I21" s="417" t="s">
        <v>136</v>
      </c>
      <c r="J21" s="417"/>
      <c r="K21" s="289" t="s">
        <v>137</v>
      </c>
      <c r="L21" s="291"/>
      <c r="M21" s="291"/>
      <c r="N21" s="291"/>
      <c r="O21" s="291"/>
      <c r="P21" s="294">
        <f>Q21+S21+X21</f>
        <v>0</v>
      </c>
      <c r="Q21" s="305"/>
      <c r="R21" s="305"/>
      <c r="S21" s="305"/>
      <c r="T21" s="305"/>
      <c r="U21" s="305"/>
      <c r="V21" s="305"/>
      <c r="W21" s="305"/>
      <c r="X21" s="305"/>
      <c r="Y21" s="305"/>
      <c r="Z21" s="305"/>
      <c r="AA21" s="305"/>
      <c r="AB21" s="293">
        <f t="shared" ref="AB21:AB38" si="4">M21+N21+O21+P21+AA21</f>
        <v>0</v>
      </c>
      <c r="AC21" s="294">
        <f>AD21+AE21</f>
        <v>0</v>
      </c>
      <c r="AD21" s="305"/>
      <c r="AE21" s="305"/>
      <c r="AF21" s="305"/>
      <c r="AG21" s="305"/>
      <c r="AH21" s="305"/>
      <c r="AI21" s="305"/>
      <c r="AJ21" s="293">
        <f>AC21+AG21+AH21+AI21</f>
        <v>0</v>
      </c>
      <c r="AK21" s="305"/>
      <c r="AL21" s="305"/>
      <c r="AM21" s="305"/>
      <c r="AN21" s="305"/>
      <c r="AO21" s="293">
        <f>AK21+AL21+AM21+AN21</f>
        <v>0</v>
      </c>
      <c r="AP21" s="294">
        <f t="shared" ref="AP21:AP38" si="5">AB21+AJ21+AO21</f>
        <v>0</v>
      </c>
      <c r="AQ21" s="294">
        <f>AR21+AS21+AT21+AU21+AX21+AY21</f>
        <v>0</v>
      </c>
      <c r="AR21" s="307"/>
      <c r="AS21" s="305"/>
      <c r="AT21" s="305"/>
      <c r="AU21" s="305"/>
      <c r="AV21" s="305"/>
      <c r="AW21" s="305"/>
      <c r="AX21" s="305"/>
      <c r="AY21" s="305"/>
      <c r="AZ21" s="305"/>
      <c r="BA21" s="291"/>
      <c r="BB21" s="291"/>
      <c r="BC21" s="291"/>
      <c r="BD21" s="291"/>
      <c r="BE21" s="291"/>
      <c r="BF21" s="294">
        <f t="shared" si="1"/>
        <v>0</v>
      </c>
      <c r="BG21" s="293">
        <f t="shared" si="0"/>
        <v>0</v>
      </c>
      <c r="BH21" s="296"/>
      <c r="BI21" s="290"/>
      <c r="BJ21" s="302"/>
      <c r="BK21" s="291"/>
      <c r="BL21" s="303"/>
      <c r="BM21" s="296"/>
    </row>
    <row r="22" spans="2:65" s="287" customFormat="1" ht="12" customHeight="1">
      <c r="B22" s="447"/>
      <c r="C22" s="448"/>
      <c r="D22" s="448"/>
      <c r="E22" s="448"/>
      <c r="F22" s="438"/>
      <c r="G22" s="438"/>
      <c r="H22" s="441"/>
      <c r="I22" s="417" t="s">
        <v>138</v>
      </c>
      <c r="J22" s="417"/>
      <c r="K22" s="289" t="s">
        <v>139</v>
      </c>
      <c r="L22" s="291"/>
      <c r="M22" s="291"/>
      <c r="N22" s="291"/>
      <c r="O22" s="291"/>
      <c r="P22" s="294">
        <f>Q22+S22+X22</f>
        <v>0</v>
      </c>
      <c r="Q22" s="305"/>
      <c r="R22" s="305"/>
      <c r="S22" s="305"/>
      <c r="T22" s="305"/>
      <c r="U22" s="305"/>
      <c r="V22" s="305"/>
      <c r="W22" s="305"/>
      <c r="X22" s="305"/>
      <c r="Y22" s="305"/>
      <c r="Z22" s="305"/>
      <c r="AA22" s="305"/>
      <c r="AB22" s="293">
        <f t="shared" si="4"/>
        <v>0</v>
      </c>
      <c r="AC22" s="294">
        <f>AD22+AE22</f>
        <v>0</v>
      </c>
      <c r="AD22" s="305"/>
      <c r="AE22" s="305"/>
      <c r="AF22" s="305"/>
      <c r="AG22" s="305"/>
      <c r="AH22" s="305"/>
      <c r="AI22" s="305"/>
      <c r="AJ22" s="293">
        <f>AC22+AG22+AH22+AI22</f>
        <v>0</v>
      </c>
      <c r="AK22" s="305"/>
      <c r="AL22" s="305"/>
      <c r="AM22" s="305"/>
      <c r="AN22" s="305"/>
      <c r="AO22" s="293">
        <f>AK22+AL22+AM22+AN22</f>
        <v>0</v>
      </c>
      <c r="AP22" s="294">
        <f t="shared" si="5"/>
        <v>0</v>
      </c>
      <c r="AQ22" s="294">
        <f>AR22+AS22+AT22+AU22+AX22+AY22</f>
        <v>0</v>
      </c>
      <c r="AR22" s="307"/>
      <c r="AS22" s="305"/>
      <c r="AT22" s="305"/>
      <c r="AU22" s="305"/>
      <c r="AV22" s="305"/>
      <c r="AW22" s="305"/>
      <c r="AX22" s="305"/>
      <c r="AY22" s="305"/>
      <c r="AZ22" s="305"/>
      <c r="BA22" s="291"/>
      <c r="BB22" s="291"/>
      <c r="BC22" s="291"/>
      <c r="BD22" s="291"/>
      <c r="BE22" s="291"/>
      <c r="BF22" s="294">
        <f t="shared" si="1"/>
        <v>0</v>
      </c>
      <c r="BG22" s="293">
        <f t="shared" si="0"/>
        <v>0</v>
      </c>
      <c r="BH22" s="296"/>
      <c r="BI22" s="290"/>
      <c r="BJ22" s="302"/>
      <c r="BK22" s="291"/>
      <c r="BL22" s="303"/>
      <c r="BM22" s="296"/>
    </row>
    <row r="23" spans="2:65" s="287" customFormat="1" ht="12" customHeight="1">
      <c r="B23" s="447"/>
      <c r="C23" s="448"/>
      <c r="D23" s="448"/>
      <c r="E23" s="448"/>
      <c r="F23" s="438"/>
      <c r="G23" s="438"/>
      <c r="H23" s="441"/>
      <c r="I23" s="420" t="s">
        <v>140</v>
      </c>
      <c r="J23" s="420"/>
      <c r="K23" s="289" t="s">
        <v>141</v>
      </c>
      <c r="L23" s="291"/>
      <c r="M23" s="291"/>
      <c r="N23" s="291"/>
      <c r="O23" s="291"/>
      <c r="P23" s="294">
        <f>Q23+S23+X23</f>
        <v>0</v>
      </c>
      <c r="Q23" s="305"/>
      <c r="R23" s="305"/>
      <c r="S23" s="305"/>
      <c r="T23" s="305"/>
      <c r="U23" s="305"/>
      <c r="V23" s="305"/>
      <c r="W23" s="305"/>
      <c r="X23" s="305"/>
      <c r="Y23" s="305"/>
      <c r="Z23" s="305"/>
      <c r="AA23" s="305"/>
      <c r="AB23" s="293">
        <f t="shared" si="4"/>
        <v>0</v>
      </c>
      <c r="AC23" s="294">
        <f>AD23+AE23</f>
        <v>0</v>
      </c>
      <c r="AD23" s="305"/>
      <c r="AE23" s="305"/>
      <c r="AF23" s="305"/>
      <c r="AG23" s="305"/>
      <c r="AH23" s="305"/>
      <c r="AI23" s="305"/>
      <c r="AJ23" s="293">
        <f>AC23+AG23+AH23+AI23</f>
        <v>0</v>
      </c>
      <c r="AK23" s="305"/>
      <c r="AL23" s="305"/>
      <c r="AM23" s="305"/>
      <c r="AN23" s="305"/>
      <c r="AO23" s="293">
        <f>AK23+AL23+AM23+AN23</f>
        <v>0</v>
      </c>
      <c r="AP23" s="294">
        <f t="shared" si="5"/>
        <v>0</v>
      </c>
      <c r="AQ23" s="294">
        <f>AR23+AS23+AT23+AU23+AX23+AY23</f>
        <v>0</v>
      </c>
      <c r="AR23" s="307"/>
      <c r="AS23" s="305"/>
      <c r="AT23" s="305"/>
      <c r="AU23" s="305"/>
      <c r="AV23" s="305"/>
      <c r="AW23" s="305"/>
      <c r="AX23" s="305"/>
      <c r="AY23" s="305"/>
      <c r="AZ23" s="305"/>
      <c r="BA23" s="291"/>
      <c r="BB23" s="291"/>
      <c r="BC23" s="291"/>
      <c r="BD23" s="291"/>
      <c r="BE23" s="291"/>
      <c r="BF23" s="294">
        <f t="shared" si="1"/>
        <v>0</v>
      </c>
      <c r="BG23" s="293">
        <f t="shared" si="0"/>
        <v>0</v>
      </c>
      <c r="BH23" s="296"/>
      <c r="BI23" s="290"/>
      <c r="BJ23" s="302"/>
      <c r="BK23" s="291"/>
      <c r="BL23" s="303"/>
      <c r="BM23" s="296"/>
    </row>
    <row r="24" spans="2:65" s="287" customFormat="1" ht="12" customHeight="1">
      <c r="B24" s="447"/>
      <c r="C24" s="448"/>
      <c r="D24" s="448"/>
      <c r="E24" s="448"/>
      <c r="F24" s="438"/>
      <c r="G24" s="438"/>
      <c r="H24" s="426" t="s">
        <v>142</v>
      </c>
      <c r="I24" s="403" t="s">
        <v>143</v>
      </c>
      <c r="J24" s="403"/>
      <c r="K24" s="289" t="s">
        <v>144</v>
      </c>
      <c r="L24" s="291"/>
      <c r="M24" s="291"/>
      <c r="N24" s="291"/>
      <c r="O24" s="291"/>
      <c r="P24" s="294">
        <f>T24</f>
        <v>0</v>
      </c>
      <c r="Q24" s="291"/>
      <c r="R24" s="291"/>
      <c r="S24" s="294">
        <f t="shared" ref="S24:T28" si="6">T24</f>
        <v>0</v>
      </c>
      <c r="T24" s="294">
        <f t="shared" si="6"/>
        <v>0</v>
      </c>
      <c r="U24" s="294">
        <f>U25+U26+U27+U28</f>
        <v>0</v>
      </c>
      <c r="V24" s="294">
        <f>V25+V26+V27+V28</f>
        <v>0</v>
      </c>
      <c r="W24" s="291"/>
      <c r="X24" s="291"/>
      <c r="Y24" s="291"/>
      <c r="Z24" s="291"/>
      <c r="AA24" s="291"/>
      <c r="AB24" s="293">
        <f t="shared" si="4"/>
        <v>0</v>
      </c>
      <c r="AC24" s="291"/>
      <c r="AD24" s="291"/>
      <c r="AE24" s="291"/>
      <c r="AF24" s="291"/>
      <c r="AG24" s="291"/>
      <c r="AH24" s="291"/>
      <c r="AI24" s="291"/>
      <c r="AJ24" s="291"/>
      <c r="AK24" s="291"/>
      <c r="AL24" s="291"/>
      <c r="AM24" s="291"/>
      <c r="AN24" s="291"/>
      <c r="AO24" s="291"/>
      <c r="AP24" s="294">
        <f t="shared" si="5"/>
        <v>0</v>
      </c>
      <c r="AQ24" s="291"/>
      <c r="AR24" s="295"/>
      <c r="AS24" s="291"/>
      <c r="AT24" s="295"/>
      <c r="AU24" s="291"/>
      <c r="AV24" s="295"/>
      <c r="AW24" s="291"/>
      <c r="AX24" s="295"/>
      <c r="AY24" s="291"/>
      <c r="AZ24" s="291"/>
      <c r="BA24" s="294">
        <f>BA25+BA26+BA27+BA28</f>
        <v>0</v>
      </c>
      <c r="BB24" s="294">
        <f>BB25+BB26+BB27+BB28</f>
        <v>0</v>
      </c>
      <c r="BC24" s="294">
        <f>BC25+BC26+BC27+BC28</f>
        <v>0</v>
      </c>
      <c r="BD24" s="294">
        <f>BD25+BD26+BD27+BD28</f>
        <v>0</v>
      </c>
      <c r="BE24" s="294">
        <f>BE25+BE26+BE27+BE28</f>
        <v>0</v>
      </c>
      <c r="BF24" s="294">
        <f t="shared" si="1"/>
        <v>0</v>
      </c>
      <c r="BG24" s="293">
        <f t="shared" si="0"/>
        <v>0</v>
      </c>
      <c r="BH24" s="296"/>
      <c r="BI24" s="290"/>
      <c r="BJ24" s="297"/>
      <c r="BK24" s="298"/>
      <c r="BL24" s="309">
        <f>'Annexe - M4 (référence)'!P21+'Annexe - M4 (référence)'!P22+'Annexe - M4 (référence)'!P23+'Annexe - M4 (référence)'!P24+'Annexe - M4 (référence)'!P25+'Annexe - M4 (référence)'!P26+'Annexe - M4 (référence)'!P30+'Annexe - M4 (référence)'!P35+'Annexe - M4 (référence)'!P37+'Annexe - M4 (référence)'!P38+'Annexe - M4 (référence)'!P39</f>
        <v>0</v>
      </c>
      <c r="BM24" s="299">
        <f>BG24+BH24+BI24+BJ24+BK24</f>
        <v>0</v>
      </c>
    </row>
    <row r="25" spans="2:65" s="287" customFormat="1" ht="12" customHeight="1">
      <c r="B25" s="447"/>
      <c r="C25" s="448"/>
      <c r="D25" s="448"/>
      <c r="E25" s="448"/>
      <c r="F25" s="438"/>
      <c r="G25" s="438"/>
      <c r="H25" s="426"/>
      <c r="I25" s="384" t="s">
        <v>145</v>
      </c>
      <c r="J25" s="384"/>
      <c r="K25" s="289" t="s">
        <v>146</v>
      </c>
      <c r="L25" s="291"/>
      <c r="M25" s="291"/>
      <c r="N25" s="291"/>
      <c r="O25" s="291"/>
      <c r="P25" s="294">
        <f>T25</f>
        <v>0</v>
      </c>
      <c r="Q25" s="291"/>
      <c r="R25" s="291"/>
      <c r="S25" s="310"/>
      <c r="T25" s="294">
        <f t="shared" si="6"/>
        <v>0</v>
      </c>
      <c r="U25" s="298"/>
      <c r="V25" s="298"/>
      <c r="W25" s="291"/>
      <c r="X25" s="291"/>
      <c r="Y25" s="291"/>
      <c r="Z25" s="291"/>
      <c r="AA25" s="291"/>
      <c r="AB25" s="293">
        <f t="shared" si="4"/>
        <v>0</v>
      </c>
      <c r="AC25" s="291"/>
      <c r="AD25" s="291"/>
      <c r="AE25" s="291"/>
      <c r="AF25" s="291"/>
      <c r="AG25" s="291"/>
      <c r="AH25" s="291"/>
      <c r="AI25" s="291"/>
      <c r="AJ25" s="291"/>
      <c r="AK25" s="291"/>
      <c r="AL25" s="291"/>
      <c r="AM25" s="291"/>
      <c r="AN25" s="291"/>
      <c r="AO25" s="291"/>
      <c r="AP25" s="294">
        <f t="shared" si="5"/>
        <v>0</v>
      </c>
      <c r="AQ25" s="291"/>
      <c r="AR25" s="295"/>
      <c r="AS25" s="291"/>
      <c r="AT25" s="295"/>
      <c r="AU25" s="291"/>
      <c r="AV25" s="295"/>
      <c r="AW25" s="291"/>
      <c r="AX25" s="295"/>
      <c r="AY25" s="291"/>
      <c r="AZ25" s="291"/>
      <c r="BA25" s="298"/>
      <c r="BB25" s="298"/>
      <c r="BC25" s="298"/>
      <c r="BD25" s="298"/>
      <c r="BE25" s="298"/>
      <c r="BF25" s="294">
        <f t="shared" si="1"/>
        <v>0</v>
      </c>
      <c r="BG25" s="293">
        <f t="shared" si="0"/>
        <v>0</v>
      </c>
      <c r="BH25" s="296"/>
      <c r="BI25" s="290"/>
      <c r="BJ25" s="302"/>
      <c r="BK25" s="291"/>
      <c r="BL25" s="303"/>
      <c r="BM25" s="296"/>
    </row>
    <row r="26" spans="2:65" s="287" customFormat="1" ht="12" customHeight="1">
      <c r="B26" s="447"/>
      <c r="C26" s="448"/>
      <c r="D26" s="448"/>
      <c r="E26" s="448"/>
      <c r="F26" s="438"/>
      <c r="G26" s="438"/>
      <c r="H26" s="426"/>
      <c r="I26" s="384" t="s">
        <v>147</v>
      </c>
      <c r="J26" s="384"/>
      <c r="K26" s="289" t="s">
        <v>148</v>
      </c>
      <c r="L26" s="291"/>
      <c r="M26" s="291"/>
      <c r="N26" s="291"/>
      <c r="O26" s="291"/>
      <c r="P26" s="294">
        <f>T26</f>
        <v>0</v>
      </c>
      <c r="Q26" s="291"/>
      <c r="R26" s="291"/>
      <c r="S26" s="310"/>
      <c r="T26" s="294">
        <f t="shared" si="6"/>
        <v>0</v>
      </c>
      <c r="U26" s="298"/>
      <c r="V26" s="298"/>
      <c r="W26" s="291"/>
      <c r="X26" s="291"/>
      <c r="Y26" s="291"/>
      <c r="Z26" s="291"/>
      <c r="AA26" s="291"/>
      <c r="AB26" s="293">
        <f t="shared" si="4"/>
        <v>0</v>
      </c>
      <c r="AC26" s="291"/>
      <c r="AD26" s="291"/>
      <c r="AE26" s="291"/>
      <c r="AF26" s="291"/>
      <c r="AG26" s="291"/>
      <c r="AH26" s="291"/>
      <c r="AI26" s="291"/>
      <c r="AJ26" s="291"/>
      <c r="AK26" s="291"/>
      <c r="AL26" s="291"/>
      <c r="AM26" s="291"/>
      <c r="AN26" s="291"/>
      <c r="AO26" s="291"/>
      <c r="AP26" s="294">
        <f t="shared" si="5"/>
        <v>0</v>
      </c>
      <c r="AQ26" s="291"/>
      <c r="AR26" s="295"/>
      <c r="AS26" s="291"/>
      <c r="AT26" s="295"/>
      <c r="AU26" s="291"/>
      <c r="AV26" s="295"/>
      <c r="AW26" s="291"/>
      <c r="AX26" s="295"/>
      <c r="AY26" s="291"/>
      <c r="AZ26" s="291"/>
      <c r="BA26" s="311"/>
      <c r="BB26" s="298"/>
      <c r="BC26" s="311"/>
      <c r="BD26" s="298"/>
      <c r="BE26" s="311"/>
      <c r="BF26" s="294">
        <f t="shared" si="1"/>
        <v>0</v>
      </c>
      <c r="BG26" s="293">
        <f t="shared" si="0"/>
        <v>0</v>
      </c>
      <c r="BH26" s="296"/>
      <c r="BI26" s="290"/>
      <c r="BJ26" s="302"/>
      <c r="BK26" s="291"/>
      <c r="BL26" s="303"/>
      <c r="BM26" s="296"/>
    </row>
    <row r="27" spans="2:65" s="287" customFormat="1" ht="12" customHeight="1">
      <c r="B27" s="447"/>
      <c r="C27" s="448"/>
      <c r="D27" s="448"/>
      <c r="E27" s="448"/>
      <c r="F27" s="438"/>
      <c r="G27" s="438"/>
      <c r="H27" s="426"/>
      <c r="I27" s="384" t="s">
        <v>149</v>
      </c>
      <c r="J27" s="384"/>
      <c r="K27" s="289" t="s">
        <v>150</v>
      </c>
      <c r="L27" s="291"/>
      <c r="M27" s="291"/>
      <c r="N27" s="291"/>
      <c r="O27" s="291"/>
      <c r="P27" s="294">
        <f>T27</f>
        <v>0</v>
      </c>
      <c r="Q27" s="291"/>
      <c r="R27" s="291"/>
      <c r="S27" s="310"/>
      <c r="T27" s="294">
        <f t="shared" si="6"/>
        <v>0</v>
      </c>
      <c r="U27" s="298"/>
      <c r="V27" s="298"/>
      <c r="W27" s="291"/>
      <c r="X27" s="291"/>
      <c r="Y27" s="291"/>
      <c r="Z27" s="291"/>
      <c r="AA27" s="291"/>
      <c r="AB27" s="293">
        <f t="shared" si="4"/>
        <v>0</v>
      </c>
      <c r="AC27" s="291"/>
      <c r="AD27" s="291"/>
      <c r="AE27" s="291"/>
      <c r="AF27" s="291"/>
      <c r="AG27" s="291"/>
      <c r="AH27" s="291"/>
      <c r="AI27" s="291"/>
      <c r="AJ27" s="291"/>
      <c r="AK27" s="291"/>
      <c r="AL27" s="291"/>
      <c r="AM27" s="291"/>
      <c r="AN27" s="291"/>
      <c r="AO27" s="291"/>
      <c r="AP27" s="294">
        <f t="shared" si="5"/>
        <v>0</v>
      </c>
      <c r="AQ27" s="291"/>
      <c r="AR27" s="295"/>
      <c r="AS27" s="291"/>
      <c r="AT27" s="295"/>
      <c r="AU27" s="291"/>
      <c r="AV27" s="295"/>
      <c r="AW27" s="291"/>
      <c r="AX27" s="295"/>
      <c r="AY27" s="291"/>
      <c r="AZ27" s="291"/>
      <c r="BA27" s="298"/>
      <c r="BB27" s="298"/>
      <c r="BC27" s="298"/>
      <c r="BD27" s="298"/>
      <c r="BE27" s="298"/>
      <c r="BF27" s="294">
        <f t="shared" si="1"/>
        <v>0</v>
      </c>
      <c r="BG27" s="293">
        <f t="shared" si="0"/>
        <v>0</v>
      </c>
      <c r="BH27" s="296"/>
      <c r="BI27" s="290"/>
      <c r="BJ27" s="302"/>
      <c r="BK27" s="291"/>
      <c r="BL27" s="303"/>
      <c r="BM27" s="296"/>
    </row>
    <row r="28" spans="2:65" s="287" customFormat="1" ht="12" customHeight="1">
      <c r="B28" s="447"/>
      <c r="C28" s="448"/>
      <c r="D28" s="448"/>
      <c r="E28" s="448"/>
      <c r="F28" s="438"/>
      <c r="G28" s="438"/>
      <c r="H28" s="426"/>
      <c r="I28" s="449" t="s">
        <v>151</v>
      </c>
      <c r="J28" s="449"/>
      <c r="K28" s="289" t="s">
        <v>152</v>
      </c>
      <c r="L28" s="291"/>
      <c r="M28" s="291"/>
      <c r="N28" s="291"/>
      <c r="O28" s="291"/>
      <c r="P28" s="294">
        <f>T28</f>
        <v>0</v>
      </c>
      <c r="Q28" s="291"/>
      <c r="R28" s="291"/>
      <c r="S28" s="310"/>
      <c r="T28" s="294">
        <f t="shared" si="6"/>
        <v>0</v>
      </c>
      <c r="U28" s="298"/>
      <c r="V28" s="298"/>
      <c r="W28" s="291"/>
      <c r="X28" s="291"/>
      <c r="Y28" s="291"/>
      <c r="Z28" s="291"/>
      <c r="AA28" s="291"/>
      <c r="AB28" s="293">
        <f t="shared" si="4"/>
        <v>0</v>
      </c>
      <c r="AC28" s="291"/>
      <c r="AD28" s="291"/>
      <c r="AE28" s="291"/>
      <c r="AF28" s="291"/>
      <c r="AG28" s="291"/>
      <c r="AH28" s="291"/>
      <c r="AI28" s="291"/>
      <c r="AJ28" s="291"/>
      <c r="AK28" s="291"/>
      <c r="AL28" s="291"/>
      <c r="AM28" s="291"/>
      <c r="AN28" s="291"/>
      <c r="AO28" s="291"/>
      <c r="AP28" s="294">
        <f t="shared" si="5"/>
        <v>0</v>
      </c>
      <c r="AQ28" s="291"/>
      <c r="AR28" s="295"/>
      <c r="AS28" s="291"/>
      <c r="AT28" s="295"/>
      <c r="AU28" s="291"/>
      <c r="AV28" s="295"/>
      <c r="AW28" s="291"/>
      <c r="AX28" s="295"/>
      <c r="AY28" s="291"/>
      <c r="AZ28" s="291"/>
      <c r="BA28" s="298"/>
      <c r="BB28" s="298"/>
      <c r="BC28" s="298"/>
      <c r="BD28" s="298"/>
      <c r="BE28" s="298"/>
      <c r="BF28" s="294">
        <f t="shared" si="1"/>
        <v>0</v>
      </c>
      <c r="BG28" s="293">
        <f t="shared" si="0"/>
        <v>0</v>
      </c>
      <c r="BH28" s="296"/>
      <c r="BI28" s="290"/>
      <c r="BJ28" s="302"/>
      <c r="BK28" s="291"/>
      <c r="BL28" s="303"/>
      <c r="BM28" s="296"/>
    </row>
    <row r="29" spans="2:65" s="287" customFormat="1" ht="12" customHeight="1">
      <c r="B29" s="447"/>
      <c r="C29" s="448"/>
      <c r="D29" s="448"/>
      <c r="E29" s="448"/>
      <c r="F29" s="438"/>
      <c r="G29" s="438"/>
      <c r="H29" s="426" t="s">
        <v>153</v>
      </c>
      <c r="I29" s="403" t="s">
        <v>154</v>
      </c>
      <c r="J29" s="403"/>
      <c r="K29" s="312" t="s">
        <v>155</v>
      </c>
      <c r="L29" s="294">
        <f>L30+L33+L38</f>
        <v>0</v>
      </c>
      <c r="M29" s="294">
        <f>M30+M33+M38</f>
        <v>0</v>
      </c>
      <c r="N29" s="294">
        <f>N30+N33+N38</f>
        <v>0</v>
      </c>
      <c r="O29" s="294">
        <f>O30+O33+O38</f>
        <v>0</v>
      </c>
      <c r="P29" s="291"/>
      <c r="Q29" s="291"/>
      <c r="R29" s="291"/>
      <c r="S29" s="291"/>
      <c r="T29" s="291"/>
      <c r="U29" s="291"/>
      <c r="V29" s="291"/>
      <c r="W29" s="291"/>
      <c r="X29" s="291"/>
      <c r="Y29" s="291"/>
      <c r="Z29" s="291"/>
      <c r="AA29" s="291"/>
      <c r="AB29" s="293">
        <f t="shared" si="4"/>
        <v>0</v>
      </c>
      <c r="AC29" s="291"/>
      <c r="AD29" s="291"/>
      <c r="AE29" s="291"/>
      <c r="AF29" s="291"/>
      <c r="AG29" s="291"/>
      <c r="AH29" s="291"/>
      <c r="AI29" s="291"/>
      <c r="AJ29" s="291"/>
      <c r="AK29" s="291"/>
      <c r="AL29" s="291"/>
      <c r="AM29" s="291"/>
      <c r="AN29" s="291"/>
      <c r="AO29" s="291"/>
      <c r="AP29" s="294">
        <f t="shared" si="5"/>
        <v>0</v>
      </c>
      <c r="AQ29" s="291"/>
      <c r="AR29" s="291"/>
      <c r="AS29" s="291"/>
      <c r="AT29" s="291"/>
      <c r="AU29" s="291"/>
      <c r="AV29" s="291"/>
      <c r="AW29" s="291"/>
      <c r="AX29" s="291"/>
      <c r="AY29" s="291"/>
      <c r="AZ29" s="291"/>
      <c r="BA29" s="291"/>
      <c r="BB29" s="291"/>
      <c r="BC29" s="291"/>
      <c r="BD29" s="291"/>
      <c r="BE29" s="291"/>
      <c r="BF29" s="291"/>
      <c r="BG29" s="293">
        <f t="shared" si="0"/>
        <v>0</v>
      </c>
      <c r="BH29" s="296"/>
      <c r="BI29" s="290"/>
      <c r="BJ29" s="302"/>
      <c r="BK29" s="291"/>
      <c r="BL29" s="303"/>
      <c r="BM29" s="291"/>
    </row>
    <row r="30" spans="2:65" s="287" customFormat="1" ht="12" customHeight="1">
      <c r="B30" s="447"/>
      <c r="C30" s="448"/>
      <c r="D30" s="448"/>
      <c r="E30" s="448"/>
      <c r="F30" s="438"/>
      <c r="G30" s="438"/>
      <c r="H30" s="426"/>
      <c r="I30" s="313" t="s">
        <v>156</v>
      </c>
      <c r="J30" s="314"/>
      <c r="K30" s="312" t="s">
        <v>157</v>
      </c>
      <c r="L30" s="294">
        <f>L31+L32</f>
        <v>0</v>
      </c>
      <c r="M30" s="294">
        <f>M31+M32</f>
        <v>0</v>
      </c>
      <c r="N30" s="291"/>
      <c r="O30" s="291"/>
      <c r="P30" s="291"/>
      <c r="Q30" s="291"/>
      <c r="R30" s="291"/>
      <c r="S30" s="291"/>
      <c r="T30" s="291"/>
      <c r="U30" s="291"/>
      <c r="V30" s="291"/>
      <c r="W30" s="291"/>
      <c r="X30" s="291"/>
      <c r="Y30" s="291"/>
      <c r="Z30" s="291"/>
      <c r="AA30" s="291"/>
      <c r="AB30" s="293">
        <f t="shared" si="4"/>
        <v>0</v>
      </c>
      <c r="AC30" s="291"/>
      <c r="AD30" s="291"/>
      <c r="AE30" s="291"/>
      <c r="AF30" s="291"/>
      <c r="AG30" s="291"/>
      <c r="AH30" s="291"/>
      <c r="AI30" s="291"/>
      <c r="AJ30" s="291"/>
      <c r="AK30" s="291"/>
      <c r="AL30" s="291"/>
      <c r="AM30" s="291"/>
      <c r="AN30" s="291"/>
      <c r="AO30" s="291"/>
      <c r="AP30" s="294">
        <f t="shared" si="5"/>
        <v>0</v>
      </c>
      <c r="AQ30" s="291"/>
      <c r="AR30" s="291"/>
      <c r="AS30" s="291"/>
      <c r="AT30" s="291"/>
      <c r="AU30" s="291"/>
      <c r="AV30" s="291"/>
      <c r="AW30" s="291"/>
      <c r="AX30" s="291"/>
      <c r="AY30" s="291"/>
      <c r="AZ30" s="291"/>
      <c r="BA30" s="291"/>
      <c r="BB30" s="291"/>
      <c r="BC30" s="291"/>
      <c r="BD30" s="291"/>
      <c r="BE30" s="291"/>
      <c r="BF30" s="291"/>
      <c r="BG30" s="293">
        <f t="shared" si="0"/>
        <v>0</v>
      </c>
      <c r="BH30" s="296"/>
      <c r="BI30" s="290"/>
      <c r="BJ30" s="302"/>
      <c r="BK30" s="291"/>
      <c r="BL30" s="303"/>
      <c r="BM30" s="296"/>
    </row>
    <row r="31" spans="2:65" s="287" customFormat="1" ht="12" customHeight="1">
      <c r="B31" s="447"/>
      <c r="C31" s="448"/>
      <c r="D31" s="448"/>
      <c r="E31" s="448"/>
      <c r="F31" s="438"/>
      <c r="G31" s="438"/>
      <c r="H31" s="426"/>
      <c r="I31" s="384" t="s">
        <v>158</v>
      </c>
      <c r="J31" s="384"/>
      <c r="K31" s="312" t="s">
        <v>159</v>
      </c>
      <c r="L31" s="301"/>
      <c r="M31" s="301"/>
      <c r="N31" s="291"/>
      <c r="O31" s="291"/>
      <c r="P31" s="291"/>
      <c r="Q31" s="291"/>
      <c r="R31" s="291"/>
      <c r="S31" s="291"/>
      <c r="T31" s="291"/>
      <c r="U31" s="291"/>
      <c r="V31" s="291"/>
      <c r="W31" s="291"/>
      <c r="X31" s="291"/>
      <c r="Y31" s="291"/>
      <c r="Z31" s="291"/>
      <c r="AA31" s="291"/>
      <c r="AB31" s="293">
        <f t="shared" si="4"/>
        <v>0</v>
      </c>
      <c r="AC31" s="291"/>
      <c r="AD31" s="291"/>
      <c r="AE31" s="291"/>
      <c r="AF31" s="291"/>
      <c r="AG31" s="291"/>
      <c r="AH31" s="291"/>
      <c r="AI31" s="291"/>
      <c r="AJ31" s="291"/>
      <c r="AK31" s="291"/>
      <c r="AL31" s="291"/>
      <c r="AM31" s="291"/>
      <c r="AN31" s="291"/>
      <c r="AO31" s="291"/>
      <c r="AP31" s="294">
        <f t="shared" si="5"/>
        <v>0</v>
      </c>
      <c r="AQ31" s="291"/>
      <c r="AR31" s="291"/>
      <c r="AS31" s="291"/>
      <c r="AT31" s="291"/>
      <c r="AU31" s="291"/>
      <c r="AV31" s="291"/>
      <c r="AW31" s="291"/>
      <c r="AX31" s="291"/>
      <c r="AY31" s="291"/>
      <c r="AZ31" s="291"/>
      <c r="BA31" s="291"/>
      <c r="BB31" s="291"/>
      <c r="BC31" s="291"/>
      <c r="BD31" s="291"/>
      <c r="BE31" s="291"/>
      <c r="BF31" s="291"/>
      <c r="BG31" s="293">
        <f t="shared" si="0"/>
        <v>0</v>
      </c>
      <c r="BH31" s="296"/>
      <c r="BI31" s="290"/>
      <c r="BJ31" s="302"/>
      <c r="BK31" s="291"/>
      <c r="BL31" s="303"/>
      <c r="BM31" s="296"/>
    </row>
    <row r="32" spans="2:65" s="287" customFormat="1" ht="12" customHeight="1">
      <c r="B32" s="447"/>
      <c r="C32" s="448"/>
      <c r="D32" s="448"/>
      <c r="E32" s="448"/>
      <c r="F32" s="438"/>
      <c r="G32" s="438"/>
      <c r="H32" s="426"/>
      <c r="I32" s="384" t="s">
        <v>160</v>
      </c>
      <c r="J32" s="384"/>
      <c r="K32" s="312" t="s">
        <v>161</v>
      </c>
      <c r="L32" s="301"/>
      <c r="M32" s="301"/>
      <c r="N32" s="291"/>
      <c r="O32" s="291"/>
      <c r="P32" s="291"/>
      <c r="Q32" s="291"/>
      <c r="R32" s="291"/>
      <c r="S32" s="291"/>
      <c r="T32" s="291"/>
      <c r="U32" s="291"/>
      <c r="V32" s="291"/>
      <c r="W32" s="291"/>
      <c r="X32" s="291"/>
      <c r="Y32" s="291"/>
      <c r="Z32" s="291"/>
      <c r="AA32" s="291"/>
      <c r="AB32" s="293">
        <f t="shared" si="4"/>
        <v>0</v>
      </c>
      <c r="AC32" s="291"/>
      <c r="AD32" s="291"/>
      <c r="AE32" s="291"/>
      <c r="AF32" s="291"/>
      <c r="AG32" s="291"/>
      <c r="AH32" s="291"/>
      <c r="AI32" s="291"/>
      <c r="AJ32" s="291"/>
      <c r="AK32" s="291"/>
      <c r="AL32" s="291"/>
      <c r="AM32" s="291"/>
      <c r="AN32" s="291"/>
      <c r="AO32" s="291"/>
      <c r="AP32" s="294">
        <f t="shared" si="5"/>
        <v>0</v>
      </c>
      <c r="AQ32" s="291"/>
      <c r="AR32" s="291"/>
      <c r="AS32" s="291"/>
      <c r="AT32" s="291"/>
      <c r="AU32" s="291"/>
      <c r="AV32" s="291"/>
      <c r="AW32" s="291"/>
      <c r="AX32" s="291"/>
      <c r="AY32" s="291"/>
      <c r="AZ32" s="291"/>
      <c r="BA32" s="291"/>
      <c r="BB32" s="291"/>
      <c r="BC32" s="291"/>
      <c r="BD32" s="291"/>
      <c r="BE32" s="291"/>
      <c r="BF32" s="291"/>
      <c r="BG32" s="293">
        <f t="shared" si="0"/>
        <v>0</v>
      </c>
      <c r="BH32" s="296"/>
      <c r="BI32" s="290"/>
      <c r="BJ32" s="302"/>
      <c r="BK32" s="291"/>
      <c r="BL32" s="303"/>
      <c r="BM32" s="296"/>
    </row>
    <row r="33" spans="2:67" s="287" customFormat="1" ht="12" customHeight="1">
      <c r="B33" s="447"/>
      <c r="C33" s="448"/>
      <c r="D33" s="448"/>
      <c r="E33" s="448"/>
      <c r="F33" s="438"/>
      <c r="G33" s="438"/>
      <c r="H33" s="426"/>
      <c r="I33" s="415" t="s">
        <v>162</v>
      </c>
      <c r="J33" s="415"/>
      <c r="K33" s="312" t="s">
        <v>163</v>
      </c>
      <c r="L33" s="294">
        <f>L34+L35+L36+L37</f>
        <v>0</v>
      </c>
      <c r="M33" s="294">
        <f>M34+M35+M36+M37</f>
        <v>0</v>
      </c>
      <c r="N33" s="294">
        <f>N34+N35+N36+N37</f>
        <v>0</v>
      </c>
      <c r="O33" s="294">
        <f>O34+O35+O36+O37</f>
        <v>0</v>
      </c>
      <c r="P33" s="291"/>
      <c r="Q33" s="291"/>
      <c r="R33" s="291"/>
      <c r="S33" s="291"/>
      <c r="T33" s="291"/>
      <c r="U33" s="291"/>
      <c r="V33" s="291"/>
      <c r="W33" s="291"/>
      <c r="X33" s="291"/>
      <c r="Y33" s="291"/>
      <c r="Z33" s="291"/>
      <c r="AA33" s="291"/>
      <c r="AB33" s="293">
        <f t="shared" si="4"/>
        <v>0</v>
      </c>
      <c r="AC33" s="291"/>
      <c r="AD33" s="291"/>
      <c r="AE33" s="291"/>
      <c r="AF33" s="291"/>
      <c r="AG33" s="291"/>
      <c r="AH33" s="291"/>
      <c r="AI33" s="291"/>
      <c r="AJ33" s="291"/>
      <c r="AK33" s="291"/>
      <c r="AL33" s="291"/>
      <c r="AM33" s="291"/>
      <c r="AN33" s="291"/>
      <c r="AO33" s="291"/>
      <c r="AP33" s="294">
        <f t="shared" si="5"/>
        <v>0</v>
      </c>
      <c r="AQ33" s="291"/>
      <c r="AR33" s="291"/>
      <c r="AS33" s="291"/>
      <c r="AT33" s="291"/>
      <c r="AU33" s="291"/>
      <c r="AV33" s="291"/>
      <c r="AW33" s="291"/>
      <c r="AX33" s="291"/>
      <c r="AY33" s="291"/>
      <c r="AZ33" s="291"/>
      <c r="BA33" s="291"/>
      <c r="BB33" s="291"/>
      <c r="BC33" s="291"/>
      <c r="BD33" s="291"/>
      <c r="BE33" s="291"/>
      <c r="BF33" s="291"/>
      <c r="BG33" s="293">
        <f t="shared" si="0"/>
        <v>0</v>
      </c>
      <c r="BH33" s="296"/>
      <c r="BI33" s="290"/>
      <c r="BJ33" s="302"/>
      <c r="BK33" s="291"/>
      <c r="BL33" s="303"/>
      <c r="BM33" s="296"/>
    </row>
    <row r="34" spans="2:67" s="287" customFormat="1" ht="12" customHeight="1">
      <c r="B34" s="447"/>
      <c r="C34" s="448"/>
      <c r="D34" s="448"/>
      <c r="E34" s="448"/>
      <c r="F34" s="438"/>
      <c r="G34" s="438"/>
      <c r="H34" s="426"/>
      <c r="I34" s="443" t="s">
        <v>164</v>
      </c>
      <c r="J34" s="444"/>
      <c r="K34" s="312" t="s">
        <v>165</v>
      </c>
      <c r="L34" s="301"/>
      <c r="M34" s="301"/>
      <c r="N34" s="301"/>
      <c r="O34" s="301"/>
      <c r="P34" s="291"/>
      <c r="Q34" s="291"/>
      <c r="R34" s="291"/>
      <c r="S34" s="291"/>
      <c r="T34" s="291"/>
      <c r="U34" s="291"/>
      <c r="V34" s="291"/>
      <c r="W34" s="291"/>
      <c r="X34" s="291"/>
      <c r="Y34" s="291"/>
      <c r="Z34" s="291"/>
      <c r="AA34" s="291"/>
      <c r="AB34" s="293">
        <f t="shared" si="4"/>
        <v>0</v>
      </c>
      <c r="AC34" s="291"/>
      <c r="AD34" s="291"/>
      <c r="AE34" s="291"/>
      <c r="AF34" s="291"/>
      <c r="AG34" s="291"/>
      <c r="AH34" s="291"/>
      <c r="AI34" s="291"/>
      <c r="AJ34" s="291"/>
      <c r="AK34" s="291"/>
      <c r="AL34" s="291"/>
      <c r="AM34" s="291"/>
      <c r="AN34" s="291"/>
      <c r="AO34" s="291"/>
      <c r="AP34" s="294">
        <f t="shared" si="5"/>
        <v>0</v>
      </c>
      <c r="AQ34" s="291"/>
      <c r="AR34" s="291"/>
      <c r="AS34" s="291"/>
      <c r="AT34" s="291"/>
      <c r="AU34" s="291"/>
      <c r="AV34" s="291"/>
      <c r="AW34" s="291"/>
      <c r="AX34" s="291"/>
      <c r="AY34" s="291"/>
      <c r="AZ34" s="291"/>
      <c r="BA34" s="291"/>
      <c r="BB34" s="291"/>
      <c r="BC34" s="291"/>
      <c r="BD34" s="291"/>
      <c r="BE34" s="291"/>
      <c r="BF34" s="291"/>
      <c r="BG34" s="293">
        <f t="shared" si="0"/>
        <v>0</v>
      </c>
      <c r="BH34" s="296"/>
      <c r="BI34" s="290"/>
      <c r="BJ34" s="302"/>
      <c r="BK34" s="291"/>
      <c r="BL34" s="303"/>
      <c r="BM34" s="296"/>
    </row>
    <row r="35" spans="2:67" s="287" customFormat="1" ht="12" customHeight="1">
      <c r="B35" s="447"/>
      <c r="C35" s="448"/>
      <c r="D35" s="448"/>
      <c r="E35" s="448"/>
      <c r="F35" s="438"/>
      <c r="G35" s="438"/>
      <c r="H35" s="426"/>
      <c r="I35" s="445" t="s">
        <v>166</v>
      </c>
      <c r="J35" s="315" t="s">
        <v>167</v>
      </c>
      <c r="K35" s="312" t="s">
        <v>168</v>
      </c>
      <c r="L35" s="301"/>
      <c r="M35" s="301"/>
      <c r="N35" s="301"/>
      <c r="O35" s="301"/>
      <c r="P35" s="291"/>
      <c r="Q35" s="291"/>
      <c r="R35" s="291"/>
      <c r="S35" s="291"/>
      <c r="T35" s="291"/>
      <c r="U35" s="291"/>
      <c r="V35" s="291"/>
      <c r="W35" s="291"/>
      <c r="X35" s="291"/>
      <c r="Y35" s="291"/>
      <c r="Z35" s="291"/>
      <c r="AA35" s="291"/>
      <c r="AB35" s="293">
        <f t="shared" si="4"/>
        <v>0</v>
      </c>
      <c r="AC35" s="291"/>
      <c r="AD35" s="291"/>
      <c r="AE35" s="291"/>
      <c r="AF35" s="291"/>
      <c r="AG35" s="291"/>
      <c r="AH35" s="291"/>
      <c r="AI35" s="291"/>
      <c r="AJ35" s="291"/>
      <c r="AK35" s="291"/>
      <c r="AL35" s="291"/>
      <c r="AM35" s="291"/>
      <c r="AN35" s="291"/>
      <c r="AO35" s="291"/>
      <c r="AP35" s="294">
        <f t="shared" si="5"/>
        <v>0</v>
      </c>
      <c r="AQ35" s="291"/>
      <c r="AR35" s="291"/>
      <c r="AS35" s="291"/>
      <c r="AT35" s="291"/>
      <c r="AU35" s="291"/>
      <c r="AV35" s="291"/>
      <c r="AW35" s="291"/>
      <c r="AX35" s="291"/>
      <c r="AY35" s="291"/>
      <c r="AZ35" s="291"/>
      <c r="BA35" s="291"/>
      <c r="BB35" s="291"/>
      <c r="BC35" s="291"/>
      <c r="BD35" s="291"/>
      <c r="BE35" s="291"/>
      <c r="BF35" s="291"/>
      <c r="BG35" s="293">
        <f t="shared" si="0"/>
        <v>0</v>
      </c>
      <c r="BH35" s="296"/>
      <c r="BI35" s="290"/>
      <c r="BJ35" s="302"/>
      <c r="BK35" s="291"/>
      <c r="BL35" s="303"/>
      <c r="BM35" s="296"/>
    </row>
    <row r="36" spans="2:67" s="287" customFormat="1" ht="12" customHeight="1">
      <c r="B36" s="447"/>
      <c r="C36" s="448"/>
      <c r="D36" s="448"/>
      <c r="E36" s="448"/>
      <c r="F36" s="438"/>
      <c r="G36" s="438"/>
      <c r="H36" s="426"/>
      <c r="I36" s="446"/>
      <c r="J36" s="315" t="s">
        <v>169</v>
      </c>
      <c r="K36" s="312" t="s">
        <v>170</v>
      </c>
      <c r="L36" s="301"/>
      <c r="M36" s="301"/>
      <c r="N36" s="301"/>
      <c r="O36" s="301"/>
      <c r="P36" s="291"/>
      <c r="Q36" s="291"/>
      <c r="R36" s="291"/>
      <c r="S36" s="291"/>
      <c r="T36" s="291"/>
      <c r="U36" s="291"/>
      <c r="V36" s="291"/>
      <c r="W36" s="291"/>
      <c r="X36" s="291"/>
      <c r="Y36" s="291"/>
      <c r="Z36" s="291"/>
      <c r="AA36" s="291"/>
      <c r="AB36" s="293">
        <f t="shared" si="4"/>
        <v>0</v>
      </c>
      <c r="AC36" s="291"/>
      <c r="AD36" s="291"/>
      <c r="AE36" s="291"/>
      <c r="AF36" s="291"/>
      <c r="AG36" s="291"/>
      <c r="AH36" s="291"/>
      <c r="AI36" s="291"/>
      <c r="AJ36" s="291"/>
      <c r="AK36" s="291"/>
      <c r="AL36" s="291"/>
      <c r="AM36" s="291"/>
      <c r="AN36" s="291"/>
      <c r="AO36" s="291"/>
      <c r="AP36" s="294">
        <f t="shared" si="5"/>
        <v>0</v>
      </c>
      <c r="AQ36" s="291"/>
      <c r="AR36" s="291"/>
      <c r="AS36" s="291"/>
      <c r="AT36" s="291"/>
      <c r="AU36" s="291"/>
      <c r="AV36" s="291"/>
      <c r="AW36" s="291"/>
      <c r="AX36" s="291"/>
      <c r="AY36" s="291"/>
      <c r="AZ36" s="291"/>
      <c r="BA36" s="291"/>
      <c r="BB36" s="291"/>
      <c r="BC36" s="291"/>
      <c r="BD36" s="291"/>
      <c r="BE36" s="291"/>
      <c r="BF36" s="291"/>
      <c r="BG36" s="293">
        <f t="shared" si="0"/>
        <v>0</v>
      </c>
      <c r="BH36" s="296"/>
      <c r="BI36" s="290"/>
      <c r="BJ36" s="302"/>
      <c r="BK36" s="291"/>
      <c r="BL36" s="303"/>
      <c r="BM36" s="296"/>
    </row>
    <row r="37" spans="2:67" s="287" customFormat="1" ht="12" customHeight="1">
      <c r="B37" s="447"/>
      <c r="C37" s="448"/>
      <c r="D37" s="448"/>
      <c r="E37" s="448"/>
      <c r="F37" s="438"/>
      <c r="G37" s="438"/>
      <c r="H37" s="426"/>
      <c r="I37" s="443" t="s">
        <v>171</v>
      </c>
      <c r="J37" s="444"/>
      <c r="K37" s="312" t="s">
        <v>172</v>
      </c>
      <c r="L37" s="301"/>
      <c r="M37" s="301"/>
      <c r="N37" s="301"/>
      <c r="O37" s="301"/>
      <c r="P37" s="291"/>
      <c r="Q37" s="291"/>
      <c r="R37" s="291"/>
      <c r="S37" s="291"/>
      <c r="T37" s="291"/>
      <c r="U37" s="291"/>
      <c r="V37" s="291"/>
      <c r="W37" s="291"/>
      <c r="X37" s="291"/>
      <c r="Y37" s="291"/>
      <c r="Z37" s="291"/>
      <c r="AA37" s="291"/>
      <c r="AB37" s="293">
        <f t="shared" si="4"/>
        <v>0</v>
      </c>
      <c r="AC37" s="291"/>
      <c r="AD37" s="291"/>
      <c r="AE37" s="291"/>
      <c r="AF37" s="291"/>
      <c r="AG37" s="291"/>
      <c r="AH37" s="291"/>
      <c r="AI37" s="291"/>
      <c r="AJ37" s="291"/>
      <c r="AK37" s="291"/>
      <c r="AL37" s="291"/>
      <c r="AM37" s="291"/>
      <c r="AN37" s="291"/>
      <c r="AO37" s="291"/>
      <c r="AP37" s="294">
        <f t="shared" si="5"/>
        <v>0</v>
      </c>
      <c r="AQ37" s="291"/>
      <c r="AR37" s="291"/>
      <c r="AS37" s="291"/>
      <c r="AT37" s="291"/>
      <c r="AU37" s="291"/>
      <c r="AV37" s="291"/>
      <c r="AW37" s="291"/>
      <c r="AX37" s="291"/>
      <c r="AY37" s="291"/>
      <c r="AZ37" s="291"/>
      <c r="BA37" s="291"/>
      <c r="BB37" s="291"/>
      <c r="BC37" s="291"/>
      <c r="BD37" s="291"/>
      <c r="BE37" s="291"/>
      <c r="BF37" s="291"/>
      <c r="BG37" s="293">
        <f t="shared" si="0"/>
        <v>0</v>
      </c>
      <c r="BH37" s="296"/>
      <c r="BI37" s="290"/>
      <c r="BJ37" s="302"/>
      <c r="BK37" s="291"/>
      <c r="BL37" s="303"/>
      <c r="BM37" s="296"/>
    </row>
    <row r="38" spans="2:67" s="287" customFormat="1" ht="12" customHeight="1">
      <c r="B38" s="447"/>
      <c r="C38" s="448"/>
      <c r="D38" s="448"/>
      <c r="E38" s="448"/>
      <c r="F38" s="438"/>
      <c r="G38" s="438"/>
      <c r="H38" s="426"/>
      <c r="I38" s="384" t="s">
        <v>173</v>
      </c>
      <c r="J38" s="384"/>
      <c r="K38" s="312" t="s">
        <v>174</v>
      </c>
      <c r="L38" s="301"/>
      <c r="M38" s="301"/>
      <c r="N38" s="301"/>
      <c r="O38" s="301"/>
      <c r="P38" s="291"/>
      <c r="Q38" s="291"/>
      <c r="R38" s="291"/>
      <c r="S38" s="291"/>
      <c r="T38" s="291"/>
      <c r="U38" s="291"/>
      <c r="V38" s="291"/>
      <c r="W38" s="291"/>
      <c r="X38" s="291"/>
      <c r="Y38" s="291"/>
      <c r="Z38" s="291"/>
      <c r="AA38" s="291"/>
      <c r="AB38" s="293">
        <f t="shared" si="4"/>
        <v>0</v>
      </c>
      <c r="AC38" s="291"/>
      <c r="AD38" s="291"/>
      <c r="AE38" s="291"/>
      <c r="AF38" s="291"/>
      <c r="AG38" s="291"/>
      <c r="AH38" s="291"/>
      <c r="AI38" s="291"/>
      <c r="AJ38" s="291"/>
      <c r="AK38" s="291"/>
      <c r="AL38" s="291"/>
      <c r="AM38" s="291"/>
      <c r="AN38" s="291"/>
      <c r="AO38" s="291"/>
      <c r="AP38" s="294">
        <f t="shared" si="5"/>
        <v>0</v>
      </c>
      <c r="AQ38" s="291"/>
      <c r="AR38" s="291"/>
      <c r="AS38" s="291"/>
      <c r="AT38" s="291"/>
      <c r="AU38" s="291"/>
      <c r="AV38" s="291"/>
      <c r="AW38" s="291"/>
      <c r="AX38" s="291"/>
      <c r="AY38" s="291"/>
      <c r="AZ38" s="291"/>
      <c r="BA38" s="291"/>
      <c r="BB38" s="291"/>
      <c r="BC38" s="291"/>
      <c r="BD38" s="291"/>
      <c r="BE38" s="291"/>
      <c r="BF38" s="291"/>
      <c r="BG38" s="293">
        <f t="shared" si="0"/>
        <v>0</v>
      </c>
      <c r="BH38" s="296"/>
      <c r="BI38" s="290"/>
      <c r="BJ38" s="302"/>
      <c r="BK38" s="291"/>
      <c r="BL38" s="303"/>
      <c r="BM38" s="296"/>
    </row>
    <row r="39" spans="2:67" s="287" customFormat="1" ht="12" customHeight="1">
      <c r="B39" s="447"/>
      <c r="C39" s="448"/>
      <c r="D39" s="448"/>
      <c r="E39" s="448"/>
      <c r="F39" s="438" t="s">
        <v>175</v>
      </c>
      <c r="G39" s="438"/>
      <c r="H39" s="288" t="s">
        <v>176</v>
      </c>
      <c r="I39" s="403" t="s">
        <v>176</v>
      </c>
      <c r="J39" s="403"/>
      <c r="K39" s="312" t="s">
        <v>177</v>
      </c>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5"/>
      <c r="AS39" s="291"/>
      <c r="AT39" s="291"/>
      <c r="AU39" s="291"/>
      <c r="AV39" s="291"/>
      <c r="AW39" s="291"/>
      <c r="AX39" s="291"/>
      <c r="AY39" s="291"/>
      <c r="AZ39" s="291"/>
      <c r="BA39" s="291"/>
      <c r="BB39" s="291"/>
      <c r="BC39" s="291"/>
      <c r="BD39" s="291"/>
      <c r="BE39" s="291"/>
      <c r="BF39" s="291"/>
      <c r="BG39" s="291"/>
      <c r="BH39" s="296"/>
      <c r="BI39" s="290"/>
      <c r="BJ39" s="290"/>
      <c r="BK39" s="290"/>
      <c r="BL39" s="290"/>
      <c r="BM39" s="290"/>
    </row>
    <row r="40" spans="2:67" s="287" customFormat="1" ht="12" customHeight="1">
      <c r="B40" s="447"/>
      <c r="C40" s="448"/>
      <c r="D40" s="448"/>
      <c r="E40" s="448"/>
      <c r="F40" s="438"/>
      <c r="G40" s="438"/>
      <c r="H40" s="441" t="s">
        <v>178</v>
      </c>
      <c r="I40" s="403" t="s">
        <v>179</v>
      </c>
      <c r="J40" s="403"/>
      <c r="K40" s="312" t="s">
        <v>180</v>
      </c>
      <c r="L40" s="291"/>
      <c r="M40" s="291"/>
      <c r="N40" s="291"/>
      <c r="O40" s="291"/>
      <c r="P40" s="294">
        <f t="shared" ref="P40:AY40" si="7">P41+P45</f>
        <v>0</v>
      </c>
      <c r="Q40" s="294">
        <f t="shared" si="7"/>
        <v>0</v>
      </c>
      <c r="R40" s="294">
        <f t="shared" si="7"/>
        <v>0</v>
      </c>
      <c r="S40" s="294">
        <f t="shared" si="7"/>
        <v>0</v>
      </c>
      <c r="T40" s="294">
        <f t="shared" si="7"/>
        <v>0</v>
      </c>
      <c r="U40" s="294">
        <f t="shared" si="7"/>
        <v>0</v>
      </c>
      <c r="V40" s="294">
        <f t="shared" si="7"/>
        <v>0</v>
      </c>
      <c r="W40" s="294">
        <f t="shared" si="7"/>
        <v>0</v>
      </c>
      <c r="X40" s="294">
        <f t="shared" si="7"/>
        <v>0</v>
      </c>
      <c r="Y40" s="294">
        <f t="shared" si="7"/>
        <v>0</v>
      </c>
      <c r="Z40" s="294">
        <f t="shared" si="7"/>
        <v>0</v>
      </c>
      <c r="AA40" s="294">
        <f t="shared" si="7"/>
        <v>0</v>
      </c>
      <c r="AB40" s="293">
        <f t="shared" si="7"/>
        <v>0</v>
      </c>
      <c r="AC40" s="294">
        <f t="shared" si="7"/>
        <v>0</v>
      </c>
      <c r="AD40" s="294">
        <f t="shared" si="7"/>
        <v>0</v>
      </c>
      <c r="AE40" s="294">
        <f t="shared" si="7"/>
        <v>0</v>
      </c>
      <c r="AF40" s="294">
        <f t="shared" si="7"/>
        <v>0</v>
      </c>
      <c r="AG40" s="294">
        <f t="shared" si="7"/>
        <v>0</v>
      </c>
      <c r="AH40" s="294">
        <f t="shared" si="7"/>
        <v>0</v>
      </c>
      <c r="AI40" s="294">
        <f t="shared" si="7"/>
        <v>0</v>
      </c>
      <c r="AJ40" s="293">
        <f t="shared" si="7"/>
        <v>0</v>
      </c>
      <c r="AK40" s="294">
        <f t="shared" si="7"/>
        <v>0</v>
      </c>
      <c r="AL40" s="294">
        <f t="shared" si="7"/>
        <v>0</v>
      </c>
      <c r="AM40" s="294">
        <f t="shared" si="7"/>
        <v>0</v>
      </c>
      <c r="AN40" s="294">
        <f t="shared" si="7"/>
        <v>0</v>
      </c>
      <c r="AO40" s="293">
        <f t="shared" si="7"/>
        <v>0</v>
      </c>
      <c r="AP40" s="294">
        <f t="shared" si="7"/>
        <v>0</v>
      </c>
      <c r="AQ40" s="294">
        <f t="shared" si="7"/>
        <v>0</v>
      </c>
      <c r="AR40" s="294">
        <f t="shared" si="7"/>
        <v>0</v>
      </c>
      <c r="AS40" s="294">
        <f t="shared" si="7"/>
        <v>0</v>
      </c>
      <c r="AT40" s="294">
        <f t="shared" si="7"/>
        <v>0</v>
      </c>
      <c r="AU40" s="294">
        <f t="shared" si="7"/>
        <v>0</v>
      </c>
      <c r="AV40" s="294">
        <f t="shared" si="7"/>
        <v>0</v>
      </c>
      <c r="AW40" s="294">
        <f t="shared" si="7"/>
        <v>0</v>
      </c>
      <c r="AX40" s="294">
        <f t="shared" si="7"/>
        <v>0</v>
      </c>
      <c r="AY40" s="294">
        <f t="shared" si="7"/>
        <v>0</v>
      </c>
      <c r="AZ40" s="294">
        <f t="shared" ref="AZ40" si="8">AZ41+AZ45</f>
        <v>0</v>
      </c>
      <c r="BA40" s="291"/>
      <c r="BB40" s="291"/>
      <c r="BC40" s="291"/>
      <c r="BD40" s="291"/>
      <c r="BE40" s="291"/>
      <c r="BF40" s="294">
        <f t="shared" ref="BF40:BF52" si="9">AQ40+BA40+BB40+BC40+BD40+BE40</f>
        <v>0</v>
      </c>
      <c r="BG40" s="293">
        <f t="shared" ref="BG40:BG81" si="10">L40+AP40+BF40</f>
        <v>0</v>
      </c>
      <c r="BH40" s="308"/>
      <c r="BI40" s="290"/>
      <c r="BJ40" s="297"/>
      <c r="BK40" s="298"/>
      <c r="BL40" s="309">
        <f>'Annexe - M4 (référence)'!P89</f>
        <v>0</v>
      </c>
      <c r="BM40" s="299">
        <f>BG40+BH40+BI40+BJ40+BK40</f>
        <v>0</v>
      </c>
    </row>
    <row r="41" spans="2:67" s="287" customFormat="1" ht="12" customHeight="1">
      <c r="B41" s="447"/>
      <c r="C41" s="448"/>
      <c r="D41" s="448"/>
      <c r="E41" s="448"/>
      <c r="F41" s="438"/>
      <c r="G41" s="438"/>
      <c r="H41" s="441"/>
      <c r="I41" s="417" t="s">
        <v>181</v>
      </c>
      <c r="J41" s="417"/>
      <c r="K41" s="289" t="s">
        <v>182</v>
      </c>
      <c r="L41" s="291"/>
      <c r="M41" s="291"/>
      <c r="N41" s="291"/>
      <c r="O41" s="291"/>
      <c r="P41" s="294">
        <f t="shared" ref="P41:AY41" si="11">P42+P43</f>
        <v>0</v>
      </c>
      <c r="Q41" s="294">
        <f t="shared" si="11"/>
        <v>0</v>
      </c>
      <c r="R41" s="294">
        <f t="shared" si="11"/>
        <v>0</v>
      </c>
      <c r="S41" s="294">
        <f t="shared" si="11"/>
        <v>0</v>
      </c>
      <c r="T41" s="294">
        <f t="shared" si="11"/>
        <v>0</v>
      </c>
      <c r="U41" s="294">
        <f t="shared" si="11"/>
        <v>0</v>
      </c>
      <c r="V41" s="294">
        <f t="shared" si="11"/>
        <v>0</v>
      </c>
      <c r="W41" s="294">
        <f t="shared" si="11"/>
        <v>0</v>
      </c>
      <c r="X41" s="294">
        <f t="shared" si="11"/>
        <v>0</v>
      </c>
      <c r="Y41" s="294">
        <f t="shared" si="11"/>
        <v>0</v>
      </c>
      <c r="Z41" s="294">
        <f t="shared" si="11"/>
        <v>0</v>
      </c>
      <c r="AA41" s="294">
        <f t="shared" si="11"/>
        <v>0</v>
      </c>
      <c r="AB41" s="293">
        <f t="shared" si="11"/>
        <v>0</v>
      </c>
      <c r="AC41" s="294">
        <f t="shared" si="11"/>
        <v>0</v>
      </c>
      <c r="AD41" s="294">
        <f t="shared" si="11"/>
        <v>0</v>
      </c>
      <c r="AE41" s="294">
        <f t="shared" si="11"/>
        <v>0</v>
      </c>
      <c r="AF41" s="294">
        <f t="shared" si="11"/>
        <v>0</v>
      </c>
      <c r="AG41" s="294">
        <f t="shared" si="11"/>
        <v>0</v>
      </c>
      <c r="AH41" s="294">
        <f t="shared" si="11"/>
        <v>0</v>
      </c>
      <c r="AI41" s="294">
        <f t="shared" si="11"/>
        <v>0</v>
      </c>
      <c r="AJ41" s="293">
        <f t="shared" si="11"/>
        <v>0</v>
      </c>
      <c r="AK41" s="294">
        <f t="shared" si="11"/>
        <v>0</v>
      </c>
      <c r="AL41" s="294">
        <f t="shared" si="11"/>
        <v>0</v>
      </c>
      <c r="AM41" s="294">
        <f t="shared" si="11"/>
        <v>0</v>
      </c>
      <c r="AN41" s="294">
        <f t="shared" si="11"/>
        <v>0</v>
      </c>
      <c r="AO41" s="293">
        <f t="shared" si="11"/>
        <v>0</v>
      </c>
      <c r="AP41" s="294">
        <f t="shared" si="11"/>
        <v>0</v>
      </c>
      <c r="AQ41" s="294">
        <f t="shared" si="11"/>
        <v>0</v>
      </c>
      <c r="AR41" s="294">
        <f t="shared" si="11"/>
        <v>0</v>
      </c>
      <c r="AS41" s="294">
        <f t="shared" si="11"/>
        <v>0</v>
      </c>
      <c r="AT41" s="294">
        <f t="shared" si="11"/>
        <v>0</v>
      </c>
      <c r="AU41" s="294">
        <f t="shared" si="11"/>
        <v>0</v>
      </c>
      <c r="AV41" s="294">
        <f t="shared" si="11"/>
        <v>0</v>
      </c>
      <c r="AW41" s="294">
        <f t="shared" si="11"/>
        <v>0</v>
      </c>
      <c r="AX41" s="294">
        <f t="shared" si="11"/>
        <v>0</v>
      </c>
      <c r="AY41" s="294">
        <f t="shared" si="11"/>
        <v>0</v>
      </c>
      <c r="AZ41" s="294">
        <f t="shared" ref="AZ41" si="12">AZ42+AZ43</f>
        <v>0</v>
      </c>
      <c r="BA41" s="291"/>
      <c r="BB41" s="291"/>
      <c r="BC41" s="291"/>
      <c r="BD41" s="291"/>
      <c r="BE41" s="291"/>
      <c r="BF41" s="294">
        <f t="shared" si="9"/>
        <v>0</v>
      </c>
      <c r="BG41" s="316">
        <f t="shared" si="10"/>
        <v>0</v>
      </c>
      <c r="BH41" s="296"/>
      <c r="BI41" s="290"/>
      <c r="BJ41" s="302"/>
      <c r="BK41" s="291"/>
      <c r="BL41" s="303"/>
      <c r="BM41" s="296"/>
      <c r="BO41" s="317"/>
    </row>
    <row r="42" spans="2:67" s="287" customFormat="1" ht="12" customHeight="1">
      <c r="B42" s="447"/>
      <c r="C42" s="448"/>
      <c r="D42" s="448"/>
      <c r="E42" s="448"/>
      <c r="F42" s="438"/>
      <c r="G42" s="438"/>
      <c r="H42" s="441"/>
      <c r="I42" s="417" t="s">
        <v>183</v>
      </c>
      <c r="J42" s="417"/>
      <c r="K42" s="289" t="s">
        <v>184</v>
      </c>
      <c r="L42" s="291"/>
      <c r="M42" s="291"/>
      <c r="N42" s="291"/>
      <c r="O42" s="291"/>
      <c r="P42" s="294">
        <f>Q42+S42+X42</f>
        <v>0</v>
      </c>
      <c r="Q42" s="305"/>
      <c r="R42" s="305"/>
      <c r="S42" s="305"/>
      <c r="T42" s="305"/>
      <c r="U42" s="305"/>
      <c r="V42" s="305"/>
      <c r="W42" s="305"/>
      <c r="X42" s="305"/>
      <c r="Y42" s="305"/>
      <c r="Z42" s="305"/>
      <c r="AA42" s="305"/>
      <c r="AB42" s="293">
        <f>M42+N42+O42+P42+AA42</f>
        <v>0</v>
      </c>
      <c r="AC42" s="294">
        <f>AD42+AE42</f>
        <v>0</v>
      </c>
      <c r="AD42" s="305"/>
      <c r="AE42" s="305"/>
      <c r="AF42" s="305"/>
      <c r="AG42" s="305"/>
      <c r="AH42" s="305"/>
      <c r="AI42" s="305"/>
      <c r="AJ42" s="293">
        <f>AC42+AG42+AH42+AI42</f>
        <v>0</v>
      </c>
      <c r="AK42" s="305"/>
      <c r="AL42" s="305"/>
      <c r="AM42" s="305"/>
      <c r="AN42" s="305"/>
      <c r="AO42" s="293">
        <f>AK42+AL42+AM42+AN42</f>
        <v>0</v>
      </c>
      <c r="AP42" s="294">
        <f>AB42+AJ42+AO42</f>
        <v>0</v>
      </c>
      <c r="AQ42" s="294">
        <f>AR42+AS42+AT42+AU42+AX42+AY42</f>
        <v>0</v>
      </c>
      <c r="AR42" s="307"/>
      <c r="AS42" s="305"/>
      <c r="AT42" s="305"/>
      <c r="AU42" s="305"/>
      <c r="AV42" s="305"/>
      <c r="AW42" s="305"/>
      <c r="AX42" s="305"/>
      <c r="AY42" s="305"/>
      <c r="AZ42" s="305"/>
      <c r="BA42" s="291"/>
      <c r="BB42" s="291"/>
      <c r="BC42" s="291"/>
      <c r="BD42" s="291"/>
      <c r="BE42" s="291"/>
      <c r="BF42" s="294">
        <f t="shared" si="9"/>
        <v>0</v>
      </c>
      <c r="BG42" s="293">
        <f t="shared" si="10"/>
        <v>0</v>
      </c>
      <c r="BH42" s="296"/>
      <c r="BI42" s="290"/>
      <c r="BJ42" s="302"/>
      <c r="BK42" s="291"/>
      <c r="BL42" s="303"/>
      <c r="BM42" s="296"/>
    </row>
    <row r="43" spans="2:67" s="287" customFormat="1" ht="12" customHeight="1">
      <c r="B43" s="447"/>
      <c r="C43" s="448"/>
      <c r="D43" s="448"/>
      <c r="E43" s="448"/>
      <c r="F43" s="438"/>
      <c r="G43" s="438"/>
      <c r="H43" s="441"/>
      <c r="I43" s="417" t="s">
        <v>185</v>
      </c>
      <c r="J43" s="417"/>
      <c r="K43" s="289" t="s">
        <v>186</v>
      </c>
      <c r="L43" s="291"/>
      <c r="M43" s="291"/>
      <c r="N43" s="291"/>
      <c r="O43" s="291"/>
      <c r="P43" s="294">
        <f>Q43+S43+X43</f>
        <v>0</v>
      </c>
      <c r="Q43" s="305"/>
      <c r="R43" s="305"/>
      <c r="S43" s="305"/>
      <c r="T43" s="305"/>
      <c r="U43" s="305"/>
      <c r="V43" s="305"/>
      <c r="W43" s="305"/>
      <c r="X43" s="305"/>
      <c r="Y43" s="305"/>
      <c r="Z43" s="305"/>
      <c r="AA43" s="305"/>
      <c r="AB43" s="293">
        <f>M43+N43+O43+P43+AA43</f>
        <v>0</v>
      </c>
      <c r="AC43" s="294">
        <f>AD43+AE43</f>
        <v>0</v>
      </c>
      <c r="AD43" s="305"/>
      <c r="AE43" s="305"/>
      <c r="AF43" s="305"/>
      <c r="AG43" s="305"/>
      <c r="AH43" s="305"/>
      <c r="AI43" s="305"/>
      <c r="AJ43" s="293">
        <f>AC43+AG43+AH43+AI43</f>
        <v>0</v>
      </c>
      <c r="AK43" s="305"/>
      <c r="AL43" s="305"/>
      <c r="AM43" s="305"/>
      <c r="AN43" s="305"/>
      <c r="AO43" s="293">
        <f>AK43+AL43+AM43+AN43</f>
        <v>0</v>
      </c>
      <c r="AP43" s="294">
        <f>AB43+AJ43+AO43</f>
        <v>0</v>
      </c>
      <c r="AQ43" s="294">
        <f>AR43+AS43+AT43+AU43+AX43+AY43</f>
        <v>0</v>
      </c>
      <c r="AR43" s="307"/>
      <c r="AS43" s="305"/>
      <c r="AT43" s="305"/>
      <c r="AU43" s="305"/>
      <c r="AV43" s="305"/>
      <c r="AW43" s="305"/>
      <c r="AX43" s="305"/>
      <c r="AY43" s="305"/>
      <c r="AZ43" s="305"/>
      <c r="BA43" s="291"/>
      <c r="BB43" s="291"/>
      <c r="BC43" s="291"/>
      <c r="BD43" s="291"/>
      <c r="BE43" s="291"/>
      <c r="BF43" s="294">
        <f t="shared" si="9"/>
        <v>0</v>
      </c>
      <c r="BG43" s="293">
        <f t="shared" si="10"/>
        <v>0</v>
      </c>
      <c r="BH43" s="296"/>
      <c r="BI43" s="290"/>
      <c r="BJ43" s="302"/>
      <c r="BK43" s="291"/>
      <c r="BL43" s="303"/>
      <c r="BM43" s="296"/>
    </row>
    <row r="44" spans="2:67" s="287" customFormat="1" ht="12" customHeight="1">
      <c r="B44" s="447"/>
      <c r="C44" s="448"/>
      <c r="D44" s="448"/>
      <c r="E44" s="448"/>
      <c r="F44" s="438"/>
      <c r="G44" s="438"/>
      <c r="H44" s="441"/>
      <c r="I44" s="420" t="s">
        <v>187</v>
      </c>
      <c r="J44" s="420"/>
      <c r="K44" s="289" t="s">
        <v>188</v>
      </c>
      <c r="L44" s="291"/>
      <c r="M44" s="291"/>
      <c r="N44" s="291"/>
      <c r="O44" s="291"/>
      <c r="P44" s="294">
        <f>Q44+S44+X44</f>
        <v>0</v>
      </c>
      <c r="Q44" s="305"/>
      <c r="R44" s="305"/>
      <c r="S44" s="305"/>
      <c r="T44" s="305"/>
      <c r="U44" s="305"/>
      <c r="V44" s="305"/>
      <c r="W44" s="305"/>
      <c r="X44" s="305"/>
      <c r="Y44" s="305"/>
      <c r="Z44" s="305"/>
      <c r="AA44" s="305"/>
      <c r="AB44" s="293">
        <f>M44+N44+O44+P44+AA44</f>
        <v>0</v>
      </c>
      <c r="AC44" s="294">
        <f>AD44+AE44</f>
        <v>0</v>
      </c>
      <c r="AD44" s="305"/>
      <c r="AE44" s="305"/>
      <c r="AF44" s="305"/>
      <c r="AG44" s="305"/>
      <c r="AH44" s="305"/>
      <c r="AI44" s="305"/>
      <c r="AJ44" s="293">
        <f>AC44+AG44+AH44+AI44</f>
        <v>0</v>
      </c>
      <c r="AK44" s="305"/>
      <c r="AL44" s="305"/>
      <c r="AM44" s="305"/>
      <c r="AN44" s="305"/>
      <c r="AO44" s="293">
        <f>AK44+AL44+AM44+AN44</f>
        <v>0</v>
      </c>
      <c r="AP44" s="294">
        <f>AB44+AJ44+AO44</f>
        <v>0</v>
      </c>
      <c r="AQ44" s="294">
        <f>AR44+AS44+AT44+AU44+AX44+AY44</f>
        <v>0</v>
      </c>
      <c r="AR44" s="307"/>
      <c r="AS44" s="305"/>
      <c r="AT44" s="305"/>
      <c r="AU44" s="305"/>
      <c r="AV44" s="305"/>
      <c r="AW44" s="305"/>
      <c r="AX44" s="305"/>
      <c r="AY44" s="305"/>
      <c r="AZ44" s="305"/>
      <c r="BA44" s="291"/>
      <c r="BB44" s="291"/>
      <c r="BC44" s="291"/>
      <c r="BD44" s="291"/>
      <c r="BE44" s="291"/>
      <c r="BF44" s="294">
        <f t="shared" si="9"/>
        <v>0</v>
      </c>
      <c r="BG44" s="293">
        <f t="shared" si="10"/>
        <v>0</v>
      </c>
      <c r="BH44" s="296"/>
      <c r="BI44" s="290"/>
      <c r="BJ44" s="302"/>
      <c r="BK44" s="291"/>
      <c r="BL44" s="303"/>
      <c r="BM44" s="296"/>
    </row>
    <row r="45" spans="2:67" s="287" customFormat="1" ht="12" customHeight="1">
      <c r="B45" s="447"/>
      <c r="C45" s="448"/>
      <c r="D45" s="448"/>
      <c r="E45" s="448"/>
      <c r="F45" s="438"/>
      <c r="G45" s="438"/>
      <c r="H45" s="441"/>
      <c r="I45" s="417" t="s">
        <v>189</v>
      </c>
      <c r="J45" s="417"/>
      <c r="K45" s="289" t="s">
        <v>190</v>
      </c>
      <c r="L45" s="291"/>
      <c r="M45" s="291"/>
      <c r="N45" s="291"/>
      <c r="O45" s="291"/>
      <c r="P45" s="294">
        <f t="shared" ref="P45:AY45" si="13">P46+P47</f>
        <v>0</v>
      </c>
      <c r="Q45" s="294">
        <f t="shared" si="13"/>
        <v>0</v>
      </c>
      <c r="R45" s="294">
        <f t="shared" si="13"/>
        <v>0</v>
      </c>
      <c r="S45" s="294">
        <f t="shared" si="13"/>
        <v>0</v>
      </c>
      <c r="T45" s="294">
        <f t="shared" si="13"/>
        <v>0</v>
      </c>
      <c r="U45" s="294">
        <f t="shared" si="13"/>
        <v>0</v>
      </c>
      <c r="V45" s="294">
        <f t="shared" si="13"/>
        <v>0</v>
      </c>
      <c r="W45" s="294">
        <f t="shared" si="13"/>
        <v>0</v>
      </c>
      <c r="X45" s="294">
        <f t="shared" si="13"/>
        <v>0</v>
      </c>
      <c r="Y45" s="294">
        <f t="shared" si="13"/>
        <v>0</v>
      </c>
      <c r="Z45" s="294">
        <f t="shared" si="13"/>
        <v>0</v>
      </c>
      <c r="AA45" s="294">
        <f t="shared" si="13"/>
        <v>0</v>
      </c>
      <c r="AB45" s="293">
        <f t="shared" si="13"/>
        <v>0</v>
      </c>
      <c r="AC45" s="294">
        <f t="shared" si="13"/>
        <v>0</v>
      </c>
      <c r="AD45" s="294">
        <f t="shared" si="13"/>
        <v>0</v>
      </c>
      <c r="AE45" s="294">
        <f t="shared" si="13"/>
        <v>0</v>
      </c>
      <c r="AF45" s="294">
        <f t="shared" si="13"/>
        <v>0</v>
      </c>
      <c r="AG45" s="294">
        <f t="shared" si="13"/>
        <v>0</v>
      </c>
      <c r="AH45" s="294">
        <f t="shared" si="13"/>
        <v>0</v>
      </c>
      <c r="AI45" s="294">
        <f t="shared" si="13"/>
        <v>0</v>
      </c>
      <c r="AJ45" s="293">
        <f t="shared" si="13"/>
        <v>0</v>
      </c>
      <c r="AK45" s="294">
        <f t="shared" si="13"/>
        <v>0</v>
      </c>
      <c r="AL45" s="294">
        <f t="shared" si="13"/>
        <v>0</v>
      </c>
      <c r="AM45" s="294">
        <f t="shared" si="13"/>
        <v>0</v>
      </c>
      <c r="AN45" s="294">
        <f t="shared" si="13"/>
        <v>0</v>
      </c>
      <c r="AO45" s="293">
        <f t="shared" si="13"/>
        <v>0</v>
      </c>
      <c r="AP45" s="294">
        <f t="shared" si="13"/>
        <v>0</v>
      </c>
      <c r="AQ45" s="294">
        <f t="shared" si="13"/>
        <v>0</v>
      </c>
      <c r="AR45" s="294">
        <f t="shared" si="13"/>
        <v>0</v>
      </c>
      <c r="AS45" s="294">
        <f t="shared" si="13"/>
        <v>0</v>
      </c>
      <c r="AT45" s="294">
        <f t="shared" si="13"/>
        <v>0</v>
      </c>
      <c r="AU45" s="294">
        <f t="shared" si="13"/>
        <v>0</v>
      </c>
      <c r="AV45" s="294">
        <f t="shared" si="13"/>
        <v>0</v>
      </c>
      <c r="AW45" s="294">
        <f t="shared" si="13"/>
        <v>0</v>
      </c>
      <c r="AX45" s="294">
        <f t="shared" si="13"/>
        <v>0</v>
      </c>
      <c r="AY45" s="294">
        <f t="shared" si="13"/>
        <v>0</v>
      </c>
      <c r="AZ45" s="294">
        <f t="shared" ref="AZ45" si="14">AZ46+AZ47</f>
        <v>0</v>
      </c>
      <c r="BA45" s="291"/>
      <c r="BB45" s="291"/>
      <c r="BC45" s="291"/>
      <c r="BD45" s="291"/>
      <c r="BE45" s="291"/>
      <c r="BF45" s="294">
        <f t="shared" si="9"/>
        <v>0</v>
      </c>
      <c r="BG45" s="316">
        <f t="shared" si="10"/>
        <v>0</v>
      </c>
      <c r="BH45" s="296"/>
      <c r="BI45" s="290"/>
      <c r="BJ45" s="302"/>
      <c r="BK45" s="291"/>
      <c r="BL45" s="303"/>
      <c r="BM45" s="296"/>
      <c r="BO45" s="317"/>
    </row>
    <row r="46" spans="2:67" s="287" customFormat="1" ht="12" customHeight="1">
      <c r="B46" s="447"/>
      <c r="C46" s="448"/>
      <c r="D46" s="448"/>
      <c r="E46" s="448"/>
      <c r="F46" s="438"/>
      <c r="G46" s="438"/>
      <c r="H46" s="441"/>
      <c r="I46" s="417" t="s">
        <v>183</v>
      </c>
      <c r="J46" s="417"/>
      <c r="K46" s="289" t="s">
        <v>191</v>
      </c>
      <c r="L46" s="291"/>
      <c r="M46" s="291"/>
      <c r="N46" s="291"/>
      <c r="O46" s="291"/>
      <c r="P46" s="294">
        <f>Q46+S46+X46</f>
        <v>0</v>
      </c>
      <c r="Q46" s="305"/>
      <c r="R46" s="305"/>
      <c r="S46" s="305"/>
      <c r="T46" s="305"/>
      <c r="U46" s="305"/>
      <c r="V46" s="305"/>
      <c r="W46" s="305"/>
      <c r="X46" s="305"/>
      <c r="Y46" s="305"/>
      <c r="Z46" s="305"/>
      <c r="AA46" s="305"/>
      <c r="AB46" s="293">
        <f>M46+N46+O46+P46+AA46</f>
        <v>0</v>
      </c>
      <c r="AC46" s="294">
        <f>AD46+AE46</f>
        <v>0</v>
      </c>
      <c r="AD46" s="305"/>
      <c r="AE46" s="305"/>
      <c r="AF46" s="305"/>
      <c r="AG46" s="305"/>
      <c r="AH46" s="305"/>
      <c r="AI46" s="305"/>
      <c r="AJ46" s="293">
        <f>AC46+AG46+AH46+AI46</f>
        <v>0</v>
      </c>
      <c r="AK46" s="305"/>
      <c r="AL46" s="305"/>
      <c r="AM46" s="305"/>
      <c r="AN46" s="305"/>
      <c r="AO46" s="293">
        <f>AK46+AL46+AM46+AN46</f>
        <v>0</v>
      </c>
      <c r="AP46" s="294">
        <f>AB46+AJ46+AO46</f>
        <v>0</v>
      </c>
      <c r="AQ46" s="294">
        <f>AR46+AS46+AT46+AU46+AX46+AY46</f>
        <v>0</v>
      </c>
      <c r="AR46" s="307"/>
      <c r="AS46" s="305"/>
      <c r="AT46" s="307"/>
      <c r="AU46" s="305"/>
      <c r="AV46" s="307"/>
      <c r="AW46" s="305"/>
      <c r="AX46" s="307"/>
      <c r="AY46" s="305"/>
      <c r="AZ46" s="305"/>
      <c r="BA46" s="291"/>
      <c r="BB46" s="291"/>
      <c r="BC46" s="291"/>
      <c r="BD46" s="291"/>
      <c r="BE46" s="291"/>
      <c r="BF46" s="294">
        <f t="shared" si="9"/>
        <v>0</v>
      </c>
      <c r="BG46" s="293">
        <f t="shared" si="10"/>
        <v>0</v>
      </c>
      <c r="BH46" s="296"/>
      <c r="BI46" s="290"/>
      <c r="BJ46" s="302"/>
      <c r="BK46" s="291"/>
      <c r="BL46" s="303"/>
      <c r="BM46" s="296"/>
    </row>
    <row r="47" spans="2:67" s="287" customFormat="1" ht="12" customHeight="1">
      <c r="B47" s="447"/>
      <c r="C47" s="448"/>
      <c r="D47" s="448"/>
      <c r="E47" s="448"/>
      <c r="F47" s="438"/>
      <c r="G47" s="438"/>
      <c r="H47" s="441"/>
      <c r="I47" s="417" t="s">
        <v>192</v>
      </c>
      <c r="J47" s="417"/>
      <c r="K47" s="289" t="s">
        <v>193</v>
      </c>
      <c r="L47" s="291"/>
      <c r="M47" s="291"/>
      <c r="N47" s="291"/>
      <c r="O47" s="291"/>
      <c r="P47" s="294">
        <f>Q47+S47+X47</f>
        <v>0</v>
      </c>
      <c r="Q47" s="305"/>
      <c r="R47" s="305"/>
      <c r="S47" s="305"/>
      <c r="T47" s="305"/>
      <c r="U47" s="305"/>
      <c r="V47" s="305"/>
      <c r="W47" s="305"/>
      <c r="X47" s="305"/>
      <c r="Y47" s="305"/>
      <c r="Z47" s="305"/>
      <c r="AA47" s="305"/>
      <c r="AB47" s="293">
        <f>M47+N47+O47+P47+AA47</f>
        <v>0</v>
      </c>
      <c r="AC47" s="294">
        <f>AD47+AE47</f>
        <v>0</v>
      </c>
      <c r="AD47" s="305"/>
      <c r="AE47" s="305"/>
      <c r="AF47" s="305"/>
      <c r="AG47" s="305"/>
      <c r="AH47" s="305"/>
      <c r="AI47" s="305"/>
      <c r="AJ47" s="293">
        <f>AC47+AG47+AH47+AI47</f>
        <v>0</v>
      </c>
      <c r="AK47" s="305"/>
      <c r="AL47" s="305"/>
      <c r="AM47" s="305"/>
      <c r="AN47" s="305"/>
      <c r="AO47" s="293">
        <f>AK47+AL47+AM47+AN47</f>
        <v>0</v>
      </c>
      <c r="AP47" s="294">
        <f>AB47+AJ47+AO47</f>
        <v>0</v>
      </c>
      <c r="AQ47" s="294">
        <f>AR47+AS47+AT47+AU47+AX47+AY47</f>
        <v>0</v>
      </c>
      <c r="AR47" s="307"/>
      <c r="AS47" s="305"/>
      <c r="AT47" s="307"/>
      <c r="AU47" s="305"/>
      <c r="AV47" s="307"/>
      <c r="AW47" s="305"/>
      <c r="AX47" s="307"/>
      <c r="AY47" s="305"/>
      <c r="AZ47" s="305"/>
      <c r="BA47" s="291"/>
      <c r="BB47" s="291"/>
      <c r="BC47" s="291"/>
      <c r="BD47" s="291"/>
      <c r="BE47" s="291"/>
      <c r="BF47" s="294">
        <f t="shared" si="9"/>
        <v>0</v>
      </c>
      <c r="BG47" s="293">
        <f t="shared" si="10"/>
        <v>0</v>
      </c>
      <c r="BH47" s="296"/>
      <c r="BI47" s="290"/>
      <c r="BJ47" s="302"/>
      <c r="BK47" s="291"/>
      <c r="BL47" s="303"/>
      <c r="BM47" s="296"/>
    </row>
    <row r="48" spans="2:67" s="287" customFormat="1" ht="12" customHeight="1">
      <c r="B48" s="447"/>
      <c r="C48" s="448"/>
      <c r="D48" s="448"/>
      <c r="E48" s="448"/>
      <c r="F48" s="438"/>
      <c r="G48" s="438"/>
      <c r="H48" s="304" t="s">
        <v>194</v>
      </c>
      <c r="I48" s="425" t="s">
        <v>195</v>
      </c>
      <c r="J48" s="425"/>
      <c r="K48" s="289" t="s">
        <v>196</v>
      </c>
      <c r="L48" s="291"/>
      <c r="M48" s="291"/>
      <c r="N48" s="291"/>
      <c r="O48" s="291"/>
      <c r="P48" s="294">
        <f>Q48+S48+X48</f>
        <v>0</v>
      </c>
      <c r="Q48" s="305"/>
      <c r="R48" s="305"/>
      <c r="S48" s="305"/>
      <c r="T48" s="305"/>
      <c r="U48" s="305"/>
      <c r="V48" s="305"/>
      <c r="W48" s="305"/>
      <c r="X48" s="305"/>
      <c r="Y48" s="305"/>
      <c r="Z48" s="305"/>
      <c r="AA48" s="305"/>
      <c r="AB48" s="293">
        <f>M48+N48+O48+P48+AA48</f>
        <v>0</v>
      </c>
      <c r="AC48" s="294">
        <f>AD48+AE48</f>
        <v>0</v>
      </c>
      <c r="AD48" s="305"/>
      <c r="AE48" s="305"/>
      <c r="AF48" s="305"/>
      <c r="AG48" s="305"/>
      <c r="AH48" s="305"/>
      <c r="AI48" s="305"/>
      <c r="AJ48" s="293">
        <f>AC48+AG48+AH48+AI48</f>
        <v>0</v>
      </c>
      <c r="AK48" s="305"/>
      <c r="AL48" s="305"/>
      <c r="AM48" s="305"/>
      <c r="AN48" s="305"/>
      <c r="AO48" s="293">
        <f>AK48+AL48+AM48+AN48</f>
        <v>0</v>
      </c>
      <c r="AP48" s="306">
        <f>AB48+AJ48+AO48</f>
        <v>0</v>
      </c>
      <c r="AQ48" s="306">
        <f>AR48+AS48+AT48+AU48+AX48+AY48</f>
        <v>0</v>
      </c>
      <c r="AR48" s="307"/>
      <c r="AS48" s="305"/>
      <c r="AT48" s="305"/>
      <c r="AU48" s="305"/>
      <c r="AV48" s="305"/>
      <c r="AW48" s="305"/>
      <c r="AX48" s="305"/>
      <c r="AY48" s="305"/>
      <c r="AZ48" s="305"/>
      <c r="BA48" s="291"/>
      <c r="BB48" s="291"/>
      <c r="BC48" s="291"/>
      <c r="BD48" s="291"/>
      <c r="BE48" s="291"/>
      <c r="BF48" s="294">
        <f t="shared" si="9"/>
        <v>0</v>
      </c>
      <c r="BG48" s="293">
        <f t="shared" si="10"/>
        <v>0</v>
      </c>
      <c r="BH48" s="308"/>
      <c r="BI48" s="290"/>
      <c r="BJ48" s="297"/>
      <c r="BK48" s="298"/>
      <c r="BL48" s="309">
        <f>'Annexe - M4 (référence)'!P88</f>
        <v>0</v>
      </c>
      <c r="BM48" s="299">
        <f>BG48+BH48+BI48+BJ48+BK48</f>
        <v>0</v>
      </c>
    </row>
    <row r="49" spans="2:65" s="287" customFormat="1" ht="12" customHeight="1">
      <c r="B49" s="447"/>
      <c r="C49" s="448"/>
      <c r="D49" s="448"/>
      <c r="E49" s="448"/>
      <c r="F49" s="438"/>
      <c r="G49" s="438"/>
      <c r="H49" s="426" t="s">
        <v>197</v>
      </c>
      <c r="I49" s="403" t="s">
        <v>198</v>
      </c>
      <c r="J49" s="403"/>
      <c r="K49" s="289" t="s">
        <v>199</v>
      </c>
      <c r="L49" s="291"/>
      <c r="M49" s="291"/>
      <c r="N49" s="291"/>
      <c r="O49" s="291"/>
      <c r="P49" s="294">
        <f t="shared" ref="P49:BE49" si="15">P50+P51+P52</f>
        <v>0</v>
      </c>
      <c r="Q49" s="294">
        <f t="shared" si="15"/>
        <v>0</v>
      </c>
      <c r="R49" s="294">
        <f t="shared" si="15"/>
        <v>0</v>
      </c>
      <c r="S49" s="294">
        <f t="shared" si="15"/>
        <v>0</v>
      </c>
      <c r="T49" s="294">
        <f t="shared" si="15"/>
        <v>0</v>
      </c>
      <c r="U49" s="294">
        <f t="shared" si="15"/>
        <v>0</v>
      </c>
      <c r="V49" s="294">
        <f t="shared" si="15"/>
        <v>0</v>
      </c>
      <c r="W49" s="294">
        <f t="shared" si="15"/>
        <v>0</v>
      </c>
      <c r="X49" s="294">
        <f t="shared" si="15"/>
        <v>0</v>
      </c>
      <c r="Y49" s="294">
        <f t="shared" si="15"/>
        <v>0</v>
      </c>
      <c r="Z49" s="294">
        <f t="shared" si="15"/>
        <v>0</v>
      </c>
      <c r="AA49" s="294">
        <f t="shared" si="15"/>
        <v>0</v>
      </c>
      <c r="AB49" s="293">
        <f t="shared" si="15"/>
        <v>0</v>
      </c>
      <c r="AC49" s="294">
        <f t="shared" si="15"/>
        <v>0</v>
      </c>
      <c r="AD49" s="294">
        <f t="shared" si="15"/>
        <v>0</v>
      </c>
      <c r="AE49" s="294">
        <f t="shared" si="15"/>
        <v>0</v>
      </c>
      <c r="AF49" s="294">
        <f t="shared" si="15"/>
        <v>0</v>
      </c>
      <c r="AG49" s="294">
        <f t="shared" si="15"/>
        <v>0</v>
      </c>
      <c r="AH49" s="294">
        <f t="shared" si="15"/>
        <v>0</v>
      </c>
      <c r="AI49" s="294">
        <f t="shared" si="15"/>
        <v>0</v>
      </c>
      <c r="AJ49" s="293">
        <f t="shared" si="15"/>
        <v>0</v>
      </c>
      <c r="AK49" s="294">
        <f t="shared" si="15"/>
        <v>0</v>
      </c>
      <c r="AL49" s="294">
        <f t="shared" si="15"/>
        <v>0</v>
      </c>
      <c r="AM49" s="294">
        <f t="shared" si="15"/>
        <v>0</v>
      </c>
      <c r="AN49" s="294">
        <f t="shared" si="15"/>
        <v>0</v>
      </c>
      <c r="AO49" s="293">
        <f t="shared" si="15"/>
        <v>0</v>
      </c>
      <c r="AP49" s="294">
        <f t="shared" si="15"/>
        <v>0</v>
      </c>
      <c r="AQ49" s="294">
        <f t="shared" si="15"/>
        <v>0</v>
      </c>
      <c r="AR49" s="294">
        <f t="shared" si="15"/>
        <v>0</v>
      </c>
      <c r="AS49" s="294">
        <f t="shared" si="15"/>
        <v>0</v>
      </c>
      <c r="AT49" s="294">
        <f t="shared" si="15"/>
        <v>0</v>
      </c>
      <c r="AU49" s="294">
        <f t="shared" si="15"/>
        <v>0</v>
      </c>
      <c r="AV49" s="294">
        <f t="shared" si="15"/>
        <v>0</v>
      </c>
      <c r="AW49" s="294">
        <f t="shared" si="15"/>
        <v>0</v>
      </c>
      <c r="AX49" s="294">
        <f t="shared" si="15"/>
        <v>0</v>
      </c>
      <c r="AY49" s="294">
        <f t="shared" si="15"/>
        <v>0</v>
      </c>
      <c r="AZ49" s="294">
        <f t="shared" ref="AZ49" si="16">AZ50+AZ51+AZ52</f>
        <v>0</v>
      </c>
      <c r="BA49" s="294">
        <f t="shared" si="15"/>
        <v>0</v>
      </c>
      <c r="BB49" s="294">
        <f t="shared" si="15"/>
        <v>0</v>
      </c>
      <c r="BC49" s="294">
        <f t="shared" si="15"/>
        <v>0</v>
      </c>
      <c r="BD49" s="294">
        <f t="shared" si="15"/>
        <v>0</v>
      </c>
      <c r="BE49" s="294">
        <f t="shared" si="15"/>
        <v>0</v>
      </c>
      <c r="BF49" s="294">
        <f t="shared" si="9"/>
        <v>0</v>
      </c>
      <c r="BG49" s="293">
        <f t="shared" si="10"/>
        <v>0</v>
      </c>
      <c r="BH49" s="296"/>
      <c r="BI49" s="290"/>
      <c r="BJ49" s="297"/>
      <c r="BK49" s="297"/>
      <c r="BL49" s="303"/>
      <c r="BM49" s="299">
        <f>BG49+BH49+BI49+BJ49+BK49</f>
        <v>0</v>
      </c>
    </row>
    <row r="50" spans="2:65" s="287" customFormat="1" ht="12" customHeight="1">
      <c r="B50" s="447"/>
      <c r="C50" s="448"/>
      <c r="D50" s="448"/>
      <c r="E50" s="448"/>
      <c r="F50" s="438"/>
      <c r="G50" s="438"/>
      <c r="H50" s="426"/>
      <c r="I50" s="384" t="s">
        <v>200</v>
      </c>
      <c r="J50" s="384"/>
      <c r="K50" s="289" t="s">
        <v>201</v>
      </c>
      <c r="L50" s="291"/>
      <c r="M50" s="291"/>
      <c r="N50" s="291"/>
      <c r="O50" s="291"/>
      <c r="P50" s="294">
        <f>Q50+S50+X50</f>
        <v>0</v>
      </c>
      <c r="Q50" s="298"/>
      <c r="R50" s="298"/>
      <c r="S50" s="298"/>
      <c r="T50" s="298"/>
      <c r="U50" s="298"/>
      <c r="V50" s="298"/>
      <c r="W50" s="298"/>
      <c r="X50" s="298"/>
      <c r="Y50" s="298"/>
      <c r="Z50" s="298"/>
      <c r="AA50" s="298"/>
      <c r="AB50" s="294">
        <f t="shared" ref="AB50:AB56" si="17">M50+N50+O50+P50+AA50</f>
        <v>0</v>
      </c>
      <c r="AC50" s="294">
        <f>AD50+AE50</f>
        <v>0</v>
      </c>
      <c r="AD50" s="298"/>
      <c r="AE50" s="298"/>
      <c r="AF50" s="298"/>
      <c r="AG50" s="298"/>
      <c r="AH50" s="298"/>
      <c r="AI50" s="298"/>
      <c r="AJ50" s="294">
        <f>AC50+AG50+AH50+AI50</f>
        <v>0</v>
      </c>
      <c r="AK50" s="298"/>
      <c r="AL50" s="298"/>
      <c r="AM50" s="298"/>
      <c r="AN50" s="298"/>
      <c r="AO50" s="294">
        <f>AK50+AL50+AM50+AN50</f>
        <v>0</v>
      </c>
      <c r="AP50" s="294">
        <f t="shared" ref="AP50:AP56" si="18">AB50+AJ50+AO50</f>
        <v>0</v>
      </c>
      <c r="AQ50" s="294">
        <f>AR50+AS50+AT50+AU50+AX50+AY50</f>
        <v>0</v>
      </c>
      <c r="AR50" s="311"/>
      <c r="AS50" s="298"/>
      <c r="AT50" s="298"/>
      <c r="AU50" s="298"/>
      <c r="AV50" s="298"/>
      <c r="AW50" s="298"/>
      <c r="AX50" s="298"/>
      <c r="AY50" s="298"/>
      <c r="AZ50" s="298"/>
      <c r="BA50" s="298"/>
      <c r="BB50" s="298"/>
      <c r="BC50" s="298"/>
      <c r="BD50" s="298"/>
      <c r="BE50" s="298"/>
      <c r="BF50" s="294">
        <f t="shared" si="9"/>
        <v>0</v>
      </c>
      <c r="BG50" s="293">
        <f t="shared" si="10"/>
        <v>0</v>
      </c>
      <c r="BH50" s="296"/>
      <c r="BI50" s="290"/>
      <c r="BJ50" s="302"/>
      <c r="BK50" s="291"/>
      <c r="BL50" s="303"/>
      <c r="BM50" s="296"/>
    </row>
    <row r="51" spans="2:65" s="287" customFormat="1" ht="12" customHeight="1">
      <c r="B51" s="447"/>
      <c r="C51" s="448"/>
      <c r="D51" s="448"/>
      <c r="E51" s="448"/>
      <c r="F51" s="438"/>
      <c r="G51" s="438"/>
      <c r="H51" s="426"/>
      <c r="I51" s="384" t="s">
        <v>202</v>
      </c>
      <c r="J51" s="384"/>
      <c r="K51" s="289" t="s">
        <v>203</v>
      </c>
      <c r="L51" s="291"/>
      <c r="M51" s="291"/>
      <c r="N51" s="291"/>
      <c r="O51" s="291"/>
      <c r="P51" s="294">
        <f>Q51+S51+X51</f>
        <v>0</v>
      </c>
      <c r="Q51" s="298"/>
      <c r="R51" s="298"/>
      <c r="S51" s="298"/>
      <c r="T51" s="298"/>
      <c r="U51" s="298"/>
      <c r="V51" s="298"/>
      <c r="W51" s="298"/>
      <c r="X51" s="298"/>
      <c r="Y51" s="298"/>
      <c r="Z51" s="298"/>
      <c r="AA51" s="298"/>
      <c r="AB51" s="294">
        <f t="shared" si="17"/>
        <v>0</v>
      </c>
      <c r="AC51" s="294">
        <f>AD51+AE51</f>
        <v>0</v>
      </c>
      <c r="AD51" s="298"/>
      <c r="AE51" s="298"/>
      <c r="AF51" s="298"/>
      <c r="AG51" s="291"/>
      <c r="AH51" s="291"/>
      <c r="AI51" s="291"/>
      <c r="AJ51" s="294">
        <f>AC51+AG51+AH51+AI51</f>
        <v>0</v>
      </c>
      <c r="AK51" s="291"/>
      <c r="AL51" s="291"/>
      <c r="AM51" s="291"/>
      <c r="AN51" s="291"/>
      <c r="AO51" s="291"/>
      <c r="AP51" s="294">
        <f t="shared" si="18"/>
        <v>0</v>
      </c>
      <c r="AQ51" s="291"/>
      <c r="AR51" s="295"/>
      <c r="AS51" s="291"/>
      <c r="AT51" s="295"/>
      <c r="AU51" s="291"/>
      <c r="AV51" s="295"/>
      <c r="AW51" s="291"/>
      <c r="AX51" s="295"/>
      <c r="AY51" s="291"/>
      <c r="AZ51" s="291"/>
      <c r="BA51" s="311"/>
      <c r="BB51" s="298"/>
      <c r="BC51" s="311"/>
      <c r="BD51" s="298"/>
      <c r="BE51" s="311"/>
      <c r="BF51" s="294">
        <f t="shared" si="9"/>
        <v>0</v>
      </c>
      <c r="BG51" s="293">
        <f t="shared" si="10"/>
        <v>0</v>
      </c>
      <c r="BH51" s="296"/>
      <c r="BI51" s="290"/>
      <c r="BJ51" s="302"/>
      <c r="BK51" s="291"/>
      <c r="BL51" s="303"/>
      <c r="BM51" s="296"/>
    </row>
    <row r="52" spans="2:65" s="287" customFormat="1" ht="12" customHeight="1">
      <c r="B52" s="447"/>
      <c r="C52" s="448"/>
      <c r="D52" s="448"/>
      <c r="E52" s="448"/>
      <c r="F52" s="438"/>
      <c r="G52" s="438"/>
      <c r="H52" s="426"/>
      <c r="I52" s="384" t="s">
        <v>204</v>
      </c>
      <c r="J52" s="384"/>
      <c r="K52" s="289" t="s">
        <v>205</v>
      </c>
      <c r="L52" s="291"/>
      <c r="M52" s="291"/>
      <c r="N52" s="291"/>
      <c r="O52" s="291"/>
      <c r="P52" s="294">
        <f>Q52+S52+X52</f>
        <v>0</v>
      </c>
      <c r="Q52" s="298"/>
      <c r="R52" s="298"/>
      <c r="S52" s="298"/>
      <c r="T52" s="298"/>
      <c r="U52" s="298"/>
      <c r="V52" s="298"/>
      <c r="W52" s="298"/>
      <c r="X52" s="298"/>
      <c r="Y52" s="298"/>
      <c r="Z52" s="298"/>
      <c r="AA52" s="298"/>
      <c r="AB52" s="294">
        <f t="shared" si="17"/>
        <v>0</v>
      </c>
      <c r="AC52" s="294">
        <f>AD52+AE52</f>
        <v>0</v>
      </c>
      <c r="AD52" s="298"/>
      <c r="AE52" s="298"/>
      <c r="AF52" s="298"/>
      <c r="AG52" s="298"/>
      <c r="AH52" s="298"/>
      <c r="AI52" s="298"/>
      <c r="AJ52" s="294">
        <f>AC52+AG52+AH52+AI52</f>
        <v>0</v>
      </c>
      <c r="AK52" s="298"/>
      <c r="AL52" s="298"/>
      <c r="AM52" s="298"/>
      <c r="AN52" s="298"/>
      <c r="AO52" s="294">
        <f>AK52+AL52+AM52+AN52</f>
        <v>0</v>
      </c>
      <c r="AP52" s="294">
        <f t="shared" si="18"/>
        <v>0</v>
      </c>
      <c r="AQ52" s="294">
        <f>AR52+AS52+AT52+AU52+AX52+AY52</f>
        <v>0</v>
      </c>
      <c r="AR52" s="298"/>
      <c r="AS52" s="298"/>
      <c r="AT52" s="298"/>
      <c r="AU52" s="298"/>
      <c r="AV52" s="298"/>
      <c r="AW52" s="298"/>
      <c r="AX52" s="298"/>
      <c r="AY52" s="298"/>
      <c r="AZ52" s="298"/>
      <c r="BA52" s="298"/>
      <c r="BB52" s="298"/>
      <c r="BC52" s="298"/>
      <c r="BD52" s="298"/>
      <c r="BE52" s="298"/>
      <c r="BF52" s="294">
        <f t="shared" si="9"/>
        <v>0</v>
      </c>
      <c r="BG52" s="293">
        <f t="shared" si="10"/>
        <v>0</v>
      </c>
      <c r="BH52" s="296"/>
      <c r="BI52" s="290"/>
      <c r="BJ52" s="302"/>
      <c r="BK52" s="291"/>
      <c r="BL52" s="303"/>
      <c r="BM52" s="296"/>
    </row>
    <row r="53" spans="2:65" s="287" customFormat="1" ht="12" customHeight="1">
      <c r="B53" s="447"/>
      <c r="C53" s="448"/>
      <c r="D53" s="448"/>
      <c r="E53" s="448"/>
      <c r="F53" s="438"/>
      <c r="G53" s="438"/>
      <c r="H53" s="442" t="s">
        <v>206</v>
      </c>
      <c r="I53" s="403" t="s">
        <v>207</v>
      </c>
      <c r="J53" s="403"/>
      <c r="K53" s="289" t="s">
        <v>208</v>
      </c>
      <c r="L53" s="294">
        <f>L54+L55+L56</f>
        <v>0</v>
      </c>
      <c r="M53" s="294">
        <f>M54+M55+M56</f>
        <v>0</v>
      </c>
      <c r="N53" s="294">
        <f>N54+N55+N56</f>
        <v>0</v>
      </c>
      <c r="O53" s="294">
        <f>O54+O55+O56</f>
        <v>0</v>
      </c>
      <c r="P53" s="291"/>
      <c r="Q53" s="291"/>
      <c r="R53" s="291"/>
      <c r="S53" s="291"/>
      <c r="T53" s="291"/>
      <c r="U53" s="291"/>
      <c r="V53" s="291"/>
      <c r="W53" s="291"/>
      <c r="X53" s="291"/>
      <c r="Y53" s="291"/>
      <c r="Z53" s="291"/>
      <c r="AA53" s="291"/>
      <c r="AB53" s="294">
        <f t="shared" si="17"/>
        <v>0</v>
      </c>
      <c r="AC53" s="291"/>
      <c r="AD53" s="291"/>
      <c r="AE53" s="291"/>
      <c r="AF53" s="291"/>
      <c r="AG53" s="291"/>
      <c r="AH53" s="291"/>
      <c r="AI53" s="291"/>
      <c r="AJ53" s="291"/>
      <c r="AK53" s="291"/>
      <c r="AL53" s="291"/>
      <c r="AM53" s="291"/>
      <c r="AN53" s="291"/>
      <c r="AO53" s="291"/>
      <c r="AP53" s="294">
        <f t="shared" si="18"/>
        <v>0</v>
      </c>
      <c r="AQ53" s="291"/>
      <c r="AR53" s="295"/>
      <c r="AS53" s="291"/>
      <c r="AT53" s="295"/>
      <c r="AU53" s="291"/>
      <c r="AV53" s="295"/>
      <c r="AW53" s="291"/>
      <c r="AX53" s="295"/>
      <c r="AY53" s="291"/>
      <c r="AZ53" s="291"/>
      <c r="BA53" s="291"/>
      <c r="BB53" s="291"/>
      <c r="BC53" s="291"/>
      <c r="BD53" s="291"/>
      <c r="BE53" s="291"/>
      <c r="BF53" s="291"/>
      <c r="BG53" s="293">
        <f t="shared" si="10"/>
        <v>0</v>
      </c>
      <c r="BH53" s="296"/>
      <c r="BI53" s="290"/>
      <c r="BJ53" s="318"/>
      <c r="BK53" s="290"/>
      <c r="BL53" s="319"/>
      <c r="BM53" s="290"/>
    </row>
    <row r="54" spans="2:65" s="287" customFormat="1" ht="12" customHeight="1">
      <c r="B54" s="447"/>
      <c r="C54" s="448"/>
      <c r="D54" s="448"/>
      <c r="E54" s="448"/>
      <c r="F54" s="438"/>
      <c r="G54" s="438"/>
      <c r="H54" s="442"/>
      <c r="I54" s="384" t="s">
        <v>209</v>
      </c>
      <c r="J54" s="384"/>
      <c r="K54" s="289" t="s">
        <v>210</v>
      </c>
      <c r="L54" s="301"/>
      <c r="M54" s="301"/>
      <c r="N54" s="295"/>
      <c r="O54" s="295"/>
      <c r="P54" s="291"/>
      <c r="Q54" s="291"/>
      <c r="R54" s="291"/>
      <c r="S54" s="291"/>
      <c r="T54" s="291"/>
      <c r="U54" s="291"/>
      <c r="V54" s="291"/>
      <c r="W54" s="291"/>
      <c r="X54" s="291"/>
      <c r="Y54" s="291"/>
      <c r="Z54" s="291"/>
      <c r="AA54" s="291"/>
      <c r="AB54" s="294">
        <f t="shared" si="17"/>
        <v>0</v>
      </c>
      <c r="AC54" s="291"/>
      <c r="AD54" s="291"/>
      <c r="AE54" s="291"/>
      <c r="AF54" s="291"/>
      <c r="AG54" s="291"/>
      <c r="AH54" s="291"/>
      <c r="AI54" s="291"/>
      <c r="AJ54" s="291"/>
      <c r="AK54" s="291"/>
      <c r="AL54" s="291"/>
      <c r="AM54" s="291"/>
      <c r="AN54" s="291"/>
      <c r="AO54" s="291"/>
      <c r="AP54" s="294">
        <f t="shared" si="18"/>
        <v>0</v>
      </c>
      <c r="AQ54" s="291"/>
      <c r="AR54" s="295"/>
      <c r="AS54" s="291"/>
      <c r="AT54" s="295"/>
      <c r="AU54" s="291"/>
      <c r="AV54" s="295"/>
      <c r="AW54" s="291"/>
      <c r="AX54" s="295"/>
      <c r="AY54" s="291"/>
      <c r="AZ54" s="291"/>
      <c r="BA54" s="291"/>
      <c r="BB54" s="291"/>
      <c r="BC54" s="291"/>
      <c r="BD54" s="291"/>
      <c r="BE54" s="291"/>
      <c r="BF54" s="291"/>
      <c r="BG54" s="293">
        <f t="shared" si="10"/>
        <v>0</v>
      </c>
      <c r="BH54" s="296"/>
      <c r="BI54" s="290"/>
      <c r="BJ54" s="302"/>
      <c r="BK54" s="291"/>
      <c r="BL54" s="303"/>
      <c r="BM54" s="296"/>
    </row>
    <row r="55" spans="2:65" s="287" customFormat="1" ht="12" customHeight="1">
      <c r="B55" s="447"/>
      <c r="C55" s="448"/>
      <c r="D55" s="448"/>
      <c r="E55" s="448"/>
      <c r="F55" s="438"/>
      <c r="G55" s="438"/>
      <c r="H55" s="442"/>
      <c r="I55" s="415" t="s">
        <v>211</v>
      </c>
      <c r="J55" s="415"/>
      <c r="K55" s="289" t="s">
        <v>212</v>
      </c>
      <c r="L55" s="320"/>
      <c r="M55" s="320"/>
      <c r="N55" s="320"/>
      <c r="O55" s="301"/>
      <c r="P55" s="291"/>
      <c r="Q55" s="291"/>
      <c r="R55" s="291"/>
      <c r="S55" s="291"/>
      <c r="T55" s="291"/>
      <c r="U55" s="291"/>
      <c r="V55" s="291"/>
      <c r="W55" s="291"/>
      <c r="X55" s="291"/>
      <c r="Y55" s="291"/>
      <c r="Z55" s="291"/>
      <c r="AA55" s="291"/>
      <c r="AB55" s="294">
        <f t="shared" si="17"/>
        <v>0</v>
      </c>
      <c r="AC55" s="291"/>
      <c r="AD55" s="291"/>
      <c r="AE55" s="291"/>
      <c r="AF55" s="291"/>
      <c r="AG55" s="291"/>
      <c r="AH55" s="291"/>
      <c r="AI55" s="291"/>
      <c r="AJ55" s="291"/>
      <c r="AK55" s="291"/>
      <c r="AL55" s="291"/>
      <c r="AM55" s="291"/>
      <c r="AN55" s="291"/>
      <c r="AO55" s="291"/>
      <c r="AP55" s="294">
        <f t="shared" si="18"/>
        <v>0</v>
      </c>
      <c r="AQ55" s="291"/>
      <c r="AR55" s="295"/>
      <c r="AS55" s="291"/>
      <c r="AT55" s="295"/>
      <c r="AU55" s="291"/>
      <c r="AV55" s="295"/>
      <c r="AW55" s="291"/>
      <c r="AX55" s="295"/>
      <c r="AY55" s="291"/>
      <c r="AZ55" s="291"/>
      <c r="BA55" s="291"/>
      <c r="BB55" s="291"/>
      <c r="BC55" s="291"/>
      <c r="BD55" s="291"/>
      <c r="BE55" s="291"/>
      <c r="BF55" s="291"/>
      <c r="BG55" s="293">
        <f t="shared" si="10"/>
        <v>0</v>
      </c>
      <c r="BH55" s="296"/>
      <c r="BI55" s="290"/>
      <c r="BJ55" s="302"/>
      <c r="BK55" s="291"/>
      <c r="BL55" s="303"/>
      <c r="BM55" s="296"/>
    </row>
    <row r="56" spans="2:65" s="287" customFormat="1" ht="12" customHeight="1">
      <c r="B56" s="447"/>
      <c r="C56" s="448"/>
      <c r="D56" s="448"/>
      <c r="E56" s="448"/>
      <c r="F56" s="438"/>
      <c r="G56" s="438"/>
      <c r="H56" s="442"/>
      <c r="I56" s="384" t="s">
        <v>213</v>
      </c>
      <c r="J56" s="384"/>
      <c r="K56" s="289" t="s">
        <v>214</v>
      </c>
      <c r="L56" s="321"/>
      <c r="M56" s="321"/>
      <c r="N56" s="321"/>
      <c r="O56" s="301"/>
      <c r="P56" s="291"/>
      <c r="Q56" s="291"/>
      <c r="R56" s="291"/>
      <c r="S56" s="291"/>
      <c r="T56" s="291"/>
      <c r="U56" s="291"/>
      <c r="V56" s="291"/>
      <c r="W56" s="291"/>
      <c r="X56" s="291"/>
      <c r="Y56" s="291"/>
      <c r="Z56" s="291"/>
      <c r="AA56" s="291"/>
      <c r="AB56" s="294">
        <f t="shared" si="17"/>
        <v>0</v>
      </c>
      <c r="AC56" s="291"/>
      <c r="AD56" s="291"/>
      <c r="AE56" s="291"/>
      <c r="AF56" s="291"/>
      <c r="AG56" s="291"/>
      <c r="AH56" s="291"/>
      <c r="AI56" s="291"/>
      <c r="AJ56" s="291"/>
      <c r="AK56" s="291"/>
      <c r="AL56" s="291"/>
      <c r="AM56" s="291"/>
      <c r="AN56" s="291"/>
      <c r="AO56" s="291"/>
      <c r="AP56" s="294">
        <f t="shared" si="18"/>
        <v>0</v>
      </c>
      <c r="AQ56" s="291"/>
      <c r="AR56" s="295"/>
      <c r="AS56" s="291"/>
      <c r="AT56" s="295"/>
      <c r="AU56" s="291"/>
      <c r="AV56" s="295"/>
      <c r="AW56" s="291"/>
      <c r="AX56" s="295"/>
      <c r="AY56" s="291"/>
      <c r="AZ56" s="291"/>
      <c r="BA56" s="291"/>
      <c r="BB56" s="291"/>
      <c r="BC56" s="291"/>
      <c r="BD56" s="291"/>
      <c r="BE56" s="291"/>
      <c r="BF56" s="291"/>
      <c r="BG56" s="293">
        <f t="shared" si="10"/>
        <v>0</v>
      </c>
      <c r="BH56" s="296"/>
      <c r="BI56" s="291"/>
      <c r="BJ56" s="302"/>
      <c r="BK56" s="291"/>
      <c r="BL56" s="303"/>
      <c r="BM56" s="296"/>
    </row>
    <row r="57" spans="2:65" s="287" customFormat="1" ht="12" customHeight="1">
      <c r="B57" s="447"/>
      <c r="C57" s="448"/>
      <c r="D57" s="437" t="s">
        <v>215</v>
      </c>
      <c r="E57" s="437"/>
      <c r="F57" s="438" t="s">
        <v>216</v>
      </c>
      <c r="G57" s="438"/>
      <c r="H57" s="322" t="s">
        <v>217</v>
      </c>
      <c r="I57" s="403" t="s">
        <v>217</v>
      </c>
      <c r="J57" s="403"/>
      <c r="K57" s="289" t="s">
        <v>218</v>
      </c>
      <c r="L57" s="296"/>
      <c r="M57" s="296"/>
      <c r="N57" s="296"/>
      <c r="O57" s="291"/>
      <c r="P57" s="294">
        <f t="shared" ref="P57:BE57" si="19">P59+P71+P72+P75+P76+P81+P88</f>
        <v>0</v>
      </c>
      <c r="Q57" s="294">
        <f t="shared" si="19"/>
        <v>0</v>
      </c>
      <c r="R57" s="294">
        <f t="shared" si="19"/>
        <v>0</v>
      </c>
      <c r="S57" s="294">
        <f t="shared" si="19"/>
        <v>0</v>
      </c>
      <c r="T57" s="294">
        <f t="shared" si="19"/>
        <v>0</v>
      </c>
      <c r="U57" s="294">
        <f t="shared" si="19"/>
        <v>0</v>
      </c>
      <c r="V57" s="294">
        <f t="shared" si="19"/>
        <v>0</v>
      </c>
      <c r="W57" s="294">
        <f t="shared" si="19"/>
        <v>0</v>
      </c>
      <c r="X57" s="294">
        <f t="shared" si="19"/>
        <v>0</v>
      </c>
      <c r="Y57" s="294">
        <f t="shared" si="19"/>
        <v>0</v>
      </c>
      <c r="Z57" s="294">
        <f t="shared" si="19"/>
        <v>0</v>
      </c>
      <c r="AA57" s="294">
        <f t="shared" si="19"/>
        <v>0</v>
      </c>
      <c r="AB57" s="294">
        <f t="shared" si="19"/>
        <v>0</v>
      </c>
      <c r="AC57" s="294">
        <f t="shared" si="19"/>
        <v>0</v>
      </c>
      <c r="AD57" s="294">
        <f t="shared" si="19"/>
        <v>0</v>
      </c>
      <c r="AE57" s="294">
        <f t="shared" si="19"/>
        <v>0</v>
      </c>
      <c r="AF57" s="294">
        <f t="shared" si="19"/>
        <v>0</v>
      </c>
      <c r="AG57" s="294">
        <f t="shared" si="19"/>
        <v>0</v>
      </c>
      <c r="AH57" s="294">
        <f t="shared" si="19"/>
        <v>0</v>
      </c>
      <c r="AI57" s="294">
        <f t="shared" si="19"/>
        <v>0</v>
      </c>
      <c r="AJ57" s="294">
        <f t="shared" si="19"/>
        <v>0</v>
      </c>
      <c r="AK57" s="294">
        <f t="shared" si="19"/>
        <v>0</v>
      </c>
      <c r="AL57" s="294">
        <f t="shared" si="19"/>
        <v>0</v>
      </c>
      <c r="AM57" s="294">
        <f t="shared" si="19"/>
        <v>0</v>
      </c>
      <c r="AN57" s="294">
        <f t="shared" si="19"/>
        <v>0</v>
      </c>
      <c r="AO57" s="294">
        <f t="shared" si="19"/>
        <v>0</v>
      </c>
      <c r="AP57" s="294">
        <f t="shared" si="19"/>
        <v>0</v>
      </c>
      <c r="AQ57" s="294">
        <f t="shared" si="19"/>
        <v>0</v>
      </c>
      <c r="AR57" s="294">
        <f t="shared" si="19"/>
        <v>0</v>
      </c>
      <c r="AS57" s="294">
        <f t="shared" si="19"/>
        <v>0</v>
      </c>
      <c r="AT57" s="294">
        <f t="shared" si="19"/>
        <v>0</v>
      </c>
      <c r="AU57" s="294">
        <f t="shared" si="19"/>
        <v>0</v>
      </c>
      <c r="AV57" s="294">
        <f t="shared" si="19"/>
        <v>0</v>
      </c>
      <c r="AW57" s="294">
        <f t="shared" si="19"/>
        <v>0</v>
      </c>
      <c r="AX57" s="294">
        <f t="shared" si="19"/>
        <v>0</v>
      </c>
      <c r="AY57" s="294">
        <f t="shared" si="19"/>
        <v>0</v>
      </c>
      <c r="AZ57" s="294">
        <f t="shared" ref="AZ57" si="20">AZ59+AZ71+AZ72+AZ75+AZ76+AZ81+AZ88</f>
        <v>0</v>
      </c>
      <c r="BA57" s="294">
        <f t="shared" si="19"/>
        <v>0</v>
      </c>
      <c r="BB57" s="294">
        <f t="shared" si="19"/>
        <v>0</v>
      </c>
      <c r="BC57" s="294">
        <f t="shared" si="19"/>
        <v>0</v>
      </c>
      <c r="BD57" s="294">
        <f t="shared" si="19"/>
        <v>0</v>
      </c>
      <c r="BE57" s="294">
        <f t="shared" si="19"/>
        <v>0</v>
      </c>
      <c r="BF57" s="294">
        <f t="shared" ref="BF57:BF81" si="21">AQ57+BA57+BB57+BC57+BD57+BE57</f>
        <v>0</v>
      </c>
      <c r="BG57" s="316">
        <f t="shared" si="10"/>
        <v>0</v>
      </c>
      <c r="BH57" s="296"/>
      <c r="BI57" s="291"/>
      <c r="BJ57" s="302"/>
      <c r="BK57" s="291"/>
      <c r="BL57" s="303"/>
      <c r="BM57" s="296"/>
    </row>
    <row r="58" spans="2:65" s="287" customFormat="1" ht="12" customHeight="1">
      <c r="B58" s="447"/>
      <c r="C58" s="448"/>
      <c r="D58" s="437"/>
      <c r="E58" s="437"/>
      <c r="F58" s="438"/>
      <c r="G58" s="438"/>
      <c r="H58" s="322" t="s">
        <v>219</v>
      </c>
      <c r="I58" s="403" t="s">
        <v>219</v>
      </c>
      <c r="J58" s="403"/>
      <c r="K58" s="289" t="s">
        <v>220</v>
      </c>
      <c r="L58" s="291"/>
      <c r="M58" s="291"/>
      <c r="N58" s="291"/>
      <c r="O58" s="291"/>
      <c r="P58" s="294">
        <f t="shared" ref="P58:BE58" si="22">P66+P73+P77+P82+P91</f>
        <v>0</v>
      </c>
      <c r="Q58" s="294">
        <f t="shared" si="22"/>
        <v>0</v>
      </c>
      <c r="R58" s="294">
        <f t="shared" si="22"/>
        <v>0</v>
      </c>
      <c r="S58" s="294">
        <f t="shared" si="22"/>
        <v>0</v>
      </c>
      <c r="T58" s="294">
        <f t="shared" si="22"/>
        <v>0</v>
      </c>
      <c r="U58" s="294">
        <f t="shared" si="22"/>
        <v>0</v>
      </c>
      <c r="V58" s="294">
        <f t="shared" si="22"/>
        <v>0</v>
      </c>
      <c r="W58" s="294">
        <f t="shared" si="22"/>
        <v>0</v>
      </c>
      <c r="X58" s="294">
        <f t="shared" si="22"/>
        <v>0</v>
      </c>
      <c r="Y58" s="294">
        <f t="shared" si="22"/>
        <v>0</v>
      </c>
      <c r="Z58" s="294">
        <f t="shared" si="22"/>
        <v>0</v>
      </c>
      <c r="AA58" s="294">
        <f t="shared" si="22"/>
        <v>0</v>
      </c>
      <c r="AB58" s="294">
        <f t="shared" si="22"/>
        <v>0</v>
      </c>
      <c r="AC58" s="294">
        <f t="shared" si="22"/>
        <v>0</v>
      </c>
      <c r="AD58" s="294">
        <f t="shared" si="22"/>
        <v>0</v>
      </c>
      <c r="AE58" s="294">
        <f t="shared" si="22"/>
        <v>0</v>
      </c>
      <c r="AF58" s="294">
        <f t="shared" si="22"/>
        <v>0</v>
      </c>
      <c r="AG58" s="294">
        <f t="shared" si="22"/>
        <v>0</v>
      </c>
      <c r="AH58" s="294">
        <f t="shared" si="22"/>
        <v>0</v>
      </c>
      <c r="AI58" s="294">
        <f t="shared" si="22"/>
        <v>0</v>
      </c>
      <c r="AJ58" s="294">
        <f t="shared" si="22"/>
        <v>0</v>
      </c>
      <c r="AK58" s="294">
        <f t="shared" si="22"/>
        <v>0</v>
      </c>
      <c r="AL58" s="294">
        <f t="shared" si="22"/>
        <v>0</v>
      </c>
      <c r="AM58" s="294">
        <f t="shared" si="22"/>
        <v>0</v>
      </c>
      <c r="AN58" s="294">
        <f t="shared" si="22"/>
        <v>0</v>
      </c>
      <c r="AO58" s="294">
        <f t="shared" si="22"/>
        <v>0</v>
      </c>
      <c r="AP58" s="294">
        <f t="shared" si="22"/>
        <v>0</v>
      </c>
      <c r="AQ58" s="294">
        <f t="shared" si="22"/>
        <v>0</v>
      </c>
      <c r="AR58" s="294">
        <f t="shared" si="22"/>
        <v>0</v>
      </c>
      <c r="AS58" s="294">
        <f t="shared" si="22"/>
        <v>0</v>
      </c>
      <c r="AT58" s="294">
        <f t="shared" si="22"/>
        <v>0</v>
      </c>
      <c r="AU58" s="294">
        <f t="shared" si="22"/>
        <v>0</v>
      </c>
      <c r="AV58" s="294">
        <f t="shared" si="22"/>
        <v>0</v>
      </c>
      <c r="AW58" s="294">
        <f t="shared" si="22"/>
        <v>0</v>
      </c>
      <c r="AX58" s="294">
        <f t="shared" si="22"/>
        <v>0</v>
      </c>
      <c r="AY58" s="294">
        <f t="shared" si="22"/>
        <v>0</v>
      </c>
      <c r="AZ58" s="294">
        <f t="shared" ref="AZ58" si="23">AZ66+AZ73+AZ77+AZ82+AZ91</f>
        <v>0</v>
      </c>
      <c r="BA58" s="294">
        <f t="shared" si="22"/>
        <v>0</v>
      </c>
      <c r="BB58" s="294">
        <f t="shared" si="22"/>
        <v>0</v>
      </c>
      <c r="BC58" s="294">
        <f t="shared" si="22"/>
        <v>0</v>
      </c>
      <c r="BD58" s="294">
        <f t="shared" si="22"/>
        <v>0</v>
      </c>
      <c r="BE58" s="294">
        <f t="shared" si="22"/>
        <v>0</v>
      </c>
      <c r="BF58" s="294">
        <f t="shared" si="21"/>
        <v>0</v>
      </c>
      <c r="BG58" s="316">
        <f t="shared" si="10"/>
        <v>0</v>
      </c>
      <c r="BH58" s="296"/>
      <c r="BI58" s="291"/>
      <c r="BJ58" s="302"/>
      <c r="BK58" s="291"/>
      <c r="BL58" s="303"/>
      <c r="BM58" s="296"/>
    </row>
    <row r="59" spans="2:65" s="287" customFormat="1" ht="12" customHeight="1">
      <c r="B59" s="447"/>
      <c r="C59" s="448"/>
      <c r="D59" s="437"/>
      <c r="E59" s="437"/>
      <c r="F59" s="438"/>
      <c r="G59" s="438"/>
      <c r="H59" s="440" t="s">
        <v>221</v>
      </c>
      <c r="I59" s="403" t="s">
        <v>222</v>
      </c>
      <c r="J59" s="403"/>
      <c r="K59" s="289" t="s">
        <v>223</v>
      </c>
      <c r="L59" s="291"/>
      <c r="M59" s="291"/>
      <c r="N59" s="291"/>
      <c r="O59" s="291"/>
      <c r="P59" s="294">
        <f t="shared" ref="P59:AY59" si="24">P60+P61+P62+P64</f>
        <v>0</v>
      </c>
      <c r="Q59" s="294">
        <f t="shared" si="24"/>
        <v>0</v>
      </c>
      <c r="R59" s="294">
        <f t="shared" si="24"/>
        <v>0</v>
      </c>
      <c r="S59" s="294">
        <f t="shared" si="24"/>
        <v>0</v>
      </c>
      <c r="T59" s="294">
        <f t="shared" si="24"/>
        <v>0</v>
      </c>
      <c r="U59" s="294">
        <f t="shared" si="24"/>
        <v>0</v>
      </c>
      <c r="V59" s="294">
        <f t="shared" si="24"/>
        <v>0</v>
      </c>
      <c r="W59" s="294">
        <f t="shared" si="24"/>
        <v>0</v>
      </c>
      <c r="X59" s="294">
        <f t="shared" si="24"/>
        <v>0</v>
      </c>
      <c r="Y59" s="294">
        <f t="shared" si="24"/>
        <v>0</v>
      </c>
      <c r="Z59" s="294">
        <f t="shared" si="24"/>
        <v>0</v>
      </c>
      <c r="AA59" s="294">
        <f t="shared" si="24"/>
        <v>0</v>
      </c>
      <c r="AB59" s="294">
        <f t="shared" si="24"/>
        <v>0</v>
      </c>
      <c r="AC59" s="294">
        <f t="shared" si="24"/>
        <v>0</v>
      </c>
      <c r="AD59" s="294">
        <f t="shared" si="24"/>
        <v>0</v>
      </c>
      <c r="AE59" s="294">
        <f t="shared" si="24"/>
        <v>0</v>
      </c>
      <c r="AF59" s="294">
        <f t="shared" si="24"/>
        <v>0</v>
      </c>
      <c r="AG59" s="294">
        <f t="shared" si="24"/>
        <v>0</v>
      </c>
      <c r="AH59" s="294">
        <f t="shared" si="24"/>
        <v>0</v>
      </c>
      <c r="AI59" s="294">
        <f t="shared" si="24"/>
        <v>0</v>
      </c>
      <c r="AJ59" s="294">
        <f t="shared" si="24"/>
        <v>0</v>
      </c>
      <c r="AK59" s="294">
        <f t="shared" si="24"/>
        <v>0</v>
      </c>
      <c r="AL59" s="294">
        <f t="shared" si="24"/>
        <v>0</v>
      </c>
      <c r="AM59" s="294">
        <f t="shared" si="24"/>
        <v>0</v>
      </c>
      <c r="AN59" s="294">
        <f t="shared" si="24"/>
        <v>0</v>
      </c>
      <c r="AO59" s="294">
        <f t="shared" si="24"/>
        <v>0</v>
      </c>
      <c r="AP59" s="294">
        <f t="shared" si="24"/>
        <v>0</v>
      </c>
      <c r="AQ59" s="294">
        <f t="shared" si="24"/>
        <v>0</v>
      </c>
      <c r="AR59" s="294">
        <f t="shared" si="24"/>
        <v>0</v>
      </c>
      <c r="AS59" s="294">
        <f t="shared" si="24"/>
        <v>0</v>
      </c>
      <c r="AT59" s="294">
        <f t="shared" si="24"/>
        <v>0</v>
      </c>
      <c r="AU59" s="294">
        <f t="shared" si="24"/>
        <v>0</v>
      </c>
      <c r="AV59" s="294">
        <f t="shared" si="24"/>
        <v>0</v>
      </c>
      <c r="AW59" s="294">
        <f t="shared" si="24"/>
        <v>0</v>
      </c>
      <c r="AX59" s="294">
        <f t="shared" si="24"/>
        <v>0</v>
      </c>
      <c r="AY59" s="294">
        <f t="shared" si="24"/>
        <v>0</v>
      </c>
      <c r="AZ59" s="294">
        <f t="shared" ref="AZ59" si="25">AZ60+AZ61+AZ62+AZ64</f>
        <v>0</v>
      </c>
      <c r="BA59" s="291"/>
      <c r="BB59" s="291"/>
      <c r="BC59" s="291"/>
      <c r="BD59" s="291"/>
      <c r="BE59" s="291"/>
      <c r="BF59" s="294">
        <f t="shared" si="21"/>
        <v>0</v>
      </c>
      <c r="BG59" s="293">
        <f t="shared" si="10"/>
        <v>0</v>
      </c>
      <c r="BH59" s="296"/>
      <c r="BI59" s="291"/>
      <c r="BJ59" s="302"/>
      <c r="BK59" s="291"/>
      <c r="BL59" s="303"/>
      <c r="BM59" s="296"/>
    </row>
    <row r="60" spans="2:65" s="287" customFormat="1" ht="12" customHeight="1">
      <c r="B60" s="447"/>
      <c r="C60" s="448"/>
      <c r="D60" s="437"/>
      <c r="E60" s="437"/>
      <c r="F60" s="438"/>
      <c r="G60" s="438"/>
      <c r="H60" s="440"/>
      <c r="I60" s="425" t="s">
        <v>224</v>
      </c>
      <c r="J60" s="425"/>
      <c r="K60" s="289" t="s">
        <v>225</v>
      </c>
      <c r="L60" s="291"/>
      <c r="M60" s="291"/>
      <c r="N60" s="291"/>
      <c r="O60" s="291"/>
      <c r="P60" s="294">
        <f t="shared" ref="P60:P65" si="26">Q60+S60+X60</f>
        <v>0</v>
      </c>
      <c r="Q60" s="305"/>
      <c r="R60" s="305"/>
      <c r="S60" s="305"/>
      <c r="T60" s="305"/>
      <c r="U60" s="305"/>
      <c r="V60" s="305"/>
      <c r="W60" s="305"/>
      <c r="X60" s="305"/>
      <c r="Y60" s="305"/>
      <c r="Z60" s="305"/>
      <c r="AA60" s="305"/>
      <c r="AB60" s="294">
        <f t="shared" ref="AB60:AB65" si="27">M60+N60+O60+P60+AA60</f>
        <v>0</v>
      </c>
      <c r="AC60" s="294">
        <f t="shared" ref="AC60:AC65" si="28">AD60+AE60</f>
        <v>0</v>
      </c>
      <c r="AD60" s="305"/>
      <c r="AE60" s="305"/>
      <c r="AF60" s="305"/>
      <c r="AG60" s="305"/>
      <c r="AH60" s="305"/>
      <c r="AI60" s="305"/>
      <c r="AJ60" s="294">
        <f t="shared" ref="AJ60:AJ65" si="29">AC60+AG60+AH60+AI60</f>
        <v>0</v>
      </c>
      <c r="AK60" s="305"/>
      <c r="AL60" s="305"/>
      <c r="AM60" s="305"/>
      <c r="AN60" s="305"/>
      <c r="AO60" s="294">
        <f t="shared" ref="AO60:AO65" si="30">AK60+AL60+AM60+AN60</f>
        <v>0</v>
      </c>
      <c r="AP60" s="306">
        <f t="shared" ref="AP60:AP65" si="31">AB60+AJ60+AO60</f>
        <v>0</v>
      </c>
      <c r="AQ60" s="306">
        <f t="shared" ref="AQ60:AQ65" si="32">AR60+AS60+AT60+AU60+AX60+AY60</f>
        <v>0</v>
      </c>
      <c r="AR60" s="307"/>
      <c r="AS60" s="305"/>
      <c r="AT60" s="307"/>
      <c r="AU60" s="305"/>
      <c r="AV60" s="307"/>
      <c r="AW60" s="305"/>
      <c r="AX60" s="307"/>
      <c r="AY60" s="305"/>
      <c r="AZ60" s="305"/>
      <c r="BA60" s="295"/>
      <c r="BB60" s="291"/>
      <c r="BC60" s="295"/>
      <c r="BD60" s="291"/>
      <c r="BE60" s="295"/>
      <c r="BF60" s="294">
        <f t="shared" si="21"/>
        <v>0</v>
      </c>
      <c r="BG60" s="293">
        <f t="shared" si="10"/>
        <v>0</v>
      </c>
      <c r="BH60" s="296"/>
      <c r="BI60" s="291"/>
      <c r="BJ60" s="302"/>
      <c r="BK60" s="291"/>
      <c r="BL60" s="303"/>
      <c r="BM60" s="296"/>
    </row>
    <row r="61" spans="2:65" s="287" customFormat="1" ht="12" customHeight="1">
      <c r="B61" s="447"/>
      <c r="C61" s="448"/>
      <c r="D61" s="437"/>
      <c r="E61" s="437"/>
      <c r="F61" s="438"/>
      <c r="G61" s="438"/>
      <c r="H61" s="440"/>
      <c r="I61" s="425" t="s">
        <v>226</v>
      </c>
      <c r="J61" s="425"/>
      <c r="K61" s="289" t="s">
        <v>227</v>
      </c>
      <c r="L61" s="291"/>
      <c r="M61" s="291"/>
      <c r="N61" s="291"/>
      <c r="O61" s="291"/>
      <c r="P61" s="294">
        <f t="shared" si="26"/>
        <v>0</v>
      </c>
      <c r="Q61" s="305"/>
      <c r="R61" s="305"/>
      <c r="S61" s="305"/>
      <c r="T61" s="305"/>
      <c r="U61" s="305"/>
      <c r="V61" s="305"/>
      <c r="W61" s="305"/>
      <c r="X61" s="305"/>
      <c r="Y61" s="305"/>
      <c r="Z61" s="305"/>
      <c r="AA61" s="305"/>
      <c r="AB61" s="294">
        <f t="shared" si="27"/>
        <v>0</v>
      </c>
      <c r="AC61" s="294">
        <f t="shared" si="28"/>
        <v>0</v>
      </c>
      <c r="AD61" s="305"/>
      <c r="AE61" s="305"/>
      <c r="AF61" s="305"/>
      <c r="AG61" s="305"/>
      <c r="AH61" s="305"/>
      <c r="AI61" s="305"/>
      <c r="AJ61" s="294">
        <f t="shared" si="29"/>
        <v>0</v>
      </c>
      <c r="AK61" s="305"/>
      <c r="AL61" s="305"/>
      <c r="AM61" s="305"/>
      <c r="AN61" s="305"/>
      <c r="AO61" s="294">
        <f t="shared" si="30"/>
        <v>0</v>
      </c>
      <c r="AP61" s="306">
        <f t="shared" si="31"/>
        <v>0</v>
      </c>
      <c r="AQ61" s="306">
        <f t="shared" si="32"/>
        <v>0</v>
      </c>
      <c r="AR61" s="307"/>
      <c r="AS61" s="305"/>
      <c r="AT61" s="305"/>
      <c r="AU61" s="305"/>
      <c r="AV61" s="305"/>
      <c r="AW61" s="305"/>
      <c r="AX61" s="305"/>
      <c r="AY61" s="305"/>
      <c r="AZ61" s="305"/>
      <c r="BA61" s="291"/>
      <c r="BB61" s="291"/>
      <c r="BC61" s="291"/>
      <c r="BD61" s="291"/>
      <c r="BE61" s="291"/>
      <c r="BF61" s="294">
        <f t="shared" si="21"/>
        <v>0</v>
      </c>
      <c r="BG61" s="293">
        <f t="shared" si="10"/>
        <v>0</v>
      </c>
      <c r="BH61" s="296"/>
      <c r="BI61" s="291"/>
      <c r="BJ61" s="302"/>
      <c r="BK61" s="291"/>
      <c r="BL61" s="303"/>
      <c r="BM61" s="296"/>
    </row>
    <row r="62" spans="2:65" s="287" customFormat="1" ht="12" customHeight="1">
      <c r="B62" s="447"/>
      <c r="C62" s="448"/>
      <c r="D62" s="437"/>
      <c r="E62" s="437"/>
      <c r="F62" s="438"/>
      <c r="G62" s="438"/>
      <c r="H62" s="440"/>
      <c r="I62" s="425" t="s">
        <v>228</v>
      </c>
      <c r="J62" s="425"/>
      <c r="K62" s="289" t="s">
        <v>229</v>
      </c>
      <c r="L62" s="291"/>
      <c r="M62" s="291"/>
      <c r="N62" s="291"/>
      <c r="O62" s="291"/>
      <c r="P62" s="294">
        <f t="shared" si="26"/>
        <v>0</v>
      </c>
      <c r="Q62" s="305"/>
      <c r="R62" s="305"/>
      <c r="S62" s="305"/>
      <c r="T62" s="305"/>
      <c r="U62" s="305"/>
      <c r="V62" s="305"/>
      <c r="W62" s="305"/>
      <c r="X62" s="305"/>
      <c r="Y62" s="305"/>
      <c r="Z62" s="305"/>
      <c r="AA62" s="305"/>
      <c r="AB62" s="294">
        <f t="shared" si="27"/>
        <v>0</v>
      </c>
      <c r="AC62" s="294">
        <f t="shared" si="28"/>
        <v>0</v>
      </c>
      <c r="AD62" s="305"/>
      <c r="AE62" s="305"/>
      <c r="AF62" s="305"/>
      <c r="AG62" s="305"/>
      <c r="AH62" s="305"/>
      <c r="AI62" s="305"/>
      <c r="AJ62" s="294">
        <f t="shared" si="29"/>
        <v>0</v>
      </c>
      <c r="AK62" s="305"/>
      <c r="AL62" s="305"/>
      <c r="AM62" s="305"/>
      <c r="AN62" s="305"/>
      <c r="AO62" s="294">
        <f t="shared" si="30"/>
        <v>0</v>
      </c>
      <c r="AP62" s="306">
        <f t="shared" si="31"/>
        <v>0</v>
      </c>
      <c r="AQ62" s="306">
        <f t="shared" si="32"/>
        <v>0</v>
      </c>
      <c r="AR62" s="307"/>
      <c r="AS62" s="305"/>
      <c r="AT62" s="307"/>
      <c r="AU62" s="305"/>
      <c r="AV62" s="307"/>
      <c r="AW62" s="305"/>
      <c r="AX62" s="307"/>
      <c r="AY62" s="305"/>
      <c r="AZ62" s="305"/>
      <c r="BA62" s="295"/>
      <c r="BB62" s="291"/>
      <c r="BC62" s="295"/>
      <c r="BD62" s="291"/>
      <c r="BE62" s="295"/>
      <c r="BF62" s="294">
        <f t="shared" si="21"/>
        <v>0</v>
      </c>
      <c r="BG62" s="293">
        <f t="shared" si="10"/>
        <v>0</v>
      </c>
      <c r="BH62" s="296"/>
      <c r="BI62" s="291"/>
      <c r="BJ62" s="302"/>
      <c r="BK62" s="291"/>
      <c r="BL62" s="303"/>
      <c r="BM62" s="296"/>
    </row>
    <row r="63" spans="2:65" s="287" customFormat="1" ht="12" customHeight="1">
      <c r="B63" s="447"/>
      <c r="C63" s="448"/>
      <c r="D63" s="437"/>
      <c r="E63" s="437"/>
      <c r="F63" s="438"/>
      <c r="G63" s="438"/>
      <c r="H63" s="440"/>
      <c r="I63" s="427" t="s">
        <v>140</v>
      </c>
      <c r="J63" s="427"/>
      <c r="K63" s="289" t="s">
        <v>230</v>
      </c>
      <c r="L63" s="291"/>
      <c r="M63" s="291"/>
      <c r="N63" s="291"/>
      <c r="O63" s="291"/>
      <c r="P63" s="294">
        <f t="shared" si="26"/>
        <v>0</v>
      </c>
      <c r="Q63" s="305"/>
      <c r="R63" s="305"/>
      <c r="S63" s="305"/>
      <c r="T63" s="305"/>
      <c r="U63" s="305"/>
      <c r="V63" s="305"/>
      <c r="W63" s="305"/>
      <c r="X63" s="305"/>
      <c r="Y63" s="305"/>
      <c r="Z63" s="305"/>
      <c r="AA63" s="305"/>
      <c r="AB63" s="294">
        <f t="shared" si="27"/>
        <v>0</v>
      </c>
      <c r="AC63" s="294">
        <f t="shared" si="28"/>
        <v>0</v>
      </c>
      <c r="AD63" s="305"/>
      <c r="AE63" s="305"/>
      <c r="AF63" s="305"/>
      <c r="AG63" s="305"/>
      <c r="AH63" s="305"/>
      <c r="AI63" s="305"/>
      <c r="AJ63" s="294">
        <f t="shared" si="29"/>
        <v>0</v>
      </c>
      <c r="AK63" s="305"/>
      <c r="AL63" s="305"/>
      <c r="AM63" s="305"/>
      <c r="AN63" s="305"/>
      <c r="AO63" s="294">
        <f t="shared" si="30"/>
        <v>0</v>
      </c>
      <c r="AP63" s="306">
        <f t="shared" si="31"/>
        <v>0</v>
      </c>
      <c r="AQ63" s="306">
        <f t="shared" si="32"/>
        <v>0</v>
      </c>
      <c r="AR63" s="307"/>
      <c r="AS63" s="305"/>
      <c r="AT63" s="307"/>
      <c r="AU63" s="305"/>
      <c r="AV63" s="307"/>
      <c r="AW63" s="305"/>
      <c r="AX63" s="307"/>
      <c r="AY63" s="305"/>
      <c r="AZ63" s="305"/>
      <c r="BA63" s="295"/>
      <c r="BB63" s="291"/>
      <c r="BC63" s="295"/>
      <c r="BD63" s="291"/>
      <c r="BE63" s="295"/>
      <c r="BF63" s="294">
        <f t="shared" si="21"/>
        <v>0</v>
      </c>
      <c r="BG63" s="293">
        <f t="shared" si="10"/>
        <v>0</v>
      </c>
      <c r="BH63" s="296"/>
      <c r="BI63" s="291"/>
      <c r="BJ63" s="302"/>
      <c r="BK63" s="291"/>
      <c r="BL63" s="303"/>
      <c r="BM63" s="296"/>
    </row>
    <row r="64" spans="2:65" s="287" customFormat="1" ht="12" customHeight="1">
      <c r="B64" s="447"/>
      <c r="C64" s="448"/>
      <c r="D64" s="437"/>
      <c r="E64" s="437"/>
      <c r="F64" s="438"/>
      <c r="G64" s="438"/>
      <c r="H64" s="440"/>
      <c r="I64" s="427" t="s">
        <v>231</v>
      </c>
      <c r="J64" s="427"/>
      <c r="K64" s="289" t="s">
        <v>232</v>
      </c>
      <c r="L64" s="291"/>
      <c r="M64" s="291"/>
      <c r="N64" s="291"/>
      <c r="O64" s="291"/>
      <c r="P64" s="294">
        <f t="shared" si="26"/>
        <v>0</v>
      </c>
      <c r="Q64" s="305"/>
      <c r="R64" s="305"/>
      <c r="S64" s="305"/>
      <c r="T64" s="305"/>
      <c r="U64" s="305"/>
      <c r="V64" s="305"/>
      <c r="W64" s="305"/>
      <c r="X64" s="305"/>
      <c r="Y64" s="305"/>
      <c r="Z64" s="305"/>
      <c r="AA64" s="305"/>
      <c r="AB64" s="294">
        <f t="shared" si="27"/>
        <v>0</v>
      </c>
      <c r="AC64" s="294">
        <f t="shared" si="28"/>
        <v>0</v>
      </c>
      <c r="AD64" s="305"/>
      <c r="AE64" s="305"/>
      <c r="AF64" s="305"/>
      <c r="AG64" s="305"/>
      <c r="AH64" s="305"/>
      <c r="AI64" s="305"/>
      <c r="AJ64" s="294">
        <f t="shared" si="29"/>
        <v>0</v>
      </c>
      <c r="AK64" s="305"/>
      <c r="AL64" s="305"/>
      <c r="AM64" s="305"/>
      <c r="AN64" s="305"/>
      <c r="AO64" s="294">
        <f t="shared" si="30"/>
        <v>0</v>
      </c>
      <c r="AP64" s="306">
        <f t="shared" si="31"/>
        <v>0</v>
      </c>
      <c r="AQ64" s="306">
        <f t="shared" si="32"/>
        <v>0</v>
      </c>
      <c r="AR64" s="307"/>
      <c r="AS64" s="305"/>
      <c r="AT64" s="305"/>
      <c r="AU64" s="305"/>
      <c r="AV64" s="305"/>
      <c r="AW64" s="305"/>
      <c r="AX64" s="305"/>
      <c r="AY64" s="305"/>
      <c r="AZ64" s="305"/>
      <c r="BA64" s="291"/>
      <c r="BB64" s="291"/>
      <c r="BC64" s="291"/>
      <c r="BD64" s="291"/>
      <c r="BE64" s="291"/>
      <c r="BF64" s="294">
        <f t="shared" si="21"/>
        <v>0</v>
      </c>
      <c r="BG64" s="293">
        <f t="shared" si="10"/>
        <v>0</v>
      </c>
      <c r="BH64" s="296"/>
      <c r="BI64" s="291"/>
      <c r="BJ64" s="302"/>
      <c r="BK64" s="291"/>
      <c r="BL64" s="303"/>
      <c r="BM64" s="296"/>
    </row>
    <row r="65" spans="2:67" s="287" customFormat="1" ht="12" customHeight="1">
      <c r="B65" s="447"/>
      <c r="C65" s="448"/>
      <c r="D65" s="437"/>
      <c r="E65" s="437"/>
      <c r="F65" s="438"/>
      <c r="G65" s="438"/>
      <c r="H65" s="440"/>
      <c r="I65" s="427" t="s">
        <v>140</v>
      </c>
      <c r="J65" s="427"/>
      <c r="K65" s="289" t="s">
        <v>233</v>
      </c>
      <c r="L65" s="291"/>
      <c r="M65" s="291"/>
      <c r="N65" s="291"/>
      <c r="O65" s="291"/>
      <c r="P65" s="294">
        <f t="shared" si="26"/>
        <v>0</v>
      </c>
      <c r="Q65" s="305"/>
      <c r="R65" s="305"/>
      <c r="S65" s="305"/>
      <c r="T65" s="305"/>
      <c r="U65" s="305"/>
      <c r="V65" s="305"/>
      <c r="W65" s="305"/>
      <c r="X65" s="305"/>
      <c r="Y65" s="305"/>
      <c r="Z65" s="305"/>
      <c r="AA65" s="305"/>
      <c r="AB65" s="294">
        <f t="shared" si="27"/>
        <v>0</v>
      </c>
      <c r="AC65" s="294">
        <f t="shared" si="28"/>
        <v>0</v>
      </c>
      <c r="AD65" s="305"/>
      <c r="AE65" s="305"/>
      <c r="AF65" s="305"/>
      <c r="AG65" s="305"/>
      <c r="AH65" s="305"/>
      <c r="AI65" s="305"/>
      <c r="AJ65" s="294">
        <f t="shared" si="29"/>
        <v>0</v>
      </c>
      <c r="AK65" s="305"/>
      <c r="AL65" s="305"/>
      <c r="AM65" s="305"/>
      <c r="AN65" s="305"/>
      <c r="AO65" s="294">
        <f t="shared" si="30"/>
        <v>0</v>
      </c>
      <c r="AP65" s="306">
        <f t="shared" si="31"/>
        <v>0</v>
      </c>
      <c r="AQ65" s="306">
        <f t="shared" si="32"/>
        <v>0</v>
      </c>
      <c r="AR65" s="307"/>
      <c r="AS65" s="305"/>
      <c r="AT65" s="305"/>
      <c r="AU65" s="305"/>
      <c r="AV65" s="305"/>
      <c r="AW65" s="305"/>
      <c r="AX65" s="305"/>
      <c r="AY65" s="305"/>
      <c r="AZ65" s="305"/>
      <c r="BA65" s="291"/>
      <c r="BB65" s="291"/>
      <c r="BC65" s="291"/>
      <c r="BD65" s="291"/>
      <c r="BE65" s="291"/>
      <c r="BF65" s="294">
        <f t="shared" si="21"/>
        <v>0</v>
      </c>
      <c r="BG65" s="293">
        <f t="shared" si="10"/>
        <v>0</v>
      </c>
      <c r="BH65" s="296"/>
      <c r="BI65" s="291"/>
      <c r="BJ65" s="302"/>
      <c r="BK65" s="291"/>
      <c r="BL65" s="303"/>
      <c r="BM65" s="296"/>
    </row>
    <row r="66" spans="2:67" s="287" customFormat="1" ht="12" customHeight="1">
      <c r="B66" s="447"/>
      <c r="C66" s="448"/>
      <c r="D66" s="437"/>
      <c r="E66" s="437"/>
      <c r="F66" s="438"/>
      <c r="G66" s="438"/>
      <c r="H66" s="440" t="s">
        <v>234</v>
      </c>
      <c r="I66" s="403" t="s">
        <v>235</v>
      </c>
      <c r="J66" s="403"/>
      <c r="K66" s="289" t="s">
        <v>236</v>
      </c>
      <c r="L66" s="290"/>
      <c r="M66" s="290"/>
      <c r="N66" s="290"/>
      <c r="O66" s="290"/>
      <c r="P66" s="294">
        <f t="shared" ref="P66:AY66" si="33">P67+P69</f>
        <v>0</v>
      </c>
      <c r="Q66" s="294">
        <f t="shared" si="33"/>
        <v>0</v>
      </c>
      <c r="R66" s="294">
        <f t="shared" si="33"/>
        <v>0</v>
      </c>
      <c r="S66" s="294">
        <f t="shared" si="33"/>
        <v>0</v>
      </c>
      <c r="T66" s="294">
        <f t="shared" si="33"/>
        <v>0</v>
      </c>
      <c r="U66" s="294">
        <f t="shared" si="33"/>
        <v>0</v>
      </c>
      <c r="V66" s="294">
        <f t="shared" si="33"/>
        <v>0</v>
      </c>
      <c r="W66" s="294">
        <f t="shared" si="33"/>
        <v>0</v>
      </c>
      <c r="X66" s="294">
        <f t="shared" si="33"/>
        <v>0</v>
      </c>
      <c r="Y66" s="294">
        <f t="shared" si="33"/>
        <v>0</v>
      </c>
      <c r="Z66" s="294">
        <f t="shared" si="33"/>
        <v>0</v>
      </c>
      <c r="AA66" s="294">
        <f t="shared" si="33"/>
        <v>0</v>
      </c>
      <c r="AB66" s="294">
        <f t="shared" si="33"/>
        <v>0</v>
      </c>
      <c r="AC66" s="294">
        <f t="shared" si="33"/>
        <v>0</v>
      </c>
      <c r="AD66" s="294">
        <f t="shared" si="33"/>
        <v>0</v>
      </c>
      <c r="AE66" s="294">
        <f t="shared" si="33"/>
        <v>0</v>
      </c>
      <c r="AF66" s="294">
        <f t="shared" si="33"/>
        <v>0</v>
      </c>
      <c r="AG66" s="294">
        <f t="shared" si="33"/>
        <v>0</v>
      </c>
      <c r="AH66" s="294">
        <f t="shared" si="33"/>
        <v>0</v>
      </c>
      <c r="AI66" s="294">
        <f t="shared" si="33"/>
        <v>0</v>
      </c>
      <c r="AJ66" s="294">
        <f t="shared" si="33"/>
        <v>0</v>
      </c>
      <c r="AK66" s="294">
        <f t="shared" si="33"/>
        <v>0</v>
      </c>
      <c r="AL66" s="294">
        <f t="shared" si="33"/>
        <v>0</v>
      </c>
      <c r="AM66" s="294">
        <f t="shared" si="33"/>
        <v>0</v>
      </c>
      <c r="AN66" s="294">
        <f t="shared" si="33"/>
        <v>0</v>
      </c>
      <c r="AO66" s="294">
        <f t="shared" si="33"/>
        <v>0</v>
      </c>
      <c r="AP66" s="294">
        <f t="shared" si="33"/>
        <v>0</v>
      </c>
      <c r="AQ66" s="294">
        <f t="shared" si="33"/>
        <v>0</v>
      </c>
      <c r="AR66" s="294">
        <f t="shared" si="33"/>
        <v>0</v>
      </c>
      <c r="AS66" s="294">
        <f t="shared" si="33"/>
        <v>0</v>
      </c>
      <c r="AT66" s="294">
        <f t="shared" si="33"/>
        <v>0</v>
      </c>
      <c r="AU66" s="294">
        <f t="shared" si="33"/>
        <v>0</v>
      </c>
      <c r="AV66" s="294">
        <f t="shared" si="33"/>
        <v>0</v>
      </c>
      <c r="AW66" s="294">
        <f t="shared" si="33"/>
        <v>0</v>
      </c>
      <c r="AX66" s="294">
        <f t="shared" si="33"/>
        <v>0</v>
      </c>
      <c r="AY66" s="294">
        <f t="shared" si="33"/>
        <v>0</v>
      </c>
      <c r="AZ66" s="294">
        <f t="shared" ref="AZ66" si="34">AZ67+AZ69</f>
        <v>0</v>
      </c>
      <c r="BA66" s="290"/>
      <c r="BB66" s="290"/>
      <c r="BC66" s="290"/>
      <c r="BD66" s="290"/>
      <c r="BE66" s="290"/>
      <c r="BF66" s="294">
        <f t="shared" si="21"/>
        <v>0</v>
      </c>
      <c r="BG66" s="293">
        <f t="shared" si="10"/>
        <v>0</v>
      </c>
      <c r="BH66" s="292"/>
      <c r="BI66" s="291"/>
      <c r="BJ66" s="302"/>
      <c r="BK66" s="291"/>
      <c r="BL66" s="303"/>
      <c r="BM66" s="296"/>
    </row>
    <row r="67" spans="2:67" s="287" customFormat="1" ht="12" customHeight="1">
      <c r="B67" s="447"/>
      <c r="C67" s="448"/>
      <c r="D67" s="437"/>
      <c r="E67" s="437"/>
      <c r="F67" s="438"/>
      <c r="G67" s="438"/>
      <c r="H67" s="440"/>
      <c r="I67" s="427" t="s">
        <v>237</v>
      </c>
      <c r="J67" s="427"/>
      <c r="K67" s="289" t="s">
        <v>238</v>
      </c>
      <c r="L67" s="291"/>
      <c r="M67" s="291"/>
      <c r="N67" s="291"/>
      <c r="O67" s="291"/>
      <c r="P67" s="294">
        <f>Q67+S67+X67</f>
        <v>0</v>
      </c>
      <c r="Q67" s="305"/>
      <c r="R67" s="305"/>
      <c r="S67" s="305"/>
      <c r="T67" s="305"/>
      <c r="U67" s="305"/>
      <c r="V67" s="305"/>
      <c r="W67" s="305"/>
      <c r="X67" s="305"/>
      <c r="Y67" s="305"/>
      <c r="Z67" s="305"/>
      <c r="AA67" s="305"/>
      <c r="AB67" s="294">
        <f>M67+N67+O67+P67+AA67</f>
        <v>0</v>
      </c>
      <c r="AC67" s="294">
        <f>AD67+AE67</f>
        <v>0</v>
      </c>
      <c r="AD67" s="305"/>
      <c r="AE67" s="305"/>
      <c r="AF67" s="305"/>
      <c r="AG67" s="305"/>
      <c r="AH67" s="305"/>
      <c r="AI67" s="305"/>
      <c r="AJ67" s="294">
        <f>AC67+AG67+AH67+AI67</f>
        <v>0</v>
      </c>
      <c r="AK67" s="305"/>
      <c r="AL67" s="305"/>
      <c r="AM67" s="305"/>
      <c r="AN67" s="305"/>
      <c r="AO67" s="294">
        <f>AK67+AL67+AM67+AN67</f>
        <v>0</v>
      </c>
      <c r="AP67" s="306">
        <f>AB67+AJ67+AO67</f>
        <v>0</v>
      </c>
      <c r="AQ67" s="306">
        <f>AR67+AS67+AT67+AU67+AX67+AY67</f>
        <v>0</v>
      </c>
      <c r="AR67" s="307"/>
      <c r="AS67" s="305"/>
      <c r="AT67" s="305"/>
      <c r="AU67" s="305"/>
      <c r="AV67" s="305"/>
      <c r="AW67" s="305"/>
      <c r="AX67" s="305"/>
      <c r="AY67" s="305"/>
      <c r="AZ67" s="305"/>
      <c r="BA67" s="291"/>
      <c r="BB67" s="291"/>
      <c r="BC67" s="291"/>
      <c r="BD67" s="291"/>
      <c r="BE67" s="291"/>
      <c r="BF67" s="294">
        <f t="shared" si="21"/>
        <v>0</v>
      </c>
      <c r="BG67" s="316">
        <f t="shared" si="10"/>
        <v>0</v>
      </c>
      <c r="BH67" s="296"/>
      <c r="BI67" s="291"/>
      <c r="BJ67" s="297"/>
      <c r="BK67" s="297"/>
      <c r="BL67" s="303"/>
      <c r="BM67" s="299">
        <f>BG67+BH67+BI67+BJ67+BK67</f>
        <v>0</v>
      </c>
      <c r="BO67" s="317"/>
    </row>
    <row r="68" spans="2:67" s="287" customFormat="1" ht="12" customHeight="1">
      <c r="B68" s="447"/>
      <c r="C68" s="448"/>
      <c r="D68" s="437"/>
      <c r="E68" s="437"/>
      <c r="F68" s="438"/>
      <c r="G68" s="438"/>
      <c r="H68" s="440"/>
      <c r="I68" s="427" t="s">
        <v>140</v>
      </c>
      <c r="J68" s="427"/>
      <c r="K68" s="289" t="s">
        <v>239</v>
      </c>
      <c r="L68" s="291"/>
      <c r="M68" s="291"/>
      <c r="N68" s="291"/>
      <c r="O68" s="291"/>
      <c r="P68" s="294">
        <f>Q68+S68+X68</f>
        <v>0</v>
      </c>
      <c r="Q68" s="305"/>
      <c r="R68" s="305"/>
      <c r="S68" s="305"/>
      <c r="T68" s="305"/>
      <c r="U68" s="305"/>
      <c r="V68" s="305"/>
      <c r="W68" s="305"/>
      <c r="X68" s="305"/>
      <c r="Y68" s="305"/>
      <c r="Z68" s="305"/>
      <c r="AA68" s="305"/>
      <c r="AB68" s="294">
        <f>M68+N68+O68+P68+AA68</f>
        <v>0</v>
      </c>
      <c r="AC68" s="294">
        <f>AD68+AE68</f>
        <v>0</v>
      </c>
      <c r="AD68" s="305"/>
      <c r="AE68" s="305"/>
      <c r="AF68" s="305"/>
      <c r="AG68" s="305"/>
      <c r="AH68" s="305"/>
      <c r="AI68" s="305"/>
      <c r="AJ68" s="294">
        <f>AC68+AG68+AH68+AI68</f>
        <v>0</v>
      </c>
      <c r="AK68" s="305"/>
      <c r="AL68" s="305"/>
      <c r="AM68" s="305"/>
      <c r="AN68" s="305"/>
      <c r="AO68" s="294">
        <f>AK68+AL68+AM68+AN68</f>
        <v>0</v>
      </c>
      <c r="AP68" s="306">
        <f>AB68+AJ68+AO68</f>
        <v>0</v>
      </c>
      <c r="AQ68" s="306">
        <f>AR68+AS68+AT68+AU68+AX68+AY68</f>
        <v>0</v>
      </c>
      <c r="AR68" s="307"/>
      <c r="AS68" s="305"/>
      <c r="AT68" s="305"/>
      <c r="AU68" s="305"/>
      <c r="AV68" s="305"/>
      <c r="AW68" s="305"/>
      <c r="AX68" s="305"/>
      <c r="AY68" s="305"/>
      <c r="AZ68" s="305"/>
      <c r="BA68" s="291"/>
      <c r="BB68" s="291"/>
      <c r="BC68" s="291"/>
      <c r="BD68" s="291"/>
      <c r="BE68" s="291"/>
      <c r="BF68" s="294">
        <f t="shared" si="21"/>
        <v>0</v>
      </c>
      <c r="BG68" s="293">
        <f t="shared" si="10"/>
        <v>0</v>
      </c>
      <c r="BH68" s="296"/>
      <c r="BI68" s="291"/>
      <c r="BJ68" s="302"/>
      <c r="BK68" s="291"/>
      <c r="BL68" s="303"/>
      <c r="BM68" s="296"/>
    </row>
    <row r="69" spans="2:67" s="287" customFormat="1" ht="12" customHeight="1">
      <c r="B69" s="447"/>
      <c r="C69" s="448"/>
      <c r="D69" s="437"/>
      <c r="E69" s="437"/>
      <c r="F69" s="438"/>
      <c r="G69" s="438"/>
      <c r="H69" s="440"/>
      <c r="I69" s="425" t="s">
        <v>240</v>
      </c>
      <c r="J69" s="425"/>
      <c r="K69" s="289" t="s">
        <v>241</v>
      </c>
      <c r="L69" s="290"/>
      <c r="M69" s="290"/>
      <c r="N69" s="290"/>
      <c r="O69" s="291"/>
      <c r="P69" s="294">
        <f>Q69+S69+X69</f>
        <v>0</v>
      </c>
      <c r="Q69" s="305"/>
      <c r="R69" s="305"/>
      <c r="S69" s="305"/>
      <c r="T69" s="305"/>
      <c r="U69" s="305"/>
      <c r="V69" s="305"/>
      <c r="W69" s="305"/>
      <c r="X69" s="305"/>
      <c r="Y69" s="305"/>
      <c r="Z69" s="305"/>
      <c r="AA69" s="305"/>
      <c r="AB69" s="294">
        <f>M69+N69+O69+P69+AA69</f>
        <v>0</v>
      </c>
      <c r="AC69" s="294">
        <f>AD69+AE69</f>
        <v>0</v>
      </c>
      <c r="AD69" s="305"/>
      <c r="AE69" s="305"/>
      <c r="AF69" s="305"/>
      <c r="AG69" s="305"/>
      <c r="AH69" s="305"/>
      <c r="AI69" s="305"/>
      <c r="AJ69" s="294">
        <f>AC69+AG69+AH69+AI69</f>
        <v>0</v>
      </c>
      <c r="AK69" s="305"/>
      <c r="AL69" s="305"/>
      <c r="AM69" s="305"/>
      <c r="AN69" s="305"/>
      <c r="AO69" s="294">
        <f>AK69+AL69+AM69+AN69</f>
        <v>0</v>
      </c>
      <c r="AP69" s="306">
        <f>AB69+AJ69+AO69</f>
        <v>0</v>
      </c>
      <c r="AQ69" s="306">
        <f>AR69+AS69+AT69+AU69+AX69+AY69</f>
        <v>0</v>
      </c>
      <c r="AR69" s="305"/>
      <c r="AS69" s="305"/>
      <c r="AT69" s="305"/>
      <c r="AU69" s="305"/>
      <c r="AV69" s="305"/>
      <c r="AW69" s="305"/>
      <c r="AX69" s="305"/>
      <c r="AY69" s="305"/>
      <c r="AZ69" s="305"/>
      <c r="BA69" s="291"/>
      <c r="BB69" s="291"/>
      <c r="BC69" s="291"/>
      <c r="BD69" s="291"/>
      <c r="BE69" s="291"/>
      <c r="BF69" s="294">
        <f t="shared" si="21"/>
        <v>0</v>
      </c>
      <c r="BG69" s="316">
        <f t="shared" si="10"/>
        <v>0</v>
      </c>
      <c r="BH69" s="296"/>
      <c r="BI69" s="291"/>
      <c r="BJ69" s="302"/>
      <c r="BK69" s="291"/>
      <c r="BL69" s="303"/>
      <c r="BM69" s="292"/>
      <c r="BO69" s="317"/>
    </row>
    <row r="70" spans="2:67" s="287" customFormat="1" ht="12" customHeight="1">
      <c r="B70" s="447"/>
      <c r="C70" s="448"/>
      <c r="D70" s="437"/>
      <c r="E70" s="437"/>
      <c r="F70" s="438"/>
      <c r="G70" s="438"/>
      <c r="H70" s="440" t="s">
        <v>242</v>
      </c>
      <c r="I70" s="403" t="s">
        <v>243</v>
      </c>
      <c r="J70" s="403"/>
      <c r="K70" s="289" t="s">
        <v>244</v>
      </c>
      <c r="L70" s="291"/>
      <c r="M70" s="291"/>
      <c r="N70" s="291"/>
      <c r="O70" s="291"/>
      <c r="P70" s="294">
        <f t="shared" ref="P70:AY70" si="35">P71+P72+P73</f>
        <v>0</v>
      </c>
      <c r="Q70" s="294">
        <f t="shared" si="35"/>
        <v>0</v>
      </c>
      <c r="R70" s="294">
        <f t="shared" si="35"/>
        <v>0</v>
      </c>
      <c r="S70" s="294">
        <f t="shared" si="35"/>
        <v>0</v>
      </c>
      <c r="T70" s="294">
        <f t="shared" si="35"/>
        <v>0</v>
      </c>
      <c r="U70" s="294">
        <f t="shared" si="35"/>
        <v>0</v>
      </c>
      <c r="V70" s="294">
        <f t="shared" si="35"/>
        <v>0</v>
      </c>
      <c r="W70" s="294">
        <f t="shared" si="35"/>
        <v>0</v>
      </c>
      <c r="X70" s="294">
        <f t="shared" si="35"/>
        <v>0</v>
      </c>
      <c r="Y70" s="294">
        <f t="shared" si="35"/>
        <v>0</v>
      </c>
      <c r="Z70" s="294">
        <f t="shared" si="35"/>
        <v>0</v>
      </c>
      <c r="AA70" s="294">
        <f t="shared" si="35"/>
        <v>0</v>
      </c>
      <c r="AB70" s="294">
        <f t="shared" si="35"/>
        <v>0</v>
      </c>
      <c r="AC70" s="294">
        <f t="shared" si="35"/>
        <v>0</v>
      </c>
      <c r="AD70" s="294">
        <f t="shared" si="35"/>
        <v>0</v>
      </c>
      <c r="AE70" s="294">
        <f t="shared" si="35"/>
        <v>0</v>
      </c>
      <c r="AF70" s="294">
        <f t="shared" si="35"/>
        <v>0</v>
      </c>
      <c r="AG70" s="294">
        <f t="shared" si="35"/>
        <v>0</v>
      </c>
      <c r="AH70" s="294">
        <f t="shared" si="35"/>
        <v>0</v>
      </c>
      <c r="AI70" s="294">
        <f t="shared" si="35"/>
        <v>0</v>
      </c>
      <c r="AJ70" s="294">
        <f t="shared" si="35"/>
        <v>0</v>
      </c>
      <c r="AK70" s="294">
        <f t="shared" si="35"/>
        <v>0</v>
      </c>
      <c r="AL70" s="294">
        <f t="shared" si="35"/>
        <v>0</v>
      </c>
      <c r="AM70" s="294">
        <f t="shared" si="35"/>
        <v>0</v>
      </c>
      <c r="AN70" s="294">
        <f t="shared" si="35"/>
        <v>0</v>
      </c>
      <c r="AO70" s="294">
        <f t="shared" si="35"/>
        <v>0</v>
      </c>
      <c r="AP70" s="294">
        <f t="shared" si="35"/>
        <v>0</v>
      </c>
      <c r="AQ70" s="294">
        <f t="shared" si="35"/>
        <v>0</v>
      </c>
      <c r="AR70" s="294">
        <f t="shared" si="35"/>
        <v>0</v>
      </c>
      <c r="AS70" s="294">
        <f t="shared" si="35"/>
        <v>0</v>
      </c>
      <c r="AT70" s="294">
        <f t="shared" si="35"/>
        <v>0</v>
      </c>
      <c r="AU70" s="294">
        <f t="shared" si="35"/>
        <v>0</v>
      </c>
      <c r="AV70" s="294">
        <f t="shared" si="35"/>
        <v>0</v>
      </c>
      <c r="AW70" s="294">
        <f t="shared" si="35"/>
        <v>0</v>
      </c>
      <c r="AX70" s="294">
        <f t="shared" si="35"/>
        <v>0</v>
      </c>
      <c r="AY70" s="294">
        <f t="shared" si="35"/>
        <v>0</v>
      </c>
      <c r="AZ70" s="294">
        <f t="shared" ref="AZ70" si="36">AZ71+AZ72+AZ73</f>
        <v>0</v>
      </c>
      <c r="BA70" s="291"/>
      <c r="BB70" s="291"/>
      <c r="BC70" s="291"/>
      <c r="BD70" s="291"/>
      <c r="BE70" s="291"/>
      <c r="BF70" s="294">
        <f t="shared" si="21"/>
        <v>0</v>
      </c>
      <c r="BG70" s="293">
        <f t="shared" si="10"/>
        <v>0</v>
      </c>
      <c r="BH70" s="296"/>
      <c r="BI70" s="291"/>
      <c r="BJ70" s="302"/>
      <c r="BK70" s="291"/>
      <c r="BL70" s="303"/>
      <c r="BM70" s="292"/>
    </row>
    <row r="71" spans="2:67" s="287" customFormat="1" ht="12" customHeight="1">
      <c r="B71" s="447"/>
      <c r="C71" s="448"/>
      <c r="D71" s="437"/>
      <c r="E71" s="437"/>
      <c r="F71" s="438"/>
      <c r="G71" s="438"/>
      <c r="H71" s="440"/>
      <c r="I71" s="427" t="s">
        <v>245</v>
      </c>
      <c r="J71" s="427"/>
      <c r="K71" s="289" t="s">
        <v>246</v>
      </c>
      <c r="L71" s="291"/>
      <c r="M71" s="291"/>
      <c r="N71" s="291"/>
      <c r="O71" s="291"/>
      <c r="P71" s="294">
        <f>Q71+S71+X71</f>
        <v>0</v>
      </c>
      <c r="Q71" s="305"/>
      <c r="R71" s="305"/>
      <c r="S71" s="305"/>
      <c r="T71" s="305"/>
      <c r="U71" s="305"/>
      <c r="V71" s="305"/>
      <c r="W71" s="305"/>
      <c r="X71" s="305"/>
      <c r="Y71" s="305"/>
      <c r="Z71" s="305"/>
      <c r="AA71" s="305"/>
      <c r="AB71" s="294">
        <f>M71+N71+O71+P71+AA71</f>
        <v>0</v>
      </c>
      <c r="AC71" s="294">
        <f>AD71+AE71</f>
        <v>0</v>
      </c>
      <c r="AD71" s="305"/>
      <c r="AE71" s="305"/>
      <c r="AF71" s="305"/>
      <c r="AG71" s="305"/>
      <c r="AH71" s="305"/>
      <c r="AI71" s="305"/>
      <c r="AJ71" s="294">
        <f>AC71+AG71+AH71+AI71</f>
        <v>0</v>
      </c>
      <c r="AK71" s="305"/>
      <c r="AL71" s="305"/>
      <c r="AM71" s="305"/>
      <c r="AN71" s="305"/>
      <c r="AO71" s="294">
        <f>AK71+AL71+AM71+AN71</f>
        <v>0</v>
      </c>
      <c r="AP71" s="306">
        <f>AB71+AJ71+AO71</f>
        <v>0</v>
      </c>
      <c r="AQ71" s="306">
        <f>AR71+AS71+AT71+AU71+AX71+AY71</f>
        <v>0</v>
      </c>
      <c r="AR71" s="307"/>
      <c r="AS71" s="305"/>
      <c r="AT71" s="305"/>
      <c r="AU71" s="305"/>
      <c r="AV71" s="305"/>
      <c r="AW71" s="305"/>
      <c r="AX71" s="305"/>
      <c r="AY71" s="305"/>
      <c r="AZ71" s="305"/>
      <c r="BA71" s="291"/>
      <c r="BB71" s="291"/>
      <c r="BC71" s="291"/>
      <c r="BD71" s="291"/>
      <c r="BE71" s="291"/>
      <c r="BF71" s="294">
        <f t="shared" si="21"/>
        <v>0</v>
      </c>
      <c r="BG71" s="316">
        <f t="shared" si="10"/>
        <v>0</v>
      </c>
      <c r="BH71" s="296"/>
      <c r="BI71" s="291"/>
      <c r="BJ71" s="302"/>
      <c r="BK71" s="291"/>
      <c r="BL71" s="303"/>
      <c r="BM71" s="296"/>
      <c r="BO71" s="317"/>
    </row>
    <row r="72" spans="2:67" s="287" customFormat="1" ht="12" customHeight="1">
      <c r="B72" s="447"/>
      <c r="C72" s="448"/>
      <c r="D72" s="437"/>
      <c r="E72" s="437"/>
      <c r="F72" s="438"/>
      <c r="G72" s="438"/>
      <c r="H72" s="440"/>
      <c r="I72" s="427" t="s">
        <v>247</v>
      </c>
      <c r="J72" s="427"/>
      <c r="K72" s="289" t="s">
        <v>248</v>
      </c>
      <c r="L72" s="291"/>
      <c r="M72" s="291"/>
      <c r="N72" s="291"/>
      <c r="O72" s="291"/>
      <c r="P72" s="294">
        <f>Q72+S72+X72</f>
        <v>0</v>
      </c>
      <c r="Q72" s="305"/>
      <c r="R72" s="305"/>
      <c r="S72" s="305"/>
      <c r="T72" s="305"/>
      <c r="U72" s="305"/>
      <c r="V72" s="305"/>
      <c r="W72" s="305"/>
      <c r="X72" s="305"/>
      <c r="Y72" s="305"/>
      <c r="Z72" s="305"/>
      <c r="AA72" s="305"/>
      <c r="AB72" s="294">
        <f>M72+N72+O72+P72+AA72</f>
        <v>0</v>
      </c>
      <c r="AC72" s="294">
        <f>AD72+AE72</f>
        <v>0</v>
      </c>
      <c r="AD72" s="305"/>
      <c r="AE72" s="305"/>
      <c r="AF72" s="305"/>
      <c r="AG72" s="305"/>
      <c r="AH72" s="305"/>
      <c r="AI72" s="305"/>
      <c r="AJ72" s="294">
        <f>AC72+AG72+AH72+AI72</f>
        <v>0</v>
      </c>
      <c r="AK72" s="305"/>
      <c r="AL72" s="305"/>
      <c r="AM72" s="305"/>
      <c r="AN72" s="305"/>
      <c r="AO72" s="294">
        <f>AK72+AL72+AM72+AN72</f>
        <v>0</v>
      </c>
      <c r="AP72" s="306">
        <f>AB72+AJ72+AO72</f>
        <v>0</v>
      </c>
      <c r="AQ72" s="306">
        <f>AR72+AS72+AT72+AU72+AX72+AY72</f>
        <v>0</v>
      </c>
      <c r="AR72" s="307"/>
      <c r="AS72" s="305"/>
      <c r="AT72" s="305"/>
      <c r="AU72" s="305"/>
      <c r="AV72" s="305"/>
      <c r="AW72" s="305"/>
      <c r="AX72" s="305"/>
      <c r="AY72" s="305"/>
      <c r="AZ72" s="305"/>
      <c r="BA72" s="291"/>
      <c r="BB72" s="291"/>
      <c r="BC72" s="291"/>
      <c r="BD72" s="291"/>
      <c r="BE72" s="291"/>
      <c r="BF72" s="294">
        <f t="shared" si="21"/>
        <v>0</v>
      </c>
      <c r="BG72" s="293">
        <f t="shared" si="10"/>
        <v>0</v>
      </c>
      <c r="BH72" s="296"/>
      <c r="BI72" s="291"/>
      <c r="BJ72" s="302"/>
      <c r="BK72" s="291"/>
      <c r="BL72" s="303"/>
      <c r="BM72" s="296"/>
    </row>
    <row r="73" spans="2:67" s="287" customFormat="1" ht="12" customHeight="1">
      <c r="B73" s="447"/>
      <c r="C73" s="448"/>
      <c r="D73" s="437"/>
      <c r="E73" s="437"/>
      <c r="F73" s="438"/>
      <c r="G73" s="438"/>
      <c r="H73" s="440"/>
      <c r="I73" s="427" t="s">
        <v>249</v>
      </c>
      <c r="J73" s="427"/>
      <c r="K73" s="289" t="s">
        <v>250</v>
      </c>
      <c r="L73" s="291"/>
      <c r="M73" s="291"/>
      <c r="N73" s="291"/>
      <c r="O73" s="291"/>
      <c r="P73" s="294">
        <f>Q73+S73+X73</f>
        <v>0</v>
      </c>
      <c r="Q73" s="305"/>
      <c r="R73" s="305"/>
      <c r="S73" s="305"/>
      <c r="T73" s="305"/>
      <c r="U73" s="305"/>
      <c r="V73" s="305"/>
      <c r="W73" s="305"/>
      <c r="X73" s="305"/>
      <c r="Y73" s="305"/>
      <c r="Z73" s="305"/>
      <c r="AA73" s="305"/>
      <c r="AB73" s="294">
        <f>M73+N73+O73+P73+AA73</f>
        <v>0</v>
      </c>
      <c r="AC73" s="294">
        <f>AD73+AE73</f>
        <v>0</v>
      </c>
      <c r="AD73" s="305"/>
      <c r="AE73" s="305"/>
      <c r="AF73" s="305"/>
      <c r="AG73" s="305"/>
      <c r="AH73" s="305"/>
      <c r="AI73" s="305"/>
      <c r="AJ73" s="294">
        <f>AC73+AG73+AH73+AI73</f>
        <v>0</v>
      </c>
      <c r="AK73" s="305"/>
      <c r="AL73" s="305"/>
      <c r="AM73" s="305"/>
      <c r="AN73" s="305"/>
      <c r="AO73" s="294">
        <f>AK73+AL73+AM73+AN73</f>
        <v>0</v>
      </c>
      <c r="AP73" s="306">
        <f>AB73+AJ73+AO73</f>
        <v>0</v>
      </c>
      <c r="AQ73" s="306">
        <f>AR73+AS73+AT73+AU73+AX73+AY73</f>
        <v>0</v>
      </c>
      <c r="AR73" s="307"/>
      <c r="AS73" s="305"/>
      <c r="AT73" s="305"/>
      <c r="AU73" s="305"/>
      <c r="AV73" s="305"/>
      <c r="AW73" s="305"/>
      <c r="AX73" s="305"/>
      <c r="AY73" s="305"/>
      <c r="AZ73" s="305"/>
      <c r="BA73" s="291"/>
      <c r="BB73" s="291"/>
      <c r="BC73" s="291"/>
      <c r="BD73" s="291"/>
      <c r="BE73" s="291"/>
      <c r="BF73" s="294">
        <f t="shared" si="21"/>
        <v>0</v>
      </c>
      <c r="BG73" s="316">
        <f t="shared" si="10"/>
        <v>0</v>
      </c>
      <c r="BH73" s="296"/>
      <c r="BI73" s="291"/>
      <c r="BJ73" s="302"/>
      <c r="BK73" s="291"/>
      <c r="BL73" s="303"/>
      <c r="BM73" s="296"/>
      <c r="BO73" s="317"/>
    </row>
    <row r="74" spans="2:67" s="287" customFormat="1" ht="12" customHeight="1">
      <c r="B74" s="447"/>
      <c r="C74" s="448"/>
      <c r="D74" s="437"/>
      <c r="E74" s="437"/>
      <c r="F74" s="438"/>
      <c r="G74" s="438"/>
      <c r="H74" s="440" t="s">
        <v>251</v>
      </c>
      <c r="I74" s="418" t="s">
        <v>252</v>
      </c>
      <c r="J74" s="418"/>
      <c r="K74" s="289" t="s">
        <v>253</v>
      </c>
      <c r="L74" s="291"/>
      <c r="M74" s="291"/>
      <c r="N74" s="291"/>
      <c r="O74" s="291"/>
      <c r="P74" s="294">
        <f t="shared" ref="P74:AY74" si="37">P75+P76+P77</f>
        <v>0</v>
      </c>
      <c r="Q74" s="294">
        <f t="shared" si="37"/>
        <v>0</v>
      </c>
      <c r="R74" s="294">
        <f t="shared" si="37"/>
        <v>0</v>
      </c>
      <c r="S74" s="294">
        <f t="shared" si="37"/>
        <v>0</v>
      </c>
      <c r="T74" s="294">
        <f t="shared" si="37"/>
        <v>0</v>
      </c>
      <c r="U74" s="294">
        <f t="shared" si="37"/>
        <v>0</v>
      </c>
      <c r="V74" s="294">
        <f t="shared" si="37"/>
        <v>0</v>
      </c>
      <c r="W74" s="294">
        <f t="shared" si="37"/>
        <v>0</v>
      </c>
      <c r="X74" s="294">
        <f t="shared" si="37"/>
        <v>0</v>
      </c>
      <c r="Y74" s="294">
        <f t="shared" si="37"/>
        <v>0</v>
      </c>
      <c r="Z74" s="294">
        <f t="shared" si="37"/>
        <v>0</v>
      </c>
      <c r="AA74" s="294">
        <f t="shared" si="37"/>
        <v>0</v>
      </c>
      <c r="AB74" s="294">
        <f t="shared" si="37"/>
        <v>0</v>
      </c>
      <c r="AC74" s="294">
        <f t="shared" si="37"/>
        <v>0</v>
      </c>
      <c r="AD74" s="294">
        <f t="shared" si="37"/>
        <v>0</v>
      </c>
      <c r="AE74" s="294">
        <f t="shared" si="37"/>
        <v>0</v>
      </c>
      <c r="AF74" s="294">
        <f t="shared" si="37"/>
        <v>0</v>
      </c>
      <c r="AG74" s="294">
        <f t="shared" si="37"/>
        <v>0</v>
      </c>
      <c r="AH74" s="294">
        <f t="shared" si="37"/>
        <v>0</v>
      </c>
      <c r="AI74" s="294">
        <f t="shared" si="37"/>
        <v>0</v>
      </c>
      <c r="AJ74" s="294">
        <f t="shared" si="37"/>
        <v>0</v>
      </c>
      <c r="AK74" s="294">
        <f t="shared" si="37"/>
        <v>0</v>
      </c>
      <c r="AL74" s="294">
        <f t="shared" si="37"/>
        <v>0</v>
      </c>
      <c r="AM74" s="294">
        <f t="shared" si="37"/>
        <v>0</v>
      </c>
      <c r="AN74" s="294">
        <f t="shared" si="37"/>
        <v>0</v>
      </c>
      <c r="AO74" s="294">
        <f t="shared" si="37"/>
        <v>0</v>
      </c>
      <c r="AP74" s="294">
        <f t="shared" si="37"/>
        <v>0</v>
      </c>
      <c r="AQ74" s="294">
        <f t="shared" si="37"/>
        <v>0</v>
      </c>
      <c r="AR74" s="294">
        <f t="shared" si="37"/>
        <v>0</v>
      </c>
      <c r="AS74" s="294">
        <f t="shared" si="37"/>
        <v>0</v>
      </c>
      <c r="AT74" s="294">
        <f t="shared" si="37"/>
        <v>0</v>
      </c>
      <c r="AU74" s="294">
        <f t="shared" si="37"/>
        <v>0</v>
      </c>
      <c r="AV74" s="294">
        <f t="shared" si="37"/>
        <v>0</v>
      </c>
      <c r="AW74" s="294">
        <f t="shared" si="37"/>
        <v>0</v>
      </c>
      <c r="AX74" s="294">
        <f t="shared" si="37"/>
        <v>0</v>
      </c>
      <c r="AY74" s="294">
        <f t="shared" si="37"/>
        <v>0</v>
      </c>
      <c r="AZ74" s="294">
        <f t="shared" ref="AZ74" si="38">AZ75+AZ76+AZ77</f>
        <v>0</v>
      </c>
      <c r="BA74" s="291"/>
      <c r="BB74" s="291"/>
      <c r="BC74" s="291"/>
      <c r="BD74" s="291"/>
      <c r="BE74" s="291"/>
      <c r="BF74" s="294">
        <f t="shared" si="21"/>
        <v>0</v>
      </c>
      <c r="BG74" s="293">
        <f t="shared" si="10"/>
        <v>0</v>
      </c>
      <c r="BH74" s="296"/>
      <c r="BI74" s="291"/>
      <c r="BJ74" s="302"/>
      <c r="BK74" s="291"/>
      <c r="BL74" s="303"/>
      <c r="BM74" s="292"/>
    </row>
    <row r="75" spans="2:67" s="287" customFormat="1" ht="12" customHeight="1">
      <c r="B75" s="447"/>
      <c r="C75" s="448"/>
      <c r="D75" s="437"/>
      <c r="E75" s="437"/>
      <c r="F75" s="438"/>
      <c r="G75" s="438"/>
      <c r="H75" s="440"/>
      <c r="I75" s="427" t="s">
        <v>254</v>
      </c>
      <c r="J75" s="427"/>
      <c r="K75" s="289" t="s">
        <v>255</v>
      </c>
      <c r="L75" s="291"/>
      <c r="M75" s="291"/>
      <c r="N75" s="291"/>
      <c r="O75" s="291"/>
      <c r="P75" s="294">
        <f>Q75+S75+X75</f>
        <v>0</v>
      </c>
      <c r="Q75" s="305"/>
      <c r="R75" s="305"/>
      <c r="S75" s="305"/>
      <c r="T75" s="305"/>
      <c r="U75" s="305"/>
      <c r="V75" s="305"/>
      <c r="W75" s="305"/>
      <c r="X75" s="305"/>
      <c r="Y75" s="305"/>
      <c r="Z75" s="305"/>
      <c r="AA75" s="305"/>
      <c r="AB75" s="294">
        <f>M75+N75+O75+P75+AA75</f>
        <v>0</v>
      </c>
      <c r="AC75" s="294">
        <f>AD75+AE75</f>
        <v>0</v>
      </c>
      <c r="AD75" s="305"/>
      <c r="AE75" s="305"/>
      <c r="AF75" s="305"/>
      <c r="AG75" s="305"/>
      <c r="AH75" s="305"/>
      <c r="AI75" s="305"/>
      <c r="AJ75" s="294">
        <f>AC75+AG75+AH75+AI75</f>
        <v>0</v>
      </c>
      <c r="AK75" s="305"/>
      <c r="AL75" s="305"/>
      <c r="AM75" s="305"/>
      <c r="AN75" s="305"/>
      <c r="AO75" s="294">
        <f>AK75+AL75+AM75+AN75</f>
        <v>0</v>
      </c>
      <c r="AP75" s="306">
        <f>AB75+AJ75+AO75</f>
        <v>0</v>
      </c>
      <c r="AQ75" s="306">
        <f>AR75+AS75+AT75+AU75+AX75+AY75</f>
        <v>0</v>
      </c>
      <c r="AR75" s="307"/>
      <c r="AS75" s="305"/>
      <c r="AT75" s="305"/>
      <c r="AU75" s="305"/>
      <c r="AV75" s="305"/>
      <c r="AW75" s="305"/>
      <c r="AX75" s="305"/>
      <c r="AY75" s="305"/>
      <c r="AZ75" s="305"/>
      <c r="BA75" s="291"/>
      <c r="BB75" s="291"/>
      <c r="BC75" s="291"/>
      <c r="BD75" s="291"/>
      <c r="BE75" s="291"/>
      <c r="BF75" s="294">
        <f t="shared" si="21"/>
        <v>0</v>
      </c>
      <c r="BG75" s="293">
        <f t="shared" si="10"/>
        <v>0</v>
      </c>
      <c r="BH75" s="296"/>
      <c r="BI75" s="291"/>
      <c r="BJ75" s="302"/>
      <c r="BK75" s="291"/>
      <c r="BL75" s="303"/>
      <c r="BM75" s="296"/>
    </row>
    <row r="76" spans="2:67" s="287" customFormat="1" ht="12" customHeight="1">
      <c r="B76" s="447"/>
      <c r="C76" s="448"/>
      <c r="D76" s="437"/>
      <c r="E76" s="437"/>
      <c r="F76" s="438"/>
      <c r="G76" s="438"/>
      <c r="H76" s="440"/>
      <c r="I76" s="427" t="s">
        <v>256</v>
      </c>
      <c r="J76" s="427"/>
      <c r="K76" s="289" t="s">
        <v>257</v>
      </c>
      <c r="L76" s="291"/>
      <c r="M76" s="291"/>
      <c r="N76" s="291"/>
      <c r="O76" s="291"/>
      <c r="P76" s="294">
        <f>Q76+S76+X76</f>
        <v>0</v>
      </c>
      <c r="Q76" s="305"/>
      <c r="R76" s="305"/>
      <c r="S76" s="305"/>
      <c r="T76" s="305"/>
      <c r="U76" s="305"/>
      <c r="V76" s="305"/>
      <c r="W76" s="305"/>
      <c r="X76" s="305"/>
      <c r="Y76" s="305"/>
      <c r="Z76" s="305"/>
      <c r="AA76" s="305"/>
      <c r="AB76" s="294">
        <f>M76+N76+O76+P76+AA76</f>
        <v>0</v>
      </c>
      <c r="AC76" s="294">
        <f>AD76+AE76</f>
        <v>0</v>
      </c>
      <c r="AD76" s="305"/>
      <c r="AE76" s="305"/>
      <c r="AF76" s="305"/>
      <c r="AG76" s="305"/>
      <c r="AH76" s="305"/>
      <c r="AI76" s="305"/>
      <c r="AJ76" s="294">
        <f>AC76+AG76+AH76+AI76</f>
        <v>0</v>
      </c>
      <c r="AK76" s="305"/>
      <c r="AL76" s="305"/>
      <c r="AM76" s="305"/>
      <c r="AN76" s="305"/>
      <c r="AO76" s="294">
        <f>AK76+AL76+AM76+AN76</f>
        <v>0</v>
      </c>
      <c r="AP76" s="306">
        <f>AB76+AJ76+AO76</f>
        <v>0</v>
      </c>
      <c r="AQ76" s="306">
        <f>AR76+AS76+AT76+AU76+AX76+AY76</f>
        <v>0</v>
      </c>
      <c r="AR76" s="307"/>
      <c r="AS76" s="305"/>
      <c r="AT76" s="305"/>
      <c r="AU76" s="305"/>
      <c r="AV76" s="305"/>
      <c r="AW76" s="305"/>
      <c r="AX76" s="305"/>
      <c r="AY76" s="305"/>
      <c r="AZ76" s="305"/>
      <c r="BA76" s="291"/>
      <c r="BB76" s="291"/>
      <c r="BC76" s="291"/>
      <c r="BD76" s="291"/>
      <c r="BE76" s="291"/>
      <c r="BF76" s="294">
        <f t="shared" si="21"/>
        <v>0</v>
      </c>
      <c r="BG76" s="293">
        <f t="shared" si="10"/>
        <v>0</v>
      </c>
      <c r="BH76" s="296"/>
      <c r="BI76" s="291"/>
      <c r="BJ76" s="302"/>
      <c r="BK76" s="291"/>
      <c r="BL76" s="303"/>
      <c r="BM76" s="296"/>
    </row>
    <row r="77" spans="2:67" s="287" customFormat="1" ht="12" customHeight="1">
      <c r="B77" s="447"/>
      <c r="C77" s="448"/>
      <c r="D77" s="437"/>
      <c r="E77" s="437"/>
      <c r="F77" s="438"/>
      <c r="G77" s="438"/>
      <c r="H77" s="440"/>
      <c r="I77" s="427" t="s">
        <v>258</v>
      </c>
      <c r="J77" s="427"/>
      <c r="K77" s="289" t="s">
        <v>259</v>
      </c>
      <c r="L77" s="291"/>
      <c r="M77" s="291"/>
      <c r="N77" s="291"/>
      <c r="O77" s="291"/>
      <c r="P77" s="294">
        <f t="shared" ref="P77:AY77" si="39">P78+P79</f>
        <v>0</v>
      </c>
      <c r="Q77" s="294">
        <f t="shared" si="39"/>
        <v>0</v>
      </c>
      <c r="R77" s="294">
        <f t="shared" si="39"/>
        <v>0</v>
      </c>
      <c r="S77" s="294">
        <f t="shared" si="39"/>
        <v>0</v>
      </c>
      <c r="T77" s="294">
        <f t="shared" si="39"/>
        <v>0</v>
      </c>
      <c r="U77" s="294">
        <f t="shared" si="39"/>
        <v>0</v>
      </c>
      <c r="V77" s="294">
        <f t="shared" si="39"/>
        <v>0</v>
      </c>
      <c r="W77" s="294">
        <f t="shared" si="39"/>
        <v>0</v>
      </c>
      <c r="X77" s="294">
        <f t="shared" si="39"/>
        <v>0</v>
      </c>
      <c r="Y77" s="294">
        <f t="shared" si="39"/>
        <v>0</v>
      </c>
      <c r="Z77" s="294">
        <f t="shared" si="39"/>
        <v>0</v>
      </c>
      <c r="AA77" s="294">
        <f t="shared" si="39"/>
        <v>0</v>
      </c>
      <c r="AB77" s="294">
        <f t="shared" si="39"/>
        <v>0</v>
      </c>
      <c r="AC77" s="294">
        <f t="shared" si="39"/>
        <v>0</v>
      </c>
      <c r="AD77" s="294">
        <f t="shared" si="39"/>
        <v>0</v>
      </c>
      <c r="AE77" s="294">
        <f t="shared" si="39"/>
        <v>0</v>
      </c>
      <c r="AF77" s="294">
        <f t="shared" si="39"/>
        <v>0</v>
      </c>
      <c r="AG77" s="294">
        <f t="shared" si="39"/>
        <v>0</v>
      </c>
      <c r="AH77" s="294">
        <f t="shared" si="39"/>
        <v>0</v>
      </c>
      <c r="AI77" s="294">
        <f t="shared" si="39"/>
        <v>0</v>
      </c>
      <c r="AJ77" s="294">
        <f t="shared" si="39"/>
        <v>0</v>
      </c>
      <c r="AK77" s="294">
        <f t="shared" si="39"/>
        <v>0</v>
      </c>
      <c r="AL77" s="294">
        <f t="shared" si="39"/>
        <v>0</v>
      </c>
      <c r="AM77" s="294">
        <f t="shared" si="39"/>
        <v>0</v>
      </c>
      <c r="AN77" s="294">
        <f t="shared" si="39"/>
        <v>0</v>
      </c>
      <c r="AO77" s="294">
        <f t="shared" si="39"/>
        <v>0</v>
      </c>
      <c r="AP77" s="306">
        <f t="shared" si="39"/>
        <v>0</v>
      </c>
      <c r="AQ77" s="306">
        <f t="shared" si="39"/>
        <v>0</v>
      </c>
      <c r="AR77" s="294">
        <f t="shared" si="39"/>
        <v>0</v>
      </c>
      <c r="AS77" s="294">
        <f t="shared" si="39"/>
        <v>0</v>
      </c>
      <c r="AT77" s="294">
        <f t="shared" si="39"/>
        <v>0</v>
      </c>
      <c r="AU77" s="294">
        <f t="shared" si="39"/>
        <v>0</v>
      </c>
      <c r="AV77" s="294">
        <f t="shared" si="39"/>
        <v>0</v>
      </c>
      <c r="AW77" s="294">
        <f t="shared" si="39"/>
        <v>0</v>
      </c>
      <c r="AX77" s="294">
        <f t="shared" si="39"/>
        <v>0</v>
      </c>
      <c r="AY77" s="294">
        <f t="shared" si="39"/>
        <v>0</v>
      </c>
      <c r="AZ77" s="294">
        <f t="shared" ref="AZ77" si="40">AZ78+AZ79</f>
        <v>0</v>
      </c>
      <c r="BA77" s="295"/>
      <c r="BB77" s="291"/>
      <c r="BC77" s="295"/>
      <c r="BD77" s="291"/>
      <c r="BE77" s="295"/>
      <c r="BF77" s="294">
        <f t="shared" si="21"/>
        <v>0</v>
      </c>
      <c r="BG77" s="316">
        <f t="shared" si="10"/>
        <v>0</v>
      </c>
      <c r="BH77" s="296"/>
      <c r="BI77" s="291"/>
      <c r="BJ77" s="302"/>
      <c r="BK77" s="291"/>
      <c r="BL77" s="303"/>
      <c r="BM77" s="296"/>
    </row>
    <row r="78" spans="2:67" s="287" customFormat="1" ht="12" customHeight="1">
      <c r="B78" s="447"/>
      <c r="C78" s="448"/>
      <c r="D78" s="437"/>
      <c r="E78" s="437"/>
      <c r="F78" s="438"/>
      <c r="G78" s="438"/>
      <c r="H78" s="440"/>
      <c r="I78" s="427" t="s">
        <v>158</v>
      </c>
      <c r="J78" s="427"/>
      <c r="K78" s="289" t="s">
        <v>260</v>
      </c>
      <c r="L78" s="291"/>
      <c r="M78" s="291"/>
      <c r="N78" s="291"/>
      <c r="O78" s="291"/>
      <c r="P78" s="294">
        <f>Q78+S78+X78</f>
        <v>0</v>
      </c>
      <c r="Q78" s="305"/>
      <c r="R78" s="305"/>
      <c r="S78" s="305"/>
      <c r="T78" s="305"/>
      <c r="U78" s="305"/>
      <c r="V78" s="305"/>
      <c r="W78" s="305"/>
      <c r="X78" s="305"/>
      <c r="Y78" s="305"/>
      <c r="Z78" s="305"/>
      <c r="AA78" s="305"/>
      <c r="AB78" s="294">
        <f>M78+N78+O78+P78+AA78</f>
        <v>0</v>
      </c>
      <c r="AC78" s="294">
        <f>AD78+AE78</f>
        <v>0</v>
      </c>
      <c r="AD78" s="305"/>
      <c r="AE78" s="305"/>
      <c r="AF78" s="305"/>
      <c r="AG78" s="305"/>
      <c r="AH78" s="305"/>
      <c r="AI78" s="305"/>
      <c r="AJ78" s="294">
        <f>AC78+AG78+AH78+AI78</f>
        <v>0</v>
      </c>
      <c r="AK78" s="305"/>
      <c r="AL78" s="305"/>
      <c r="AM78" s="305"/>
      <c r="AN78" s="305"/>
      <c r="AO78" s="294">
        <f>AK78+AL78+AM78+AN78</f>
        <v>0</v>
      </c>
      <c r="AP78" s="306">
        <f>AB78+AJ78+AO78</f>
        <v>0</v>
      </c>
      <c r="AQ78" s="306">
        <f>AR78+AS78+AT78+AU78+AX78+AY78</f>
        <v>0</v>
      </c>
      <c r="AR78" s="307"/>
      <c r="AS78" s="305"/>
      <c r="AT78" s="305"/>
      <c r="AU78" s="305"/>
      <c r="AV78" s="305"/>
      <c r="AW78" s="305"/>
      <c r="AX78" s="305"/>
      <c r="AY78" s="305"/>
      <c r="AZ78" s="305"/>
      <c r="BA78" s="295"/>
      <c r="BB78" s="291"/>
      <c r="BC78" s="295"/>
      <c r="BD78" s="291"/>
      <c r="BE78" s="295"/>
      <c r="BF78" s="294">
        <f t="shared" si="21"/>
        <v>0</v>
      </c>
      <c r="BG78" s="293">
        <f t="shared" si="10"/>
        <v>0</v>
      </c>
      <c r="BH78" s="296"/>
      <c r="BI78" s="291"/>
      <c r="BJ78" s="302"/>
      <c r="BK78" s="291"/>
      <c r="BL78" s="303"/>
      <c r="BM78" s="296"/>
    </row>
    <row r="79" spans="2:67" s="287" customFormat="1" ht="12" customHeight="1">
      <c r="B79" s="447"/>
      <c r="C79" s="448"/>
      <c r="D79" s="437"/>
      <c r="E79" s="437"/>
      <c r="F79" s="438"/>
      <c r="G79" s="438"/>
      <c r="H79" s="440"/>
      <c r="I79" s="425" t="s">
        <v>160</v>
      </c>
      <c r="J79" s="425"/>
      <c r="K79" s="289" t="s">
        <v>261</v>
      </c>
      <c r="L79" s="291"/>
      <c r="M79" s="291"/>
      <c r="N79" s="291"/>
      <c r="O79" s="291"/>
      <c r="P79" s="294">
        <f>Q79+S79+X79</f>
        <v>0</v>
      </c>
      <c r="Q79" s="305"/>
      <c r="R79" s="305"/>
      <c r="S79" s="305"/>
      <c r="T79" s="305"/>
      <c r="U79" s="305"/>
      <c r="V79" s="305"/>
      <c r="W79" s="305"/>
      <c r="X79" s="305"/>
      <c r="Y79" s="305"/>
      <c r="Z79" s="305"/>
      <c r="AA79" s="305"/>
      <c r="AB79" s="294">
        <f>M79+N79+O79+P79+AA79</f>
        <v>0</v>
      </c>
      <c r="AC79" s="294">
        <f>AD79+AE79</f>
        <v>0</v>
      </c>
      <c r="AD79" s="305"/>
      <c r="AE79" s="305"/>
      <c r="AF79" s="305"/>
      <c r="AG79" s="305"/>
      <c r="AH79" s="305"/>
      <c r="AI79" s="305"/>
      <c r="AJ79" s="294">
        <f>AC79+AG79+AH79+AI79</f>
        <v>0</v>
      </c>
      <c r="AK79" s="305"/>
      <c r="AL79" s="305"/>
      <c r="AM79" s="305"/>
      <c r="AN79" s="305"/>
      <c r="AO79" s="294">
        <f>AK79+AL79+AM79+AN79</f>
        <v>0</v>
      </c>
      <c r="AP79" s="306">
        <f>AB79+AJ79+AO79</f>
        <v>0</v>
      </c>
      <c r="AQ79" s="306">
        <f>AR79+AS79+AT79+AU79+AX79+AY79</f>
        <v>0</v>
      </c>
      <c r="AR79" s="307"/>
      <c r="AS79" s="305"/>
      <c r="AT79" s="305"/>
      <c r="AU79" s="305"/>
      <c r="AV79" s="305"/>
      <c r="AW79" s="305"/>
      <c r="AX79" s="305"/>
      <c r="AY79" s="305"/>
      <c r="AZ79" s="305"/>
      <c r="BA79" s="295"/>
      <c r="BB79" s="291"/>
      <c r="BC79" s="295"/>
      <c r="BD79" s="291"/>
      <c r="BE79" s="295"/>
      <c r="BF79" s="294">
        <f t="shared" si="21"/>
        <v>0</v>
      </c>
      <c r="BG79" s="293">
        <f t="shared" si="10"/>
        <v>0</v>
      </c>
      <c r="BH79" s="296"/>
      <c r="BI79" s="291"/>
      <c r="BJ79" s="302"/>
      <c r="BK79" s="291"/>
      <c r="BL79" s="303"/>
      <c r="BM79" s="296"/>
    </row>
    <row r="80" spans="2:67" s="287" customFormat="1" ht="12" customHeight="1">
      <c r="B80" s="447"/>
      <c r="C80" s="448"/>
      <c r="D80" s="437"/>
      <c r="E80" s="437"/>
      <c r="F80" s="438"/>
      <c r="G80" s="438"/>
      <c r="H80" s="428" t="s">
        <v>262</v>
      </c>
      <c r="I80" s="418" t="s">
        <v>263</v>
      </c>
      <c r="J80" s="418"/>
      <c r="K80" s="289" t="s">
        <v>264</v>
      </c>
      <c r="L80" s="291"/>
      <c r="M80" s="291"/>
      <c r="N80" s="291"/>
      <c r="O80" s="291"/>
      <c r="P80" s="294">
        <f t="shared" ref="P80:BE80" si="41">P81+P82</f>
        <v>0</v>
      </c>
      <c r="Q80" s="294">
        <f t="shared" si="41"/>
        <v>0</v>
      </c>
      <c r="R80" s="294">
        <f t="shared" si="41"/>
        <v>0</v>
      </c>
      <c r="S80" s="294">
        <f t="shared" si="41"/>
        <v>0</v>
      </c>
      <c r="T80" s="294">
        <f t="shared" si="41"/>
        <v>0</v>
      </c>
      <c r="U80" s="294">
        <f t="shared" si="41"/>
        <v>0</v>
      </c>
      <c r="V80" s="294">
        <f t="shared" si="41"/>
        <v>0</v>
      </c>
      <c r="W80" s="294">
        <f t="shared" si="41"/>
        <v>0</v>
      </c>
      <c r="X80" s="294">
        <f t="shared" si="41"/>
        <v>0</v>
      </c>
      <c r="Y80" s="294">
        <f t="shared" si="41"/>
        <v>0</v>
      </c>
      <c r="Z80" s="294">
        <f t="shared" si="41"/>
        <v>0</v>
      </c>
      <c r="AA80" s="294">
        <f t="shared" si="41"/>
        <v>0</v>
      </c>
      <c r="AB80" s="294">
        <f t="shared" si="41"/>
        <v>0</v>
      </c>
      <c r="AC80" s="294">
        <f t="shared" si="41"/>
        <v>0</v>
      </c>
      <c r="AD80" s="294">
        <f t="shared" si="41"/>
        <v>0</v>
      </c>
      <c r="AE80" s="294">
        <f t="shared" si="41"/>
        <v>0</v>
      </c>
      <c r="AF80" s="294">
        <f t="shared" si="41"/>
        <v>0</v>
      </c>
      <c r="AG80" s="294">
        <f t="shared" si="41"/>
        <v>0</v>
      </c>
      <c r="AH80" s="294">
        <f t="shared" si="41"/>
        <v>0</v>
      </c>
      <c r="AI80" s="294">
        <f t="shared" si="41"/>
        <v>0</v>
      </c>
      <c r="AJ80" s="294">
        <f t="shared" si="41"/>
        <v>0</v>
      </c>
      <c r="AK80" s="294">
        <f t="shared" si="41"/>
        <v>0</v>
      </c>
      <c r="AL80" s="294">
        <f t="shared" si="41"/>
        <v>0</v>
      </c>
      <c r="AM80" s="294">
        <f t="shared" si="41"/>
        <v>0</v>
      </c>
      <c r="AN80" s="294">
        <f t="shared" si="41"/>
        <v>0</v>
      </c>
      <c r="AO80" s="294">
        <f t="shared" si="41"/>
        <v>0</v>
      </c>
      <c r="AP80" s="294">
        <f t="shared" si="41"/>
        <v>0</v>
      </c>
      <c r="AQ80" s="294">
        <f t="shared" si="41"/>
        <v>0</v>
      </c>
      <c r="AR80" s="294">
        <f t="shared" si="41"/>
        <v>0</v>
      </c>
      <c r="AS80" s="294">
        <f t="shared" si="41"/>
        <v>0</v>
      </c>
      <c r="AT80" s="294">
        <f t="shared" si="41"/>
        <v>0</v>
      </c>
      <c r="AU80" s="294">
        <f t="shared" si="41"/>
        <v>0</v>
      </c>
      <c r="AV80" s="294">
        <f t="shared" si="41"/>
        <v>0</v>
      </c>
      <c r="AW80" s="294">
        <f t="shared" si="41"/>
        <v>0</v>
      </c>
      <c r="AX80" s="294">
        <f t="shared" si="41"/>
        <v>0</v>
      </c>
      <c r="AY80" s="294">
        <f t="shared" si="41"/>
        <v>0</v>
      </c>
      <c r="AZ80" s="294">
        <f t="shared" ref="AZ80" si="42">AZ81+AZ82</f>
        <v>0</v>
      </c>
      <c r="BA80" s="294">
        <f t="shared" si="41"/>
        <v>0</v>
      </c>
      <c r="BB80" s="294">
        <f t="shared" si="41"/>
        <v>0</v>
      </c>
      <c r="BC80" s="294">
        <f t="shared" si="41"/>
        <v>0</v>
      </c>
      <c r="BD80" s="294">
        <f t="shared" si="41"/>
        <v>0</v>
      </c>
      <c r="BE80" s="294">
        <f t="shared" si="41"/>
        <v>0</v>
      </c>
      <c r="BF80" s="294">
        <f t="shared" si="21"/>
        <v>0</v>
      </c>
      <c r="BG80" s="293">
        <f t="shared" si="10"/>
        <v>0</v>
      </c>
      <c r="BH80" s="296"/>
      <c r="BI80" s="291"/>
      <c r="BJ80" s="302"/>
      <c r="BK80" s="291"/>
      <c r="BL80" s="303"/>
      <c r="BM80" s="292"/>
    </row>
    <row r="81" spans="2:67" s="287" customFormat="1" ht="12" customHeight="1">
      <c r="B81" s="447"/>
      <c r="C81" s="448"/>
      <c r="D81" s="437"/>
      <c r="E81" s="437"/>
      <c r="F81" s="438"/>
      <c r="G81" s="438"/>
      <c r="H81" s="429"/>
      <c r="I81" s="427" t="s">
        <v>265</v>
      </c>
      <c r="J81" s="427"/>
      <c r="K81" s="289" t="s">
        <v>266</v>
      </c>
      <c r="L81" s="291"/>
      <c r="M81" s="291"/>
      <c r="N81" s="291"/>
      <c r="O81" s="291"/>
      <c r="P81" s="294">
        <f>Q81+S81+X81</f>
        <v>0</v>
      </c>
      <c r="Q81" s="305"/>
      <c r="R81" s="305"/>
      <c r="S81" s="305"/>
      <c r="T81" s="305"/>
      <c r="U81" s="305"/>
      <c r="V81" s="305"/>
      <c r="W81" s="305"/>
      <c r="X81" s="305"/>
      <c r="Y81" s="305"/>
      <c r="Z81" s="305"/>
      <c r="AA81" s="305"/>
      <c r="AB81" s="294">
        <f>M81+N81+O81+P81+AA81</f>
        <v>0</v>
      </c>
      <c r="AC81" s="294">
        <f>AD81+AE81</f>
        <v>0</v>
      </c>
      <c r="AD81" s="305"/>
      <c r="AE81" s="305"/>
      <c r="AF81" s="305"/>
      <c r="AG81" s="305"/>
      <c r="AH81" s="305"/>
      <c r="AI81" s="305"/>
      <c r="AJ81" s="294">
        <f>AC81+AG81+AH81+AI81</f>
        <v>0</v>
      </c>
      <c r="AK81" s="305"/>
      <c r="AL81" s="305"/>
      <c r="AM81" s="305"/>
      <c r="AN81" s="305"/>
      <c r="AO81" s="294">
        <f>AK81+AL81+AM81+AN81</f>
        <v>0</v>
      </c>
      <c r="AP81" s="306">
        <f>AB81+AJ81+AO81</f>
        <v>0</v>
      </c>
      <c r="AQ81" s="306">
        <f>AR81+AS81+AT81+AU81+AX81+AY81</f>
        <v>0</v>
      </c>
      <c r="AR81" s="307"/>
      <c r="AS81" s="305"/>
      <c r="AT81" s="307"/>
      <c r="AU81" s="305"/>
      <c r="AV81" s="307"/>
      <c r="AW81" s="305"/>
      <c r="AX81" s="307"/>
      <c r="AY81" s="305"/>
      <c r="AZ81" s="305"/>
      <c r="BA81" s="311"/>
      <c r="BB81" s="298"/>
      <c r="BC81" s="311"/>
      <c r="BD81" s="298"/>
      <c r="BE81" s="311"/>
      <c r="BF81" s="294">
        <f t="shared" si="21"/>
        <v>0</v>
      </c>
      <c r="BG81" s="293">
        <f t="shared" si="10"/>
        <v>0</v>
      </c>
      <c r="BH81" s="296"/>
      <c r="BI81" s="291"/>
      <c r="BJ81" s="302"/>
      <c r="BK81" s="291"/>
      <c r="BL81" s="303"/>
      <c r="BM81" s="296"/>
    </row>
    <row r="82" spans="2:67" s="287" customFormat="1" ht="12" customHeight="1">
      <c r="B82" s="447"/>
      <c r="C82" s="448"/>
      <c r="D82" s="437"/>
      <c r="E82" s="437"/>
      <c r="F82" s="438"/>
      <c r="G82" s="438"/>
      <c r="H82" s="429"/>
      <c r="I82" s="427" t="s">
        <v>267</v>
      </c>
      <c r="J82" s="427"/>
      <c r="K82" s="312" t="s">
        <v>268</v>
      </c>
      <c r="L82" s="291"/>
      <c r="M82" s="291"/>
      <c r="N82" s="291"/>
      <c r="O82" s="291"/>
      <c r="P82" s="294">
        <f t="shared" ref="P82:BG82" si="43">P83+P84+P85+P86+P87</f>
        <v>0</v>
      </c>
      <c r="Q82" s="294">
        <f t="shared" si="43"/>
        <v>0</v>
      </c>
      <c r="R82" s="294">
        <f t="shared" si="43"/>
        <v>0</v>
      </c>
      <c r="S82" s="294">
        <f t="shared" si="43"/>
        <v>0</v>
      </c>
      <c r="T82" s="294">
        <f t="shared" si="43"/>
        <v>0</v>
      </c>
      <c r="U82" s="294">
        <f t="shared" si="43"/>
        <v>0</v>
      </c>
      <c r="V82" s="294">
        <f t="shared" si="43"/>
        <v>0</v>
      </c>
      <c r="W82" s="294">
        <f t="shared" si="43"/>
        <v>0</v>
      </c>
      <c r="X82" s="294">
        <f t="shared" si="43"/>
        <v>0</v>
      </c>
      <c r="Y82" s="294">
        <f t="shared" si="43"/>
        <v>0</v>
      </c>
      <c r="Z82" s="294">
        <f t="shared" si="43"/>
        <v>0</v>
      </c>
      <c r="AA82" s="294">
        <f t="shared" si="43"/>
        <v>0</v>
      </c>
      <c r="AB82" s="294">
        <f t="shared" si="43"/>
        <v>0</v>
      </c>
      <c r="AC82" s="294">
        <f t="shared" si="43"/>
        <v>0</v>
      </c>
      <c r="AD82" s="294">
        <f t="shared" si="43"/>
        <v>0</v>
      </c>
      <c r="AE82" s="294">
        <f t="shared" si="43"/>
        <v>0</v>
      </c>
      <c r="AF82" s="294">
        <f t="shared" si="43"/>
        <v>0</v>
      </c>
      <c r="AG82" s="294">
        <f t="shared" si="43"/>
        <v>0</v>
      </c>
      <c r="AH82" s="294">
        <f t="shared" si="43"/>
        <v>0</v>
      </c>
      <c r="AI82" s="294">
        <f t="shared" si="43"/>
        <v>0</v>
      </c>
      <c r="AJ82" s="294">
        <f t="shared" si="43"/>
        <v>0</v>
      </c>
      <c r="AK82" s="294">
        <f t="shared" si="43"/>
        <v>0</v>
      </c>
      <c r="AL82" s="294">
        <f t="shared" si="43"/>
        <v>0</v>
      </c>
      <c r="AM82" s="294">
        <f t="shared" si="43"/>
        <v>0</v>
      </c>
      <c r="AN82" s="294">
        <f t="shared" si="43"/>
        <v>0</v>
      </c>
      <c r="AO82" s="294">
        <f t="shared" si="43"/>
        <v>0</v>
      </c>
      <c r="AP82" s="306">
        <f t="shared" si="43"/>
        <v>0</v>
      </c>
      <c r="AQ82" s="306">
        <f t="shared" si="43"/>
        <v>0</v>
      </c>
      <c r="AR82" s="294">
        <f t="shared" si="43"/>
        <v>0</v>
      </c>
      <c r="AS82" s="294">
        <f t="shared" si="43"/>
        <v>0</v>
      </c>
      <c r="AT82" s="294">
        <f t="shared" si="43"/>
        <v>0</v>
      </c>
      <c r="AU82" s="294">
        <f t="shared" si="43"/>
        <v>0</v>
      </c>
      <c r="AV82" s="294">
        <f t="shared" si="43"/>
        <v>0</v>
      </c>
      <c r="AW82" s="294">
        <f t="shared" si="43"/>
        <v>0</v>
      </c>
      <c r="AX82" s="294">
        <f t="shared" si="43"/>
        <v>0</v>
      </c>
      <c r="AY82" s="294">
        <f t="shared" si="43"/>
        <v>0</v>
      </c>
      <c r="AZ82" s="294">
        <f t="shared" ref="AZ82" si="44">AZ83+AZ84+AZ85+AZ86+AZ87</f>
        <v>0</v>
      </c>
      <c r="BA82" s="294">
        <f t="shared" si="43"/>
        <v>0</v>
      </c>
      <c r="BB82" s="294">
        <f t="shared" si="43"/>
        <v>0</v>
      </c>
      <c r="BC82" s="294">
        <f t="shared" si="43"/>
        <v>0</v>
      </c>
      <c r="BD82" s="294">
        <f t="shared" si="43"/>
        <v>0</v>
      </c>
      <c r="BE82" s="294">
        <f t="shared" si="43"/>
        <v>0</v>
      </c>
      <c r="BF82" s="294">
        <f t="shared" si="43"/>
        <v>0</v>
      </c>
      <c r="BG82" s="323">
        <f t="shared" si="43"/>
        <v>0</v>
      </c>
      <c r="BH82" s="296"/>
      <c r="BI82" s="291"/>
      <c r="BJ82" s="302"/>
      <c r="BK82" s="291"/>
      <c r="BL82" s="303"/>
      <c r="BM82" s="296"/>
      <c r="BO82" s="317"/>
    </row>
    <row r="83" spans="2:67" s="287" customFormat="1" ht="12" customHeight="1">
      <c r="B83" s="447"/>
      <c r="C83" s="448"/>
      <c r="D83" s="437"/>
      <c r="E83" s="437"/>
      <c r="F83" s="438"/>
      <c r="G83" s="438"/>
      <c r="H83" s="429"/>
      <c r="I83" s="431" t="s">
        <v>269</v>
      </c>
      <c r="J83" s="432"/>
      <c r="K83" s="312" t="s">
        <v>270</v>
      </c>
      <c r="L83" s="291"/>
      <c r="M83" s="291"/>
      <c r="N83" s="291"/>
      <c r="O83" s="291"/>
      <c r="P83" s="294">
        <f>Q83+S83+X83</f>
        <v>0</v>
      </c>
      <c r="Q83" s="305"/>
      <c r="R83" s="305"/>
      <c r="S83" s="305"/>
      <c r="T83" s="305"/>
      <c r="U83" s="305"/>
      <c r="V83" s="305"/>
      <c r="W83" s="305"/>
      <c r="X83" s="305"/>
      <c r="Y83" s="305"/>
      <c r="Z83" s="305"/>
      <c r="AA83" s="305"/>
      <c r="AB83" s="294">
        <f>M83+N83+O83+P83+AA83</f>
        <v>0</v>
      </c>
      <c r="AC83" s="294">
        <f>AD83+AE83</f>
        <v>0</v>
      </c>
      <c r="AD83" s="305"/>
      <c r="AE83" s="305"/>
      <c r="AF83" s="305"/>
      <c r="AG83" s="305"/>
      <c r="AH83" s="305"/>
      <c r="AI83" s="305"/>
      <c r="AJ83" s="294">
        <f>AC83+AG83+AH83+AI83</f>
        <v>0</v>
      </c>
      <c r="AK83" s="305"/>
      <c r="AL83" s="305"/>
      <c r="AM83" s="305"/>
      <c r="AN83" s="305"/>
      <c r="AO83" s="294">
        <f>AK83+AL83+AM83+AN83</f>
        <v>0</v>
      </c>
      <c r="AP83" s="306">
        <f>AB83+AJ83+AO83</f>
        <v>0</v>
      </c>
      <c r="AQ83" s="306">
        <f>AR83+AS83+AT83+AU83+AX83+AY83</f>
        <v>0</v>
      </c>
      <c r="AR83" s="307"/>
      <c r="AS83" s="305"/>
      <c r="AT83" s="305"/>
      <c r="AU83" s="305"/>
      <c r="AV83" s="305"/>
      <c r="AW83" s="305"/>
      <c r="AX83" s="305"/>
      <c r="AY83" s="305"/>
      <c r="AZ83" s="305"/>
      <c r="BA83" s="298"/>
      <c r="BB83" s="298"/>
      <c r="BC83" s="298"/>
      <c r="BD83" s="298"/>
      <c r="BE83" s="298"/>
      <c r="BF83" s="294">
        <f t="shared" ref="BF83:BF96" si="45">AQ83+BA83+BB83+BC83+BD83+BE83</f>
        <v>0</v>
      </c>
      <c r="BG83" s="293">
        <f t="shared" ref="BG83:BG99" si="46">L83+AP83+BF83</f>
        <v>0</v>
      </c>
      <c r="BH83" s="296"/>
      <c r="BI83" s="291"/>
      <c r="BJ83" s="302"/>
      <c r="BK83" s="291"/>
      <c r="BL83" s="303"/>
      <c r="BM83" s="296"/>
    </row>
    <row r="84" spans="2:67" s="287" customFormat="1" ht="12" customHeight="1">
      <c r="B84" s="447"/>
      <c r="C84" s="448"/>
      <c r="D84" s="437"/>
      <c r="E84" s="437"/>
      <c r="F84" s="438"/>
      <c r="G84" s="438"/>
      <c r="H84" s="429"/>
      <c r="I84" s="324" t="s">
        <v>271</v>
      </c>
      <c r="J84" s="325"/>
      <c r="K84" s="312" t="s">
        <v>272</v>
      </c>
      <c r="L84" s="291"/>
      <c r="M84" s="291"/>
      <c r="N84" s="291"/>
      <c r="O84" s="291"/>
      <c r="P84" s="294">
        <f>Q84+S84+X84</f>
        <v>0</v>
      </c>
      <c r="Q84" s="305"/>
      <c r="R84" s="305"/>
      <c r="S84" s="305"/>
      <c r="T84" s="305"/>
      <c r="U84" s="305"/>
      <c r="V84" s="305"/>
      <c r="W84" s="305"/>
      <c r="X84" s="305"/>
      <c r="Y84" s="305"/>
      <c r="Z84" s="305"/>
      <c r="AA84" s="305"/>
      <c r="AB84" s="294">
        <f>M84+N84+O84+P84+AA84</f>
        <v>0</v>
      </c>
      <c r="AC84" s="294">
        <f>AD84+AE84</f>
        <v>0</v>
      </c>
      <c r="AD84" s="305"/>
      <c r="AE84" s="305"/>
      <c r="AF84" s="305"/>
      <c r="AG84" s="305"/>
      <c r="AH84" s="305"/>
      <c r="AI84" s="305"/>
      <c r="AJ84" s="294">
        <f>AC84+AG84+AH84+AI84</f>
        <v>0</v>
      </c>
      <c r="AK84" s="305"/>
      <c r="AL84" s="305"/>
      <c r="AM84" s="305"/>
      <c r="AN84" s="305"/>
      <c r="AO84" s="294">
        <f>AK84+AL84+AM84+AN84</f>
        <v>0</v>
      </c>
      <c r="AP84" s="306">
        <f>AB84+AJ84+AO84</f>
        <v>0</v>
      </c>
      <c r="AQ84" s="306">
        <f>AR84+AS84+AT84+AU84+AX84+AY84</f>
        <v>0</v>
      </c>
      <c r="AR84" s="307"/>
      <c r="AS84" s="305"/>
      <c r="AT84" s="305"/>
      <c r="AU84" s="305"/>
      <c r="AV84" s="305"/>
      <c r="AW84" s="305"/>
      <c r="AX84" s="305"/>
      <c r="AY84" s="305"/>
      <c r="AZ84" s="305"/>
      <c r="BA84" s="298"/>
      <c r="BB84" s="298"/>
      <c r="BC84" s="298"/>
      <c r="BD84" s="298"/>
      <c r="BE84" s="298"/>
      <c r="BF84" s="294">
        <f t="shared" si="45"/>
        <v>0</v>
      </c>
      <c r="BG84" s="293">
        <f t="shared" si="46"/>
        <v>0</v>
      </c>
      <c r="BH84" s="296"/>
      <c r="BI84" s="291"/>
      <c r="BJ84" s="302"/>
      <c r="BK84" s="291"/>
      <c r="BL84" s="303"/>
      <c r="BM84" s="296"/>
    </row>
    <row r="85" spans="2:67" s="287" customFormat="1" ht="12" customHeight="1">
      <c r="B85" s="447"/>
      <c r="C85" s="448"/>
      <c r="D85" s="437"/>
      <c r="E85" s="437"/>
      <c r="F85" s="438"/>
      <c r="G85" s="438"/>
      <c r="H85" s="429"/>
      <c r="I85" s="433" t="s">
        <v>166</v>
      </c>
      <c r="J85" s="325" t="s">
        <v>167</v>
      </c>
      <c r="K85" s="312" t="s">
        <v>273</v>
      </c>
      <c r="L85" s="291"/>
      <c r="M85" s="291"/>
      <c r="N85" s="291"/>
      <c r="O85" s="291"/>
      <c r="P85" s="294">
        <f>Q85+S85+X85</f>
        <v>0</v>
      </c>
      <c r="Q85" s="305"/>
      <c r="R85" s="305"/>
      <c r="S85" s="305"/>
      <c r="T85" s="305"/>
      <c r="U85" s="305"/>
      <c r="V85" s="305"/>
      <c r="W85" s="305"/>
      <c r="X85" s="305"/>
      <c r="Y85" s="305"/>
      <c r="Z85" s="305"/>
      <c r="AA85" s="305"/>
      <c r="AB85" s="294">
        <f>M85+N85+O85+P85+AA85</f>
        <v>0</v>
      </c>
      <c r="AC85" s="294">
        <f>AD85+AE85</f>
        <v>0</v>
      </c>
      <c r="AD85" s="305"/>
      <c r="AE85" s="305"/>
      <c r="AF85" s="305"/>
      <c r="AG85" s="305"/>
      <c r="AH85" s="305"/>
      <c r="AI85" s="305"/>
      <c r="AJ85" s="294">
        <f>AC85+AG85+AH85+AI85</f>
        <v>0</v>
      </c>
      <c r="AK85" s="305"/>
      <c r="AL85" s="305"/>
      <c r="AM85" s="305"/>
      <c r="AN85" s="305"/>
      <c r="AO85" s="294">
        <f>AK85+AL85+AM85+AN85</f>
        <v>0</v>
      </c>
      <c r="AP85" s="306">
        <f>AB85+AJ85+AO85</f>
        <v>0</v>
      </c>
      <c r="AQ85" s="306">
        <f>AR85+AS85+AT85+AU85+AX85+AY85</f>
        <v>0</v>
      </c>
      <c r="AR85" s="307"/>
      <c r="AS85" s="305"/>
      <c r="AT85" s="305"/>
      <c r="AU85" s="305"/>
      <c r="AV85" s="305"/>
      <c r="AW85" s="305"/>
      <c r="AX85" s="305"/>
      <c r="AY85" s="305"/>
      <c r="AZ85" s="305"/>
      <c r="BA85" s="298"/>
      <c r="BB85" s="298"/>
      <c r="BC85" s="298"/>
      <c r="BD85" s="298"/>
      <c r="BE85" s="298"/>
      <c r="BF85" s="294">
        <f t="shared" si="45"/>
        <v>0</v>
      </c>
      <c r="BG85" s="293">
        <f t="shared" si="46"/>
        <v>0</v>
      </c>
      <c r="BH85" s="296"/>
      <c r="BI85" s="291"/>
      <c r="BJ85" s="302"/>
      <c r="BK85" s="291"/>
      <c r="BL85" s="303"/>
      <c r="BM85" s="296"/>
    </row>
    <row r="86" spans="2:67" s="287" customFormat="1" ht="12" customHeight="1">
      <c r="B86" s="447"/>
      <c r="C86" s="448"/>
      <c r="D86" s="437"/>
      <c r="E86" s="437"/>
      <c r="F86" s="438"/>
      <c r="G86" s="438"/>
      <c r="H86" s="429"/>
      <c r="I86" s="434"/>
      <c r="J86" s="325" t="s">
        <v>169</v>
      </c>
      <c r="K86" s="312" t="s">
        <v>274</v>
      </c>
      <c r="L86" s="291"/>
      <c r="M86" s="291"/>
      <c r="N86" s="291"/>
      <c r="O86" s="291"/>
      <c r="P86" s="294">
        <f>Q86+S86+X86</f>
        <v>0</v>
      </c>
      <c r="Q86" s="305"/>
      <c r="R86" s="305"/>
      <c r="S86" s="305"/>
      <c r="T86" s="305"/>
      <c r="U86" s="305"/>
      <c r="V86" s="305"/>
      <c r="W86" s="305"/>
      <c r="X86" s="305"/>
      <c r="Y86" s="305"/>
      <c r="Z86" s="305"/>
      <c r="AA86" s="305"/>
      <c r="AB86" s="294">
        <f>M86+N86+O86+P86+AA86</f>
        <v>0</v>
      </c>
      <c r="AC86" s="294">
        <f>AD86+AE86</f>
        <v>0</v>
      </c>
      <c r="AD86" s="305"/>
      <c r="AE86" s="305"/>
      <c r="AF86" s="305"/>
      <c r="AG86" s="305"/>
      <c r="AH86" s="305"/>
      <c r="AI86" s="305"/>
      <c r="AJ86" s="294">
        <f>AC86+AG86+AH86+AI86</f>
        <v>0</v>
      </c>
      <c r="AK86" s="305"/>
      <c r="AL86" s="305"/>
      <c r="AM86" s="305"/>
      <c r="AN86" s="305"/>
      <c r="AO86" s="294">
        <f>AK86+AL86+AM86+AN86</f>
        <v>0</v>
      </c>
      <c r="AP86" s="306">
        <f>AB86+AJ86+AO86</f>
        <v>0</v>
      </c>
      <c r="AQ86" s="306">
        <f>AR86+AS86+AT86+AU86+AX86+AY86</f>
        <v>0</v>
      </c>
      <c r="AR86" s="307"/>
      <c r="AS86" s="305"/>
      <c r="AT86" s="305"/>
      <c r="AU86" s="305"/>
      <c r="AV86" s="305"/>
      <c r="AW86" s="305"/>
      <c r="AX86" s="305"/>
      <c r="AY86" s="305"/>
      <c r="AZ86" s="305"/>
      <c r="BA86" s="298"/>
      <c r="BB86" s="298"/>
      <c r="BC86" s="298"/>
      <c r="BD86" s="298"/>
      <c r="BE86" s="298"/>
      <c r="BF86" s="294">
        <f t="shared" si="45"/>
        <v>0</v>
      </c>
      <c r="BG86" s="293">
        <f t="shared" si="46"/>
        <v>0</v>
      </c>
      <c r="BH86" s="296"/>
      <c r="BI86" s="291"/>
      <c r="BJ86" s="302"/>
      <c r="BK86" s="291"/>
      <c r="BL86" s="303"/>
      <c r="BM86" s="296"/>
    </row>
    <row r="87" spans="2:67" s="287" customFormat="1" ht="12" customHeight="1">
      <c r="B87" s="447"/>
      <c r="C87" s="448"/>
      <c r="D87" s="437"/>
      <c r="E87" s="437"/>
      <c r="F87" s="438"/>
      <c r="G87" s="438"/>
      <c r="H87" s="430"/>
      <c r="I87" s="435" t="s">
        <v>171</v>
      </c>
      <c r="J87" s="436"/>
      <c r="K87" s="312" t="s">
        <v>275</v>
      </c>
      <c r="L87" s="291"/>
      <c r="M87" s="291"/>
      <c r="N87" s="291"/>
      <c r="O87" s="291"/>
      <c r="P87" s="294">
        <f>Q87+S87+X87</f>
        <v>0</v>
      </c>
      <c r="Q87" s="305"/>
      <c r="R87" s="305"/>
      <c r="S87" s="305"/>
      <c r="T87" s="305"/>
      <c r="U87" s="305"/>
      <c r="V87" s="305"/>
      <c r="W87" s="305"/>
      <c r="X87" s="305"/>
      <c r="Y87" s="305"/>
      <c r="Z87" s="305"/>
      <c r="AA87" s="305"/>
      <c r="AB87" s="294">
        <f>M87+N87+O87+P87+AA87</f>
        <v>0</v>
      </c>
      <c r="AC87" s="294">
        <f>AD87+AE87</f>
        <v>0</v>
      </c>
      <c r="AD87" s="305"/>
      <c r="AE87" s="305"/>
      <c r="AF87" s="305"/>
      <c r="AG87" s="305"/>
      <c r="AH87" s="305"/>
      <c r="AI87" s="305"/>
      <c r="AJ87" s="294">
        <f>AC87+AG87+AH87+AI87</f>
        <v>0</v>
      </c>
      <c r="AK87" s="305"/>
      <c r="AL87" s="305"/>
      <c r="AM87" s="305"/>
      <c r="AN87" s="305"/>
      <c r="AO87" s="294">
        <f>AK87+AL87+AM87+AN87</f>
        <v>0</v>
      </c>
      <c r="AP87" s="306">
        <f>AB87+AJ87+AO87</f>
        <v>0</v>
      </c>
      <c r="AQ87" s="306">
        <f>AR87+AS87+AT87+AU87+AX87+AY87</f>
        <v>0</v>
      </c>
      <c r="AR87" s="307"/>
      <c r="AS87" s="305"/>
      <c r="AT87" s="305"/>
      <c r="AU87" s="305"/>
      <c r="AV87" s="305"/>
      <c r="AW87" s="305"/>
      <c r="AX87" s="305"/>
      <c r="AY87" s="305"/>
      <c r="AZ87" s="305"/>
      <c r="BA87" s="298"/>
      <c r="BB87" s="298"/>
      <c r="BC87" s="298"/>
      <c r="BD87" s="298"/>
      <c r="BE87" s="298"/>
      <c r="BF87" s="294">
        <f t="shared" si="45"/>
        <v>0</v>
      </c>
      <c r="BG87" s="293">
        <f t="shared" si="46"/>
        <v>0</v>
      </c>
      <c r="BH87" s="296"/>
      <c r="BI87" s="291"/>
      <c r="BJ87" s="302"/>
      <c r="BK87" s="291"/>
      <c r="BL87" s="303"/>
      <c r="BM87" s="296"/>
    </row>
    <row r="88" spans="2:67" s="287" customFormat="1" ht="12" customHeight="1">
      <c r="B88" s="447"/>
      <c r="C88" s="448"/>
      <c r="D88" s="437"/>
      <c r="E88" s="437"/>
      <c r="F88" s="438"/>
      <c r="G88" s="438"/>
      <c r="H88" s="424" t="s">
        <v>276</v>
      </c>
      <c r="I88" s="418" t="s">
        <v>277</v>
      </c>
      <c r="J88" s="403"/>
      <c r="K88" s="289" t="s">
        <v>278</v>
      </c>
      <c r="L88" s="291"/>
      <c r="M88" s="291"/>
      <c r="N88" s="291"/>
      <c r="O88" s="291"/>
      <c r="P88" s="294">
        <f t="shared" ref="P88:BE88" si="47">P89+P90</f>
        <v>0</v>
      </c>
      <c r="Q88" s="294">
        <f t="shared" si="47"/>
        <v>0</v>
      </c>
      <c r="R88" s="294">
        <f t="shared" si="47"/>
        <v>0</v>
      </c>
      <c r="S88" s="294">
        <f t="shared" si="47"/>
        <v>0</v>
      </c>
      <c r="T88" s="294">
        <f t="shared" si="47"/>
        <v>0</v>
      </c>
      <c r="U88" s="294">
        <f t="shared" si="47"/>
        <v>0</v>
      </c>
      <c r="V88" s="294">
        <f t="shared" si="47"/>
        <v>0</v>
      </c>
      <c r="W88" s="294">
        <f t="shared" si="47"/>
        <v>0</v>
      </c>
      <c r="X88" s="294">
        <f t="shared" si="47"/>
        <v>0</v>
      </c>
      <c r="Y88" s="294">
        <f t="shared" si="47"/>
        <v>0</v>
      </c>
      <c r="Z88" s="294">
        <f t="shared" si="47"/>
        <v>0</v>
      </c>
      <c r="AA88" s="294">
        <f t="shared" si="47"/>
        <v>0</v>
      </c>
      <c r="AB88" s="294">
        <f t="shared" si="47"/>
        <v>0</v>
      </c>
      <c r="AC88" s="294">
        <f t="shared" si="47"/>
        <v>0</v>
      </c>
      <c r="AD88" s="294">
        <f t="shared" si="47"/>
        <v>0</v>
      </c>
      <c r="AE88" s="294">
        <f t="shared" si="47"/>
        <v>0</v>
      </c>
      <c r="AF88" s="294">
        <f t="shared" si="47"/>
        <v>0</v>
      </c>
      <c r="AG88" s="294">
        <f t="shared" si="47"/>
        <v>0</v>
      </c>
      <c r="AH88" s="294">
        <f t="shared" si="47"/>
        <v>0</v>
      </c>
      <c r="AI88" s="294">
        <f t="shared" si="47"/>
        <v>0</v>
      </c>
      <c r="AJ88" s="294">
        <f t="shared" si="47"/>
        <v>0</v>
      </c>
      <c r="AK88" s="294">
        <f t="shared" si="47"/>
        <v>0</v>
      </c>
      <c r="AL88" s="294">
        <f t="shared" si="47"/>
        <v>0</v>
      </c>
      <c r="AM88" s="294">
        <f t="shared" si="47"/>
        <v>0</v>
      </c>
      <c r="AN88" s="294">
        <f t="shared" si="47"/>
        <v>0</v>
      </c>
      <c r="AO88" s="294">
        <f t="shared" si="47"/>
        <v>0</v>
      </c>
      <c r="AP88" s="294">
        <f t="shared" si="47"/>
        <v>0</v>
      </c>
      <c r="AQ88" s="294">
        <f t="shared" si="47"/>
        <v>0</v>
      </c>
      <c r="AR88" s="294">
        <f t="shared" si="47"/>
        <v>0</v>
      </c>
      <c r="AS88" s="294">
        <f t="shared" si="47"/>
        <v>0</v>
      </c>
      <c r="AT88" s="294">
        <f t="shared" si="47"/>
        <v>0</v>
      </c>
      <c r="AU88" s="294">
        <f t="shared" si="47"/>
        <v>0</v>
      </c>
      <c r="AV88" s="294">
        <f t="shared" si="47"/>
        <v>0</v>
      </c>
      <c r="AW88" s="294">
        <f t="shared" si="47"/>
        <v>0</v>
      </c>
      <c r="AX88" s="294">
        <f t="shared" si="47"/>
        <v>0</v>
      </c>
      <c r="AY88" s="294">
        <f t="shared" si="47"/>
        <v>0</v>
      </c>
      <c r="AZ88" s="294">
        <f t="shared" ref="AZ88" si="48">AZ89+AZ90</f>
        <v>0</v>
      </c>
      <c r="BA88" s="294">
        <f t="shared" si="47"/>
        <v>0</v>
      </c>
      <c r="BB88" s="294">
        <f t="shared" si="47"/>
        <v>0</v>
      </c>
      <c r="BC88" s="294">
        <f t="shared" si="47"/>
        <v>0</v>
      </c>
      <c r="BD88" s="294">
        <f t="shared" si="47"/>
        <v>0</v>
      </c>
      <c r="BE88" s="294">
        <f t="shared" si="47"/>
        <v>0</v>
      </c>
      <c r="BF88" s="294">
        <f t="shared" si="45"/>
        <v>0</v>
      </c>
      <c r="BG88" s="293">
        <f t="shared" si="46"/>
        <v>0</v>
      </c>
      <c r="BH88" s="296"/>
      <c r="BI88" s="291"/>
      <c r="BJ88" s="302"/>
      <c r="BK88" s="291"/>
      <c r="BL88" s="303"/>
      <c r="BM88" s="292"/>
    </row>
    <row r="89" spans="2:67" s="287" customFormat="1" ht="12" customHeight="1">
      <c r="B89" s="447"/>
      <c r="C89" s="448"/>
      <c r="D89" s="437"/>
      <c r="E89" s="437"/>
      <c r="F89" s="438"/>
      <c r="G89" s="438"/>
      <c r="H89" s="424"/>
      <c r="I89" s="425" t="s">
        <v>279</v>
      </c>
      <c r="J89" s="425"/>
      <c r="K89" s="289" t="s">
        <v>280</v>
      </c>
      <c r="L89" s="291"/>
      <c r="M89" s="291"/>
      <c r="N89" s="291"/>
      <c r="O89" s="291"/>
      <c r="P89" s="294">
        <f>Q89+S89+X89</f>
        <v>0</v>
      </c>
      <c r="Q89" s="301"/>
      <c r="R89" s="301"/>
      <c r="S89" s="301"/>
      <c r="T89" s="301"/>
      <c r="U89" s="301"/>
      <c r="V89" s="301"/>
      <c r="W89" s="301"/>
      <c r="X89" s="301"/>
      <c r="Y89" s="301"/>
      <c r="Z89" s="301"/>
      <c r="AA89" s="301"/>
      <c r="AB89" s="294">
        <f>M89+N89+O89+P89+AA89</f>
        <v>0</v>
      </c>
      <c r="AC89" s="294">
        <f>AD89+AE89</f>
        <v>0</v>
      </c>
      <c r="AD89" s="305"/>
      <c r="AE89" s="305"/>
      <c r="AF89" s="305"/>
      <c r="AG89" s="305"/>
      <c r="AH89" s="305"/>
      <c r="AI89" s="305"/>
      <c r="AJ89" s="294">
        <f>AC89+AG89+AH89+AI89</f>
        <v>0</v>
      </c>
      <c r="AK89" s="305"/>
      <c r="AL89" s="305"/>
      <c r="AM89" s="305"/>
      <c r="AN89" s="305"/>
      <c r="AO89" s="294">
        <f>AK89+AL89+AM89+AN89</f>
        <v>0</v>
      </c>
      <c r="AP89" s="306">
        <f>AB89+AJ89+AO89</f>
        <v>0</v>
      </c>
      <c r="AQ89" s="306">
        <f>AR89+AS89+AT89+AU89+AX89+AY89</f>
        <v>0</v>
      </c>
      <c r="AR89" s="326"/>
      <c r="AS89" s="301"/>
      <c r="AT89" s="301"/>
      <c r="AU89" s="301"/>
      <c r="AV89" s="301"/>
      <c r="AW89" s="301"/>
      <c r="AX89" s="301"/>
      <c r="AY89" s="301"/>
      <c r="AZ89" s="301"/>
      <c r="BA89" s="298"/>
      <c r="BB89" s="298"/>
      <c r="BC89" s="298"/>
      <c r="BD89" s="298"/>
      <c r="BE89" s="298"/>
      <c r="BF89" s="294">
        <f t="shared" si="45"/>
        <v>0</v>
      </c>
      <c r="BG89" s="293">
        <f t="shared" si="46"/>
        <v>0</v>
      </c>
      <c r="BH89" s="296"/>
      <c r="BI89" s="291"/>
      <c r="BJ89" s="302"/>
      <c r="BK89" s="291"/>
      <c r="BL89" s="303"/>
      <c r="BM89" s="296"/>
    </row>
    <row r="90" spans="2:67" s="287" customFormat="1" ht="12" customHeight="1">
      <c r="B90" s="447"/>
      <c r="C90" s="448"/>
      <c r="D90" s="437"/>
      <c r="E90" s="437"/>
      <c r="F90" s="438"/>
      <c r="G90" s="438"/>
      <c r="H90" s="424"/>
      <c r="I90" s="425" t="s">
        <v>281</v>
      </c>
      <c r="J90" s="425"/>
      <c r="K90" s="289" t="s">
        <v>282</v>
      </c>
      <c r="L90" s="291"/>
      <c r="M90" s="291"/>
      <c r="N90" s="291"/>
      <c r="O90" s="291"/>
      <c r="P90" s="294">
        <f>Q90+S90+X90</f>
        <v>0</v>
      </c>
      <c r="Q90" s="301"/>
      <c r="R90" s="301"/>
      <c r="S90" s="301"/>
      <c r="T90" s="301"/>
      <c r="U90" s="301"/>
      <c r="V90" s="301"/>
      <c r="W90" s="301"/>
      <c r="X90" s="301"/>
      <c r="Y90" s="301"/>
      <c r="Z90" s="301"/>
      <c r="AA90" s="301"/>
      <c r="AB90" s="294">
        <f>M90+N90+O90+P90+AA90</f>
        <v>0</v>
      </c>
      <c r="AC90" s="294">
        <f>AD90+AE90</f>
        <v>0</v>
      </c>
      <c r="AD90" s="305"/>
      <c r="AE90" s="305"/>
      <c r="AF90" s="305"/>
      <c r="AG90" s="305"/>
      <c r="AH90" s="305"/>
      <c r="AI90" s="305"/>
      <c r="AJ90" s="294">
        <f>AC90+AG90+AH90+AI90</f>
        <v>0</v>
      </c>
      <c r="AK90" s="305"/>
      <c r="AL90" s="305"/>
      <c r="AM90" s="305"/>
      <c r="AN90" s="305"/>
      <c r="AO90" s="294">
        <f>AK90+AL90+AM90+AN90</f>
        <v>0</v>
      </c>
      <c r="AP90" s="306">
        <f>AB90+AJ90+AO90</f>
        <v>0</v>
      </c>
      <c r="AQ90" s="306">
        <f>AR90+AS90+AT90+AU90+AX90+AY90</f>
        <v>0</v>
      </c>
      <c r="AR90" s="326"/>
      <c r="AS90" s="301"/>
      <c r="AT90" s="301"/>
      <c r="AU90" s="301"/>
      <c r="AV90" s="301"/>
      <c r="AW90" s="301"/>
      <c r="AX90" s="301"/>
      <c r="AY90" s="301"/>
      <c r="AZ90" s="301"/>
      <c r="BA90" s="298"/>
      <c r="BB90" s="298"/>
      <c r="BC90" s="298"/>
      <c r="BD90" s="298"/>
      <c r="BE90" s="298"/>
      <c r="BF90" s="294">
        <f t="shared" si="45"/>
        <v>0</v>
      </c>
      <c r="BG90" s="293">
        <f t="shared" si="46"/>
        <v>0</v>
      </c>
      <c r="BH90" s="296"/>
      <c r="BI90" s="291"/>
      <c r="BJ90" s="302"/>
      <c r="BK90" s="291"/>
      <c r="BL90" s="303"/>
      <c r="BM90" s="296"/>
    </row>
    <row r="91" spans="2:67" s="287" customFormat="1" ht="12" customHeight="1">
      <c r="B91" s="447"/>
      <c r="C91" s="448"/>
      <c r="D91" s="437"/>
      <c r="E91" s="437"/>
      <c r="F91" s="438"/>
      <c r="G91" s="438"/>
      <c r="H91" s="426" t="s">
        <v>283</v>
      </c>
      <c r="I91" s="418" t="s">
        <v>284</v>
      </c>
      <c r="J91" s="403"/>
      <c r="K91" s="289" t="s">
        <v>285</v>
      </c>
      <c r="L91" s="291"/>
      <c r="M91" s="291"/>
      <c r="N91" s="291"/>
      <c r="O91" s="291"/>
      <c r="P91" s="294">
        <f t="shared" ref="P91:BE91" si="49">P92+P93+P94+P95+P96</f>
        <v>0</v>
      </c>
      <c r="Q91" s="294">
        <f t="shared" si="49"/>
        <v>0</v>
      </c>
      <c r="R91" s="294">
        <f t="shared" si="49"/>
        <v>0</v>
      </c>
      <c r="S91" s="294">
        <f t="shared" si="49"/>
        <v>0</v>
      </c>
      <c r="T91" s="294">
        <f t="shared" si="49"/>
        <v>0</v>
      </c>
      <c r="U91" s="294">
        <f t="shared" si="49"/>
        <v>0</v>
      </c>
      <c r="V91" s="294">
        <f t="shared" si="49"/>
        <v>0</v>
      </c>
      <c r="W91" s="294">
        <f t="shared" si="49"/>
        <v>0</v>
      </c>
      <c r="X91" s="294">
        <f t="shared" si="49"/>
        <v>0</v>
      </c>
      <c r="Y91" s="294">
        <f t="shared" si="49"/>
        <v>0</v>
      </c>
      <c r="Z91" s="294">
        <f t="shared" si="49"/>
        <v>0</v>
      </c>
      <c r="AA91" s="294">
        <f t="shared" si="49"/>
        <v>0</v>
      </c>
      <c r="AB91" s="294">
        <f t="shared" si="49"/>
        <v>0</v>
      </c>
      <c r="AC91" s="294">
        <f t="shared" si="49"/>
        <v>0</v>
      </c>
      <c r="AD91" s="294">
        <f t="shared" si="49"/>
        <v>0</v>
      </c>
      <c r="AE91" s="294">
        <f t="shared" si="49"/>
        <v>0</v>
      </c>
      <c r="AF91" s="294">
        <f t="shared" si="49"/>
        <v>0</v>
      </c>
      <c r="AG91" s="294">
        <f t="shared" si="49"/>
        <v>0</v>
      </c>
      <c r="AH91" s="294">
        <f t="shared" si="49"/>
        <v>0</v>
      </c>
      <c r="AI91" s="294">
        <f t="shared" si="49"/>
        <v>0</v>
      </c>
      <c r="AJ91" s="294">
        <f t="shared" si="49"/>
        <v>0</v>
      </c>
      <c r="AK91" s="294">
        <f t="shared" si="49"/>
        <v>0</v>
      </c>
      <c r="AL91" s="294">
        <f t="shared" si="49"/>
        <v>0</v>
      </c>
      <c r="AM91" s="294">
        <f t="shared" si="49"/>
        <v>0</v>
      </c>
      <c r="AN91" s="294">
        <f t="shared" si="49"/>
        <v>0</v>
      </c>
      <c r="AO91" s="294">
        <f t="shared" si="49"/>
        <v>0</v>
      </c>
      <c r="AP91" s="294">
        <f t="shared" si="49"/>
        <v>0</v>
      </c>
      <c r="AQ91" s="294">
        <f t="shared" si="49"/>
        <v>0</v>
      </c>
      <c r="AR91" s="294">
        <f t="shared" si="49"/>
        <v>0</v>
      </c>
      <c r="AS91" s="294">
        <f t="shared" si="49"/>
        <v>0</v>
      </c>
      <c r="AT91" s="294">
        <f t="shared" si="49"/>
        <v>0</v>
      </c>
      <c r="AU91" s="294">
        <f t="shared" si="49"/>
        <v>0</v>
      </c>
      <c r="AV91" s="294">
        <f t="shared" si="49"/>
        <v>0</v>
      </c>
      <c r="AW91" s="294">
        <f t="shared" si="49"/>
        <v>0</v>
      </c>
      <c r="AX91" s="294">
        <f t="shared" si="49"/>
        <v>0</v>
      </c>
      <c r="AY91" s="294">
        <f t="shared" si="49"/>
        <v>0</v>
      </c>
      <c r="AZ91" s="294">
        <f t="shared" ref="AZ91" si="50">AZ92+AZ93+AZ94+AZ95+AZ96</f>
        <v>0</v>
      </c>
      <c r="BA91" s="294">
        <f t="shared" si="49"/>
        <v>0</v>
      </c>
      <c r="BB91" s="294">
        <f t="shared" si="49"/>
        <v>0</v>
      </c>
      <c r="BC91" s="294">
        <f t="shared" si="49"/>
        <v>0</v>
      </c>
      <c r="BD91" s="294">
        <f t="shared" si="49"/>
        <v>0</v>
      </c>
      <c r="BE91" s="294">
        <f t="shared" si="49"/>
        <v>0</v>
      </c>
      <c r="BF91" s="294">
        <f t="shared" si="45"/>
        <v>0</v>
      </c>
      <c r="BG91" s="293">
        <f t="shared" si="46"/>
        <v>0</v>
      </c>
      <c r="BH91" s="296"/>
      <c r="BI91" s="291"/>
      <c r="BJ91" s="302"/>
      <c r="BK91" s="291"/>
      <c r="BL91" s="303"/>
      <c r="BM91" s="292"/>
    </row>
    <row r="92" spans="2:67" s="287" customFormat="1" ht="12" customHeight="1">
      <c r="B92" s="447"/>
      <c r="C92" s="448"/>
      <c r="D92" s="437"/>
      <c r="E92" s="437"/>
      <c r="F92" s="438"/>
      <c r="G92" s="438"/>
      <c r="H92" s="426"/>
      <c r="I92" s="384" t="s">
        <v>286</v>
      </c>
      <c r="J92" s="384"/>
      <c r="K92" s="289" t="s">
        <v>287</v>
      </c>
      <c r="L92" s="291"/>
      <c r="M92" s="291"/>
      <c r="N92" s="291"/>
      <c r="O92" s="291"/>
      <c r="P92" s="294">
        <f>Q92+S92+X92</f>
        <v>0</v>
      </c>
      <c r="Q92" s="298"/>
      <c r="R92" s="298"/>
      <c r="S92" s="298"/>
      <c r="T92" s="298"/>
      <c r="U92" s="298"/>
      <c r="V92" s="298"/>
      <c r="W92" s="298"/>
      <c r="X92" s="298"/>
      <c r="Y92" s="298"/>
      <c r="Z92" s="298"/>
      <c r="AA92" s="298"/>
      <c r="AB92" s="294">
        <f>M92+N92+O92+P92+AA92</f>
        <v>0</v>
      </c>
      <c r="AC92" s="294">
        <f>AD92+AE92</f>
        <v>0</v>
      </c>
      <c r="AD92" s="298"/>
      <c r="AE92" s="298"/>
      <c r="AF92" s="298"/>
      <c r="AG92" s="298"/>
      <c r="AH92" s="298"/>
      <c r="AI92" s="298"/>
      <c r="AJ92" s="294">
        <f>AC92+AG92+AH92+AI92</f>
        <v>0</v>
      </c>
      <c r="AK92" s="298"/>
      <c r="AL92" s="298"/>
      <c r="AM92" s="298"/>
      <c r="AN92" s="298"/>
      <c r="AO92" s="294">
        <f>AK92+AL92+AM92+AN92</f>
        <v>0</v>
      </c>
      <c r="AP92" s="294">
        <f>AB92+AJ92+AO92</f>
        <v>0</v>
      </c>
      <c r="AQ92" s="294">
        <f>AR92+AS92+AT92+AU92+AX92+AY92</f>
        <v>0</v>
      </c>
      <c r="AR92" s="311"/>
      <c r="AS92" s="298"/>
      <c r="AT92" s="298"/>
      <c r="AU92" s="298"/>
      <c r="AV92" s="298"/>
      <c r="AW92" s="298"/>
      <c r="AX92" s="298"/>
      <c r="AY92" s="298"/>
      <c r="AZ92" s="298"/>
      <c r="BA92" s="298"/>
      <c r="BB92" s="298"/>
      <c r="BC92" s="298"/>
      <c r="BD92" s="298"/>
      <c r="BE92" s="298"/>
      <c r="BF92" s="294">
        <f t="shared" si="45"/>
        <v>0</v>
      </c>
      <c r="BG92" s="293">
        <f t="shared" si="46"/>
        <v>0</v>
      </c>
      <c r="BH92" s="296"/>
      <c r="BI92" s="291"/>
      <c r="BJ92" s="302"/>
      <c r="BK92" s="291"/>
      <c r="BL92" s="303"/>
      <c r="BM92" s="296"/>
    </row>
    <row r="93" spans="2:67" s="287" customFormat="1" ht="12" customHeight="1">
      <c r="B93" s="447"/>
      <c r="C93" s="448"/>
      <c r="D93" s="437"/>
      <c r="E93" s="437"/>
      <c r="F93" s="438"/>
      <c r="G93" s="438"/>
      <c r="H93" s="426"/>
      <c r="I93" s="415" t="s">
        <v>288</v>
      </c>
      <c r="J93" s="415"/>
      <c r="K93" s="289" t="s">
        <v>289</v>
      </c>
      <c r="L93" s="291"/>
      <c r="M93" s="291"/>
      <c r="N93" s="291"/>
      <c r="O93" s="291"/>
      <c r="P93" s="294">
        <f>Q93+S93+X93</f>
        <v>0</v>
      </c>
      <c r="Q93" s="298"/>
      <c r="R93" s="298"/>
      <c r="S93" s="298"/>
      <c r="T93" s="298"/>
      <c r="U93" s="298"/>
      <c r="V93" s="298"/>
      <c r="W93" s="298"/>
      <c r="X93" s="298"/>
      <c r="Y93" s="298"/>
      <c r="Z93" s="298"/>
      <c r="AA93" s="298"/>
      <c r="AB93" s="294">
        <f>M93+N93+O93+P93+AA93</f>
        <v>0</v>
      </c>
      <c r="AC93" s="294">
        <f>AD93+AE93</f>
        <v>0</v>
      </c>
      <c r="AD93" s="298"/>
      <c r="AE93" s="298"/>
      <c r="AF93" s="298"/>
      <c r="AG93" s="291"/>
      <c r="AH93" s="291"/>
      <c r="AI93" s="291"/>
      <c r="AJ93" s="294">
        <f>AC93+AG93+AH93+AI93</f>
        <v>0</v>
      </c>
      <c r="AK93" s="291"/>
      <c r="AL93" s="291"/>
      <c r="AM93" s="291"/>
      <c r="AN93" s="291"/>
      <c r="AO93" s="291"/>
      <c r="AP93" s="294">
        <f>AB93+AJ93+AO93</f>
        <v>0</v>
      </c>
      <c r="AQ93" s="291"/>
      <c r="AR93" s="295"/>
      <c r="AS93" s="291"/>
      <c r="AT93" s="295"/>
      <c r="AU93" s="291"/>
      <c r="AV93" s="295"/>
      <c r="AW93" s="291"/>
      <c r="AX93" s="295"/>
      <c r="AY93" s="291"/>
      <c r="AZ93" s="291"/>
      <c r="BA93" s="311"/>
      <c r="BB93" s="298"/>
      <c r="BC93" s="311"/>
      <c r="BD93" s="298"/>
      <c r="BE93" s="311"/>
      <c r="BF93" s="294">
        <f t="shared" si="45"/>
        <v>0</v>
      </c>
      <c r="BG93" s="293">
        <f t="shared" si="46"/>
        <v>0</v>
      </c>
      <c r="BH93" s="296"/>
      <c r="BI93" s="291"/>
      <c r="BJ93" s="302"/>
      <c r="BK93" s="291"/>
      <c r="BL93" s="303"/>
      <c r="BM93" s="296"/>
    </row>
    <row r="94" spans="2:67" s="287" customFormat="1" ht="12" customHeight="1">
      <c r="B94" s="447"/>
      <c r="C94" s="448"/>
      <c r="D94" s="437"/>
      <c r="E94" s="437"/>
      <c r="F94" s="438"/>
      <c r="G94" s="438"/>
      <c r="H94" s="426"/>
      <c r="I94" s="384" t="s">
        <v>290</v>
      </c>
      <c r="J94" s="384"/>
      <c r="K94" s="289" t="s">
        <v>291</v>
      </c>
      <c r="L94" s="291"/>
      <c r="M94" s="291"/>
      <c r="N94" s="291"/>
      <c r="O94" s="291"/>
      <c r="P94" s="291"/>
      <c r="Q94" s="291"/>
      <c r="R94" s="291"/>
      <c r="S94" s="291"/>
      <c r="T94" s="291"/>
      <c r="U94" s="291"/>
      <c r="V94" s="291"/>
      <c r="W94" s="291"/>
      <c r="X94" s="291"/>
      <c r="Y94" s="291"/>
      <c r="Z94" s="291"/>
      <c r="AA94" s="291"/>
      <c r="AB94" s="291"/>
      <c r="AC94" s="291"/>
      <c r="AD94" s="291"/>
      <c r="AE94" s="291"/>
      <c r="AF94" s="291"/>
      <c r="AG94" s="291"/>
      <c r="AH94" s="291"/>
      <c r="AI94" s="291"/>
      <c r="AJ94" s="291"/>
      <c r="AK94" s="291"/>
      <c r="AL94" s="291"/>
      <c r="AM94" s="291"/>
      <c r="AN94" s="291"/>
      <c r="AO94" s="291"/>
      <c r="AP94" s="291"/>
      <c r="AQ94" s="291"/>
      <c r="AR94" s="295"/>
      <c r="AS94" s="291"/>
      <c r="AT94" s="291"/>
      <c r="AU94" s="291"/>
      <c r="AV94" s="291"/>
      <c r="AW94" s="291"/>
      <c r="AX94" s="291"/>
      <c r="AY94" s="291"/>
      <c r="AZ94" s="291"/>
      <c r="BA94" s="298"/>
      <c r="BB94" s="298"/>
      <c r="BC94" s="298"/>
      <c r="BD94" s="298"/>
      <c r="BE94" s="298"/>
      <c r="BF94" s="294">
        <f t="shared" si="45"/>
        <v>0</v>
      </c>
      <c r="BG94" s="293">
        <f t="shared" si="46"/>
        <v>0</v>
      </c>
      <c r="BH94" s="296"/>
      <c r="BI94" s="291"/>
      <c r="BJ94" s="302"/>
      <c r="BK94" s="291"/>
      <c r="BL94" s="303"/>
      <c r="BM94" s="296"/>
    </row>
    <row r="95" spans="2:67" s="287" customFormat="1" ht="12" customHeight="1">
      <c r="B95" s="447"/>
      <c r="C95" s="448"/>
      <c r="D95" s="437"/>
      <c r="E95" s="437"/>
      <c r="F95" s="438"/>
      <c r="G95" s="438"/>
      <c r="H95" s="426"/>
      <c r="I95" s="384" t="s">
        <v>292</v>
      </c>
      <c r="J95" s="384"/>
      <c r="K95" s="289" t="s">
        <v>293</v>
      </c>
      <c r="L95" s="291"/>
      <c r="M95" s="291"/>
      <c r="N95" s="291"/>
      <c r="O95" s="291"/>
      <c r="P95" s="294">
        <f>Q95+S95+X95</f>
        <v>0</v>
      </c>
      <c r="Q95" s="298"/>
      <c r="R95" s="298"/>
      <c r="S95" s="298"/>
      <c r="T95" s="298"/>
      <c r="U95" s="298"/>
      <c r="V95" s="298"/>
      <c r="W95" s="298"/>
      <c r="X95" s="298"/>
      <c r="Y95" s="298"/>
      <c r="Z95" s="298"/>
      <c r="AA95" s="298"/>
      <c r="AB95" s="294">
        <f>M95+N95+O95+P95+AA95</f>
        <v>0</v>
      </c>
      <c r="AC95" s="294">
        <f>AD95+AE95</f>
        <v>0</v>
      </c>
      <c r="AD95" s="298"/>
      <c r="AE95" s="298"/>
      <c r="AF95" s="298"/>
      <c r="AG95" s="298"/>
      <c r="AH95" s="298"/>
      <c r="AI95" s="298"/>
      <c r="AJ95" s="294">
        <f>AC95+AG95+AH95+AI95</f>
        <v>0</v>
      </c>
      <c r="AK95" s="298"/>
      <c r="AL95" s="298"/>
      <c r="AM95" s="298"/>
      <c r="AN95" s="298"/>
      <c r="AO95" s="294">
        <f>AK95+AL95+AM95+AN95</f>
        <v>0</v>
      </c>
      <c r="AP95" s="294">
        <f>AB95+AJ95+AO95</f>
        <v>0</v>
      </c>
      <c r="AQ95" s="294">
        <f>AR95+AS95+AT95+AU95+AX95+AY95</f>
        <v>0</v>
      </c>
      <c r="AR95" s="311"/>
      <c r="AS95" s="298"/>
      <c r="AT95" s="311"/>
      <c r="AU95" s="298"/>
      <c r="AV95" s="311"/>
      <c r="AW95" s="298"/>
      <c r="AX95" s="311"/>
      <c r="AY95" s="298"/>
      <c r="AZ95" s="298"/>
      <c r="BA95" s="295"/>
      <c r="BB95" s="291"/>
      <c r="BC95" s="295"/>
      <c r="BD95" s="291"/>
      <c r="BE95" s="295"/>
      <c r="BF95" s="294">
        <f t="shared" si="45"/>
        <v>0</v>
      </c>
      <c r="BG95" s="293">
        <f t="shared" si="46"/>
        <v>0</v>
      </c>
      <c r="BH95" s="296"/>
      <c r="BI95" s="291"/>
      <c r="BJ95" s="302"/>
      <c r="BK95" s="291"/>
      <c r="BL95" s="303"/>
      <c r="BM95" s="296"/>
    </row>
    <row r="96" spans="2:67" s="287" customFormat="1" ht="12" customHeight="1">
      <c r="B96" s="447"/>
      <c r="C96" s="448"/>
      <c r="D96" s="437"/>
      <c r="E96" s="437"/>
      <c r="F96" s="439"/>
      <c r="G96" s="439"/>
      <c r="H96" s="426"/>
      <c r="I96" s="384" t="s">
        <v>294</v>
      </c>
      <c r="J96" s="384"/>
      <c r="K96" s="289" t="s">
        <v>295</v>
      </c>
      <c r="L96" s="291"/>
      <c r="M96" s="291"/>
      <c r="N96" s="291"/>
      <c r="O96" s="291"/>
      <c r="P96" s="294">
        <f>Q96+S96+X96</f>
        <v>0</v>
      </c>
      <c r="Q96" s="301"/>
      <c r="R96" s="301"/>
      <c r="S96" s="301"/>
      <c r="T96" s="301"/>
      <c r="U96" s="301"/>
      <c r="V96" s="301"/>
      <c r="W96" s="301"/>
      <c r="X96" s="301"/>
      <c r="Y96" s="301"/>
      <c r="Z96" s="301"/>
      <c r="AA96" s="301"/>
      <c r="AB96" s="294">
        <f>M96+N96+O96+P96+AA96</f>
        <v>0</v>
      </c>
      <c r="AC96" s="294">
        <f>AD96+AE96</f>
        <v>0</v>
      </c>
      <c r="AD96" s="305"/>
      <c r="AE96" s="305"/>
      <c r="AF96" s="305"/>
      <c r="AG96" s="305"/>
      <c r="AH96" s="305"/>
      <c r="AI96" s="305"/>
      <c r="AJ96" s="294">
        <f>AC96+AG96+AH96+AI96</f>
        <v>0</v>
      </c>
      <c r="AK96" s="305"/>
      <c r="AL96" s="305"/>
      <c r="AM96" s="305"/>
      <c r="AN96" s="305"/>
      <c r="AO96" s="294">
        <f>AK96+AL96+AM96+AN96</f>
        <v>0</v>
      </c>
      <c r="AP96" s="294">
        <f>AB96+AJ96+AO96</f>
        <v>0</v>
      </c>
      <c r="AQ96" s="294">
        <f>AR96+AS96+AT96+AU96+AX96+AY96</f>
        <v>0</v>
      </c>
      <c r="AR96" s="326"/>
      <c r="AS96" s="301"/>
      <c r="AT96" s="326"/>
      <c r="AU96" s="301"/>
      <c r="AV96" s="326"/>
      <c r="AW96" s="301"/>
      <c r="AX96" s="326"/>
      <c r="AY96" s="301"/>
      <c r="AZ96" s="301"/>
      <c r="BA96" s="298"/>
      <c r="BB96" s="298"/>
      <c r="BC96" s="298"/>
      <c r="BD96" s="298"/>
      <c r="BE96" s="298"/>
      <c r="BF96" s="294">
        <f t="shared" si="45"/>
        <v>0</v>
      </c>
      <c r="BG96" s="316">
        <f t="shared" si="46"/>
        <v>0</v>
      </c>
      <c r="BH96" s="296"/>
      <c r="BI96" s="291"/>
      <c r="BJ96" s="302"/>
      <c r="BK96" s="291"/>
      <c r="BL96" s="303"/>
      <c r="BM96" s="296"/>
      <c r="BO96" s="317"/>
    </row>
    <row r="97" spans="2:65" s="287" customFormat="1" ht="12" customHeight="1">
      <c r="B97" s="447"/>
      <c r="C97" s="448"/>
      <c r="D97" s="367" t="s">
        <v>296</v>
      </c>
      <c r="E97" s="408"/>
      <c r="F97" s="409" t="s">
        <v>297</v>
      </c>
      <c r="G97" s="412" t="s">
        <v>298</v>
      </c>
      <c r="H97" s="421" t="s">
        <v>299</v>
      </c>
      <c r="I97" s="422" t="s">
        <v>300</v>
      </c>
      <c r="J97" s="422"/>
      <c r="K97" s="289" t="s">
        <v>301</v>
      </c>
      <c r="L97" s="327">
        <f t="shared" ref="L97:BF97" si="51">L99+L118</f>
        <v>0</v>
      </c>
      <c r="M97" s="327">
        <f t="shared" si="51"/>
        <v>0</v>
      </c>
      <c r="N97" s="327">
        <f t="shared" si="51"/>
        <v>0</v>
      </c>
      <c r="O97" s="327">
        <f t="shared" si="51"/>
        <v>0</v>
      </c>
      <c r="P97" s="327">
        <f t="shared" si="51"/>
        <v>0</v>
      </c>
      <c r="Q97" s="327">
        <f t="shared" si="51"/>
        <v>0</v>
      </c>
      <c r="R97" s="327">
        <f t="shared" si="51"/>
        <v>0</v>
      </c>
      <c r="S97" s="327">
        <f t="shared" si="51"/>
        <v>0</v>
      </c>
      <c r="T97" s="327">
        <f t="shared" si="51"/>
        <v>0</v>
      </c>
      <c r="U97" s="327">
        <f t="shared" si="51"/>
        <v>0</v>
      </c>
      <c r="V97" s="327">
        <f t="shared" si="51"/>
        <v>0</v>
      </c>
      <c r="W97" s="327">
        <f t="shared" si="51"/>
        <v>0</v>
      </c>
      <c r="X97" s="327">
        <f t="shared" si="51"/>
        <v>0</v>
      </c>
      <c r="Y97" s="327">
        <f t="shared" si="51"/>
        <v>0</v>
      </c>
      <c r="Z97" s="327">
        <f t="shared" si="51"/>
        <v>0</v>
      </c>
      <c r="AA97" s="327">
        <f t="shared" si="51"/>
        <v>0</v>
      </c>
      <c r="AB97" s="327">
        <f t="shared" si="51"/>
        <v>0</v>
      </c>
      <c r="AC97" s="327">
        <f t="shared" si="51"/>
        <v>0</v>
      </c>
      <c r="AD97" s="327">
        <f t="shared" si="51"/>
        <v>0</v>
      </c>
      <c r="AE97" s="327">
        <f t="shared" si="51"/>
        <v>0</v>
      </c>
      <c r="AF97" s="327">
        <f t="shared" si="51"/>
        <v>0</v>
      </c>
      <c r="AG97" s="327">
        <f t="shared" si="51"/>
        <v>0</v>
      </c>
      <c r="AH97" s="327">
        <f t="shared" si="51"/>
        <v>0</v>
      </c>
      <c r="AI97" s="327">
        <f t="shared" si="51"/>
        <v>0</v>
      </c>
      <c r="AJ97" s="327">
        <f t="shared" si="51"/>
        <v>0</v>
      </c>
      <c r="AK97" s="327">
        <f t="shared" si="51"/>
        <v>0</v>
      </c>
      <c r="AL97" s="327">
        <f t="shared" si="51"/>
        <v>0</v>
      </c>
      <c r="AM97" s="327">
        <f t="shared" si="51"/>
        <v>0</v>
      </c>
      <c r="AN97" s="327">
        <f t="shared" si="51"/>
        <v>0</v>
      </c>
      <c r="AO97" s="327">
        <f t="shared" si="51"/>
        <v>0</v>
      </c>
      <c r="AP97" s="327">
        <f t="shared" si="51"/>
        <v>0</v>
      </c>
      <c r="AQ97" s="327">
        <f t="shared" si="51"/>
        <v>0</v>
      </c>
      <c r="AR97" s="327">
        <f t="shared" si="51"/>
        <v>0</v>
      </c>
      <c r="AS97" s="327">
        <f t="shared" si="51"/>
        <v>0</v>
      </c>
      <c r="AT97" s="327">
        <f t="shared" si="51"/>
        <v>0</v>
      </c>
      <c r="AU97" s="327">
        <f t="shared" si="51"/>
        <v>0</v>
      </c>
      <c r="AV97" s="327">
        <f t="shared" si="51"/>
        <v>0</v>
      </c>
      <c r="AW97" s="327">
        <f t="shared" si="51"/>
        <v>0</v>
      </c>
      <c r="AX97" s="327">
        <f t="shared" si="51"/>
        <v>0</v>
      </c>
      <c r="AY97" s="327">
        <f t="shared" si="51"/>
        <v>0</v>
      </c>
      <c r="AZ97" s="327">
        <f t="shared" ref="AZ97" si="52">AZ99+AZ118</f>
        <v>0</v>
      </c>
      <c r="BA97" s="327">
        <f t="shared" si="51"/>
        <v>0</v>
      </c>
      <c r="BB97" s="327">
        <f t="shared" si="51"/>
        <v>0</v>
      </c>
      <c r="BC97" s="327">
        <f t="shared" si="51"/>
        <v>0</v>
      </c>
      <c r="BD97" s="327">
        <f t="shared" si="51"/>
        <v>0</v>
      </c>
      <c r="BE97" s="327">
        <f t="shared" si="51"/>
        <v>0</v>
      </c>
      <c r="BF97" s="327">
        <f t="shared" si="51"/>
        <v>0</v>
      </c>
      <c r="BG97" s="293">
        <f t="shared" si="46"/>
        <v>0</v>
      </c>
      <c r="BH97" s="296"/>
      <c r="BI97" s="328"/>
      <c r="BJ97" s="329"/>
      <c r="BK97" s="328"/>
      <c r="BL97" s="303"/>
      <c r="BM97" s="292"/>
    </row>
    <row r="98" spans="2:65" s="287" customFormat="1" ht="12" customHeight="1">
      <c r="B98" s="447"/>
      <c r="C98" s="448"/>
      <c r="D98" s="367"/>
      <c r="E98" s="408"/>
      <c r="F98" s="410"/>
      <c r="G98" s="413"/>
      <c r="H98" s="421"/>
      <c r="I98" s="422" t="s">
        <v>302</v>
      </c>
      <c r="J98" s="422"/>
      <c r="K98" s="289" t="s">
        <v>303</v>
      </c>
      <c r="L98" s="328"/>
      <c r="M98" s="327">
        <f>'Annexe - LCR (référence)'!E11</f>
        <v>0</v>
      </c>
      <c r="N98" s="327">
        <f>'Annexe - LCR (référence)'!E13</f>
        <v>0</v>
      </c>
      <c r="O98" s="327">
        <f>'Annexe - LCR (référence)'!E14</f>
        <v>0</v>
      </c>
      <c r="P98" s="330">
        <f>Q98+S98+X98</f>
        <v>0</v>
      </c>
      <c r="Q98" s="327">
        <f>'Annexe - LCR (référence)'!E16</f>
        <v>0</v>
      </c>
      <c r="R98" s="331"/>
      <c r="S98" s="327">
        <f>'Annexe - LCR (référence)'!E17</f>
        <v>0</v>
      </c>
      <c r="T98" s="331"/>
      <c r="U98" s="331"/>
      <c r="V98" s="331"/>
      <c r="W98" s="331"/>
      <c r="X98" s="327">
        <f>'Annexe - LCR (référence)'!E18 + 'Annexe - LCR (référence)'!E19 + 'Annexe - LCR (référence)'!E20</f>
        <v>0</v>
      </c>
      <c r="Y98" s="331"/>
      <c r="Z98" s="331"/>
      <c r="AA98" s="327">
        <f>'Annexe - LCR (référence)'!E22 + 'Annexe - LCR (référence)'!E23</f>
        <v>0</v>
      </c>
      <c r="AB98" s="332">
        <f>'Annexe - LCR (référence)'!E11+'Annexe - LCR (référence)'!E13+'Annexe - LCR (référence)'!E16+'Annexe - LCR (référence)'!E17+'Annexe - LCR (référence)'!E18+'Annexe - LCR (référence)'!E19+'Annexe - LCR (référence)'!E20+'Annexe - LCR (référence)'!E22+'Annexe - LCR (référence)'!E23</f>
        <v>0</v>
      </c>
      <c r="AC98" s="294">
        <f>AD98+AE98</f>
        <v>0</v>
      </c>
      <c r="AD98" s="327">
        <f>'Annexe - LCR (référence)'!E30 + 'Annexe - LCR (référence)'!E31</f>
        <v>0</v>
      </c>
      <c r="AE98" s="327">
        <f>'Annexe - LCR (référence)'!E32 + 'Annexe - LCR (référence)'!E33 + 'Annexe - LCR (référence)'!E34</f>
        <v>0</v>
      </c>
      <c r="AF98" s="331"/>
      <c r="AG98" s="327">
        <f>'Annexe - LCR (référence)'!E35</f>
        <v>0</v>
      </c>
      <c r="AH98" s="327">
        <f>'Annexe - LCR (référence)'!E36</f>
        <v>0</v>
      </c>
      <c r="AI98" s="331"/>
      <c r="AJ98" s="332">
        <f>'Annexe - LCR (référence)'!E37</f>
        <v>0</v>
      </c>
      <c r="AK98" s="333">
        <f>'Annexe - LCR (référence)'!E44</f>
        <v>0</v>
      </c>
      <c r="AL98" s="294">
        <f>'Annexe - LCR (référence)'!E43</f>
        <v>0</v>
      </c>
      <c r="AM98" s="294">
        <f>'Annexe - LCR (référence)'!E42</f>
        <v>0</v>
      </c>
      <c r="AN98" s="294">
        <f>'Annexe - LCR (référence)'!E45</f>
        <v>0</v>
      </c>
      <c r="AO98" s="332">
        <f>'Annexe - LCR (référence)'!E46+'Annexe - LCR (référence)'!E49</f>
        <v>0</v>
      </c>
      <c r="AP98" s="330">
        <f>AB98+AJ98+AO98</f>
        <v>0</v>
      </c>
      <c r="AQ98" s="328"/>
      <c r="AR98" s="328"/>
      <c r="AS98" s="328"/>
      <c r="AT98" s="328"/>
      <c r="AU98" s="328"/>
      <c r="AV98" s="328"/>
      <c r="AW98" s="328"/>
      <c r="AX98" s="328"/>
      <c r="AY98" s="328"/>
      <c r="AZ98" s="328"/>
      <c r="BA98" s="328"/>
      <c r="BB98" s="328"/>
      <c r="BC98" s="328"/>
      <c r="BD98" s="328"/>
      <c r="BE98" s="328"/>
      <c r="BF98" s="328"/>
      <c r="BG98" s="293">
        <f t="shared" si="46"/>
        <v>0</v>
      </c>
      <c r="BH98" s="296"/>
      <c r="BI98" s="328"/>
      <c r="BJ98" s="329"/>
      <c r="BK98" s="291"/>
      <c r="BL98" s="303"/>
      <c r="BM98" s="292"/>
    </row>
    <row r="99" spans="2:65" s="287" customFormat="1" ht="12" customHeight="1">
      <c r="B99" s="447"/>
      <c r="C99" s="448"/>
      <c r="D99" s="367"/>
      <c r="E99" s="408"/>
      <c r="F99" s="410"/>
      <c r="G99" s="413"/>
      <c r="H99" s="416" t="s">
        <v>304</v>
      </c>
      <c r="I99" s="422" t="s">
        <v>304</v>
      </c>
      <c r="J99" s="422"/>
      <c r="K99" s="289" t="s">
        <v>305</v>
      </c>
      <c r="L99" s="327">
        <f t="shared" ref="L99:AA99" si="53">SUM(L100:L117)</f>
        <v>0</v>
      </c>
      <c r="M99" s="327">
        <f t="shared" si="53"/>
        <v>0</v>
      </c>
      <c r="N99" s="327">
        <f t="shared" si="53"/>
        <v>0</v>
      </c>
      <c r="O99" s="327">
        <f t="shared" si="53"/>
        <v>0</v>
      </c>
      <c r="P99" s="327">
        <f t="shared" si="53"/>
        <v>0</v>
      </c>
      <c r="Q99" s="327">
        <f t="shared" si="53"/>
        <v>0</v>
      </c>
      <c r="R99" s="327">
        <f t="shared" si="53"/>
        <v>0</v>
      </c>
      <c r="S99" s="327">
        <f t="shared" si="53"/>
        <v>0</v>
      </c>
      <c r="T99" s="327">
        <f t="shared" si="53"/>
        <v>0</v>
      </c>
      <c r="U99" s="327">
        <f t="shared" si="53"/>
        <v>0</v>
      </c>
      <c r="V99" s="327">
        <f t="shared" si="53"/>
        <v>0</v>
      </c>
      <c r="W99" s="327">
        <f t="shared" si="53"/>
        <v>0</v>
      </c>
      <c r="X99" s="327">
        <f t="shared" si="53"/>
        <v>0</v>
      </c>
      <c r="Y99" s="327">
        <f t="shared" si="53"/>
        <v>0</v>
      </c>
      <c r="Z99" s="327">
        <f t="shared" si="53"/>
        <v>0</v>
      </c>
      <c r="AA99" s="327">
        <f t="shared" si="53"/>
        <v>0</v>
      </c>
      <c r="AB99" s="330">
        <f>SUM(AB100:AB117)+M99+N99+O99-M117-N117-O117</f>
        <v>0</v>
      </c>
      <c r="AC99" s="327">
        <f t="shared" ref="AC99:AO99" si="54">SUM(AC100:AC117)</f>
        <v>0</v>
      </c>
      <c r="AD99" s="327">
        <f t="shared" si="54"/>
        <v>0</v>
      </c>
      <c r="AE99" s="327">
        <f t="shared" si="54"/>
        <v>0</v>
      </c>
      <c r="AF99" s="327">
        <f t="shared" si="54"/>
        <v>0</v>
      </c>
      <c r="AG99" s="327">
        <f t="shared" si="54"/>
        <v>0</v>
      </c>
      <c r="AH99" s="327">
        <f t="shared" si="54"/>
        <v>0</v>
      </c>
      <c r="AI99" s="327">
        <f t="shared" si="54"/>
        <v>0</v>
      </c>
      <c r="AJ99" s="327">
        <f t="shared" si="54"/>
        <v>0</v>
      </c>
      <c r="AK99" s="327">
        <f t="shared" si="54"/>
        <v>0</v>
      </c>
      <c r="AL99" s="327">
        <f t="shared" si="54"/>
        <v>0</v>
      </c>
      <c r="AM99" s="327">
        <f t="shared" si="54"/>
        <v>0</v>
      </c>
      <c r="AN99" s="327">
        <f t="shared" si="54"/>
        <v>0</v>
      </c>
      <c r="AO99" s="327">
        <f t="shared" si="54"/>
        <v>0</v>
      </c>
      <c r="AP99" s="294">
        <f>SUM(AP100:AP117)+M99+N99+O99-M117-N117-O117</f>
        <v>0</v>
      </c>
      <c r="AQ99" s="327">
        <f t="shared" ref="AQ99:AY99" si="55">SUM(AQ100:AQ117)</f>
        <v>0</v>
      </c>
      <c r="AR99" s="327">
        <f t="shared" si="55"/>
        <v>0</v>
      </c>
      <c r="AS99" s="327">
        <f t="shared" si="55"/>
        <v>0</v>
      </c>
      <c r="AT99" s="327">
        <f t="shared" si="55"/>
        <v>0</v>
      </c>
      <c r="AU99" s="327">
        <f t="shared" si="55"/>
        <v>0</v>
      </c>
      <c r="AV99" s="327">
        <f t="shared" si="55"/>
        <v>0</v>
      </c>
      <c r="AW99" s="327">
        <f t="shared" si="55"/>
        <v>0</v>
      </c>
      <c r="AX99" s="327">
        <f t="shared" si="55"/>
        <v>0</v>
      </c>
      <c r="AY99" s="327">
        <f t="shared" si="55"/>
        <v>0</v>
      </c>
      <c r="AZ99" s="327">
        <f t="shared" ref="AZ99" si="56">SUM(AZ100:AZ117)</f>
        <v>0</v>
      </c>
      <c r="BA99" s="328"/>
      <c r="BB99" s="328"/>
      <c r="BC99" s="328"/>
      <c r="BD99" s="328"/>
      <c r="BE99" s="328"/>
      <c r="BF99" s="327">
        <f>SUM(BF100:BF117)</f>
        <v>0</v>
      </c>
      <c r="BG99" s="293">
        <f t="shared" si="46"/>
        <v>0</v>
      </c>
      <c r="BH99" s="296"/>
      <c r="BI99" s="328"/>
      <c r="BJ99" s="329"/>
      <c r="BK99" s="328"/>
      <c r="BL99" s="303"/>
      <c r="BM99" s="292"/>
    </row>
    <row r="100" spans="2:65" s="287" customFormat="1" ht="12" customHeight="1">
      <c r="B100" s="447"/>
      <c r="C100" s="448"/>
      <c r="D100" s="367"/>
      <c r="E100" s="408"/>
      <c r="F100" s="410"/>
      <c r="G100" s="413"/>
      <c r="H100" s="416"/>
      <c r="I100" s="423" t="s">
        <v>306</v>
      </c>
      <c r="J100" s="423"/>
      <c r="K100" s="289" t="s">
        <v>307</v>
      </c>
      <c r="L100" s="327">
        <f>L17</f>
        <v>0</v>
      </c>
      <c r="M100" s="327">
        <f>M17</f>
        <v>0</v>
      </c>
      <c r="N100" s="327">
        <f>N17</f>
        <v>0</v>
      </c>
      <c r="O100" s="327">
        <f>O17</f>
        <v>0</v>
      </c>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328"/>
      <c r="AN100" s="328"/>
      <c r="AO100" s="328"/>
      <c r="AP100" s="328"/>
      <c r="AQ100" s="328"/>
      <c r="AR100" s="328"/>
      <c r="AS100" s="328"/>
      <c r="AT100" s="328"/>
      <c r="AU100" s="328"/>
      <c r="AV100" s="328"/>
      <c r="AW100" s="328"/>
      <c r="AX100" s="328"/>
      <c r="AY100" s="328"/>
      <c r="AZ100" s="328"/>
      <c r="BA100" s="328"/>
      <c r="BB100" s="328"/>
      <c r="BC100" s="328"/>
      <c r="BD100" s="328"/>
      <c r="BE100" s="328"/>
      <c r="BF100" s="328"/>
      <c r="BG100" s="293">
        <f>L100+M100+N100+O100</f>
        <v>0</v>
      </c>
      <c r="BH100" s="296"/>
      <c r="BI100" s="291"/>
      <c r="BJ100" s="302"/>
      <c r="BK100" s="291"/>
      <c r="BL100" s="334"/>
      <c r="BM100" s="291"/>
    </row>
    <row r="101" spans="2:65" s="287" customFormat="1" ht="12" customHeight="1">
      <c r="B101" s="447"/>
      <c r="C101" s="448"/>
      <c r="D101" s="367"/>
      <c r="E101" s="408"/>
      <c r="F101" s="410"/>
      <c r="G101" s="413"/>
      <c r="H101" s="416"/>
      <c r="I101" s="415" t="s">
        <v>308</v>
      </c>
      <c r="J101" s="415"/>
      <c r="K101" s="289" t="s">
        <v>309</v>
      </c>
      <c r="L101" s="328"/>
      <c r="M101" s="328"/>
      <c r="N101" s="328"/>
      <c r="O101" s="328"/>
      <c r="P101" s="327">
        <f t="shared" ref="P101:AY101" si="57">P19</f>
        <v>0</v>
      </c>
      <c r="Q101" s="327">
        <f t="shared" si="57"/>
        <v>0</v>
      </c>
      <c r="R101" s="327">
        <f t="shared" si="57"/>
        <v>0</v>
      </c>
      <c r="S101" s="327">
        <f t="shared" si="57"/>
        <v>0</v>
      </c>
      <c r="T101" s="327">
        <f t="shared" si="57"/>
        <v>0</v>
      </c>
      <c r="U101" s="327">
        <f t="shared" si="57"/>
        <v>0</v>
      </c>
      <c r="V101" s="327">
        <f t="shared" si="57"/>
        <v>0</v>
      </c>
      <c r="W101" s="327">
        <f t="shared" si="57"/>
        <v>0</v>
      </c>
      <c r="X101" s="327">
        <f t="shared" si="57"/>
        <v>0</v>
      </c>
      <c r="Y101" s="327">
        <f t="shared" si="57"/>
        <v>0</v>
      </c>
      <c r="Z101" s="327">
        <f t="shared" si="57"/>
        <v>0</v>
      </c>
      <c r="AA101" s="327">
        <f t="shared" si="57"/>
        <v>0</v>
      </c>
      <c r="AB101" s="327">
        <f t="shared" si="57"/>
        <v>0</v>
      </c>
      <c r="AC101" s="327">
        <f t="shared" si="57"/>
        <v>0</v>
      </c>
      <c r="AD101" s="327">
        <f t="shared" si="57"/>
        <v>0</v>
      </c>
      <c r="AE101" s="327">
        <f t="shared" si="57"/>
        <v>0</v>
      </c>
      <c r="AF101" s="327">
        <f t="shared" si="57"/>
        <v>0</v>
      </c>
      <c r="AG101" s="327">
        <f t="shared" si="57"/>
        <v>0</v>
      </c>
      <c r="AH101" s="327">
        <f t="shared" si="57"/>
        <v>0</v>
      </c>
      <c r="AI101" s="327">
        <f t="shared" si="57"/>
        <v>0</v>
      </c>
      <c r="AJ101" s="327">
        <f t="shared" si="57"/>
        <v>0</v>
      </c>
      <c r="AK101" s="327">
        <f t="shared" si="57"/>
        <v>0</v>
      </c>
      <c r="AL101" s="327">
        <f t="shared" si="57"/>
        <v>0</v>
      </c>
      <c r="AM101" s="327">
        <f t="shared" si="57"/>
        <v>0</v>
      </c>
      <c r="AN101" s="327">
        <f t="shared" si="57"/>
        <v>0</v>
      </c>
      <c r="AO101" s="327">
        <f t="shared" si="57"/>
        <v>0</v>
      </c>
      <c r="AP101" s="327">
        <f t="shared" si="57"/>
        <v>0</v>
      </c>
      <c r="AQ101" s="327">
        <f t="shared" si="57"/>
        <v>0</v>
      </c>
      <c r="AR101" s="327">
        <f t="shared" si="57"/>
        <v>0</v>
      </c>
      <c r="AS101" s="327">
        <f t="shared" si="57"/>
        <v>0</v>
      </c>
      <c r="AT101" s="327">
        <f t="shared" si="57"/>
        <v>0</v>
      </c>
      <c r="AU101" s="327">
        <f t="shared" si="57"/>
        <v>0</v>
      </c>
      <c r="AV101" s="327">
        <f t="shared" si="57"/>
        <v>0</v>
      </c>
      <c r="AW101" s="327">
        <f t="shared" si="57"/>
        <v>0</v>
      </c>
      <c r="AX101" s="327">
        <f t="shared" si="57"/>
        <v>0</v>
      </c>
      <c r="AY101" s="327">
        <f t="shared" si="57"/>
        <v>0</v>
      </c>
      <c r="AZ101" s="327">
        <f t="shared" ref="AZ101" si="58">AZ19</f>
        <v>0</v>
      </c>
      <c r="BA101" s="328"/>
      <c r="BB101" s="328"/>
      <c r="BC101" s="328"/>
      <c r="BD101" s="328"/>
      <c r="BE101" s="328"/>
      <c r="BF101" s="327">
        <f>BF19</f>
        <v>0</v>
      </c>
      <c r="BG101" s="293">
        <f t="shared" ref="BG101:BG131" si="59">L101+AP101+BF101</f>
        <v>0</v>
      </c>
      <c r="BH101" s="296"/>
      <c r="BI101" s="291"/>
      <c r="BJ101" s="302"/>
      <c r="BK101" s="291"/>
      <c r="BL101" s="303"/>
      <c r="BM101" s="296"/>
    </row>
    <row r="102" spans="2:65" s="287" customFormat="1" ht="12" customHeight="1">
      <c r="B102" s="447"/>
      <c r="C102" s="448"/>
      <c r="D102" s="367"/>
      <c r="E102" s="408"/>
      <c r="F102" s="410"/>
      <c r="G102" s="413"/>
      <c r="H102" s="416"/>
      <c r="I102" s="415" t="s">
        <v>310</v>
      </c>
      <c r="J102" s="415"/>
      <c r="K102" s="289" t="s">
        <v>311</v>
      </c>
      <c r="L102" s="328"/>
      <c r="M102" s="328"/>
      <c r="N102" s="328"/>
      <c r="O102" s="328"/>
      <c r="P102" s="327">
        <f>P24</f>
        <v>0</v>
      </c>
      <c r="Q102" s="328"/>
      <c r="R102" s="328"/>
      <c r="S102" s="327">
        <f>S24</f>
        <v>0</v>
      </c>
      <c r="T102" s="327">
        <f>T24</f>
        <v>0</v>
      </c>
      <c r="U102" s="327">
        <f>U24</f>
        <v>0</v>
      </c>
      <c r="V102" s="327">
        <f>V24</f>
        <v>0</v>
      </c>
      <c r="W102" s="328"/>
      <c r="X102" s="328"/>
      <c r="Y102" s="328"/>
      <c r="Z102" s="328"/>
      <c r="AA102" s="328"/>
      <c r="AB102" s="327">
        <f>AB24</f>
        <v>0</v>
      </c>
      <c r="AC102" s="328"/>
      <c r="AD102" s="328"/>
      <c r="AE102" s="328"/>
      <c r="AF102" s="328"/>
      <c r="AG102" s="328"/>
      <c r="AH102" s="328"/>
      <c r="AI102" s="328"/>
      <c r="AJ102" s="328"/>
      <c r="AK102" s="328"/>
      <c r="AL102" s="328"/>
      <c r="AM102" s="328"/>
      <c r="AN102" s="328"/>
      <c r="AO102" s="328"/>
      <c r="AP102" s="327">
        <f>AP24</f>
        <v>0</v>
      </c>
      <c r="AQ102" s="328"/>
      <c r="AR102" s="328"/>
      <c r="AS102" s="328"/>
      <c r="AT102" s="328"/>
      <c r="AU102" s="328"/>
      <c r="AV102" s="328"/>
      <c r="AW102" s="328"/>
      <c r="AX102" s="328"/>
      <c r="AY102" s="328"/>
      <c r="AZ102" s="328"/>
      <c r="BA102" s="328"/>
      <c r="BB102" s="328"/>
      <c r="BC102" s="328"/>
      <c r="BD102" s="328"/>
      <c r="BE102" s="328"/>
      <c r="BF102" s="328"/>
      <c r="BG102" s="293">
        <f t="shared" si="59"/>
        <v>0</v>
      </c>
      <c r="BH102" s="296"/>
      <c r="BI102" s="291"/>
      <c r="BJ102" s="302"/>
      <c r="BK102" s="291"/>
      <c r="BL102" s="303"/>
      <c r="BM102" s="296"/>
    </row>
    <row r="103" spans="2:65" s="287" customFormat="1" ht="12" customHeight="1">
      <c r="B103" s="447"/>
      <c r="C103" s="448"/>
      <c r="D103" s="367"/>
      <c r="E103" s="408"/>
      <c r="F103" s="410"/>
      <c r="G103" s="413"/>
      <c r="H103" s="416"/>
      <c r="I103" s="415" t="s">
        <v>312</v>
      </c>
      <c r="J103" s="415"/>
      <c r="K103" s="289" t="s">
        <v>313</v>
      </c>
      <c r="L103" s="328"/>
      <c r="M103" s="328"/>
      <c r="N103" s="328"/>
      <c r="O103" s="328"/>
      <c r="P103" s="327">
        <f t="shared" ref="P103:AY103" si="60">P60+P62</f>
        <v>0</v>
      </c>
      <c r="Q103" s="327">
        <f t="shared" si="60"/>
        <v>0</v>
      </c>
      <c r="R103" s="327">
        <f t="shared" si="60"/>
        <v>0</v>
      </c>
      <c r="S103" s="327">
        <f t="shared" si="60"/>
        <v>0</v>
      </c>
      <c r="T103" s="327">
        <f t="shared" si="60"/>
        <v>0</v>
      </c>
      <c r="U103" s="327">
        <f t="shared" si="60"/>
        <v>0</v>
      </c>
      <c r="V103" s="327">
        <f t="shared" si="60"/>
        <v>0</v>
      </c>
      <c r="W103" s="327">
        <f t="shared" si="60"/>
        <v>0</v>
      </c>
      <c r="X103" s="327">
        <f t="shared" si="60"/>
        <v>0</v>
      </c>
      <c r="Y103" s="327">
        <f t="shared" si="60"/>
        <v>0</v>
      </c>
      <c r="Z103" s="327">
        <f t="shared" si="60"/>
        <v>0</v>
      </c>
      <c r="AA103" s="327">
        <f t="shared" si="60"/>
        <v>0</v>
      </c>
      <c r="AB103" s="327">
        <f t="shared" si="60"/>
        <v>0</v>
      </c>
      <c r="AC103" s="327">
        <f t="shared" si="60"/>
        <v>0</v>
      </c>
      <c r="AD103" s="327">
        <f t="shared" si="60"/>
        <v>0</v>
      </c>
      <c r="AE103" s="327">
        <f t="shared" si="60"/>
        <v>0</v>
      </c>
      <c r="AF103" s="327">
        <f t="shared" si="60"/>
        <v>0</v>
      </c>
      <c r="AG103" s="327">
        <f t="shared" si="60"/>
        <v>0</v>
      </c>
      <c r="AH103" s="327">
        <f t="shared" si="60"/>
        <v>0</v>
      </c>
      <c r="AI103" s="327">
        <f t="shared" si="60"/>
        <v>0</v>
      </c>
      <c r="AJ103" s="327">
        <f t="shared" si="60"/>
        <v>0</v>
      </c>
      <c r="AK103" s="327">
        <f t="shared" si="60"/>
        <v>0</v>
      </c>
      <c r="AL103" s="327">
        <f t="shared" si="60"/>
        <v>0</v>
      </c>
      <c r="AM103" s="327">
        <f t="shared" si="60"/>
        <v>0</v>
      </c>
      <c r="AN103" s="327">
        <f t="shared" si="60"/>
        <v>0</v>
      </c>
      <c r="AO103" s="327">
        <f t="shared" si="60"/>
        <v>0</v>
      </c>
      <c r="AP103" s="327">
        <f t="shared" si="60"/>
        <v>0</v>
      </c>
      <c r="AQ103" s="327">
        <f t="shared" si="60"/>
        <v>0</v>
      </c>
      <c r="AR103" s="327">
        <f t="shared" si="60"/>
        <v>0</v>
      </c>
      <c r="AS103" s="327">
        <f t="shared" si="60"/>
        <v>0</v>
      </c>
      <c r="AT103" s="327">
        <f t="shared" si="60"/>
        <v>0</v>
      </c>
      <c r="AU103" s="327">
        <f t="shared" si="60"/>
        <v>0</v>
      </c>
      <c r="AV103" s="327">
        <f t="shared" si="60"/>
        <v>0</v>
      </c>
      <c r="AW103" s="327">
        <f t="shared" si="60"/>
        <v>0</v>
      </c>
      <c r="AX103" s="327">
        <f t="shared" si="60"/>
        <v>0</v>
      </c>
      <c r="AY103" s="327">
        <f t="shared" si="60"/>
        <v>0</v>
      </c>
      <c r="AZ103" s="327">
        <f t="shared" ref="AZ103" si="61">AZ60+AZ62</f>
        <v>0</v>
      </c>
      <c r="BA103" s="328"/>
      <c r="BB103" s="328"/>
      <c r="BC103" s="328"/>
      <c r="BD103" s="328"/>
      <c r="BE103" s="328"/>
      <c r="BF103" s="327">
        <f>BF60+BF62</f>
        <v>0</v>
      </c>
      <c r="BG103" s="293">
        <f t="shared" si="59"/>
        <v>0</v>
      </c>
      <c r="BH103" s="296"/>
      <c r="BI103" s="291"/>
      <c r="BJ103" s="302"/>
      <c r="BK103" s="291"/>
      <c r="BL103" s="303"/>
      <c r="BM103" s="296"/>
    </row>
    <row r="104" spans="2:65" s="287" customFormat="1" ht="12" customHeight="1">
      <c r="B104" s="447"/>
      <c r="C104" s="448"/>
      <c r="D104" s="367"/>
      <c r="E104" s="408"/>
      <c r="F104" s="410"/>
      <c r="G104" s="413"/>
      <c r="H104" s="416"/>
      <c r="I104" s="415" t="s">
        <v>314</v>
      </c>
      <c r="J104" s="415"/>
      <c r="K104" s="289" t="s">
        <v>315</v>
      </c>
      <c r="L104" s="328"/>
      <c r="M104" s="328"/>
      <c r="N104" s="328"/>
      <c r="O104" s="328"/>
      <c r="P104" s="327">
        <f t="shared" ref="P104:AY104" si="62">P66</f>
        <v>0</v>
      </c>
      <c r="Q104" s="327">
        <f t="shared" si="62"/>
        <v>0</v>
      </c>
      <c r="R104" s="327">
        <f t="shared" si="62"/>
        <v>0</v>
      </c>
      <c r="S104" s="327">
        <f t="shared" si="62"/>
        <v>0</v>
      </c>
      <c r="T104" s="327">
        <f t="shared" si="62"/>
        <v>0</v>
      </c>
      <c r="U104" s="327">
        <f t="shared" si="62"/>
        <v>0</v>
      </c>
      <c r="V104" s="327">
        <f t="shared" si="62"/>
        <v>0</v>
      </c>
      <c r="W104" s="327">
        <f t="shared" si="62"/>
        <v>0</v>
      </c>
      <c r="X104" s="327">
        <f t="shared" si="62"/>
        <v>0</v>
      </c>
      <c r="Y104" s="327">
        <f t="shared" si="62"/>
        <v>0</v>
      </c>
      <c r="Z104" s="327">
        <f t="shared" si="62"/>
        <v>0</v>
      </c>
      <c r="AA104" s="327">
        <f t="shared" si="62"/>
        <v>0</v>
      </c>
      <c r="AB104" s="327">
        <f t="shared" si="62"/>
        <v>0</v>
      </c>
      <c r="AC104" s="327">
        <f t="shared" si="62"/>
        <v>0</v>
      </c>
      <c r="AD104" s="327">
        <f t="shared" si="62"/>
        <v>0</v>
      </c>
      <c r="AE104" s="327">
        <f t="shared" si="62"/>
        <v>0</v>
      </c>
      <c r="AF104" s="327">
        <f t="shared" si="62"/>
        <v>0</v>
      </c>
      <c r="AG104" s="327">
        <f t="shared" si="62"/>
        <v>0</v>
      </c>
      <c r="AH104" s="327">
        <f t="shared" si="62"/>
        <v>0</v>
      </c>
      <c r="AI104" s="327">
        <f t="shared" si="62"/>
        <v>0</v>
      </c>
      <c r="AJ104" s="327">
        <f t="shared" si="62"/>
        <v>0</v>
      </c>
      <c r="AK104" s="327">
        <f t="shared" si="62"/>
        <v>0</v>
      </c>
      <c r="AL104" s="327">
        <f t="shared" si="62"/>
        <v>0</v>
      </c>
      <c r="AM104" s="327">
        <f t="shared" si="62"/>
        <v>0</v>
      </c>
      <c r="AN104" s="327">
        <f t="shared" si="62"/>
        <v>0</v>
      </c>
      <c r="AO104" s="327">
        <f t="shared" si="62"/>
        <v>0</v>
      </c>
      <c r="AP104" s="327">
        <f t="shared" si="62"/>
        <v>0</v>
      </c>
      <c r="AQ104" s="327">
        <f t="shared" si="62"/>
        <v>0</v>
      </c>
      <c r="AR104" s="327">
        <f t="shared" si="62"/>
        <v>0</v>
      </c>
      <c r="AS104" s="327">
        <f t="shared" si="62"/>
        <v>0</v>
      </c>
      <c r="AT104" s="327">
        <f t="shared" si="62"/>
        <v>0</v>
      </c>
      <c r="AU104" s="327">
        <f t="shared" si="62"/>
        <v>0</v>
      </c>
      <c r="AV104" s="327">
        <f t="shared" si="62"/>
        <v>0</v>
      </c>
      <c r="AW104" s="327">
        <f t="shared" si="62"/>
        <v>0</v>
      </c>
      <c r="AX104" s="327">
        <f t="shared" si="62"/>
        <v>0</v>
      </c>
      <c r="AY104" s="327">
        <f t="shared" si="62"/>
        <v>0</v>
      </c>
      <c r="AZ104" s="327">
        <f t="shared" ref="AZ104" si="63">AZ66</f>
        <v>0</v>
      </c>
      <c r="BA104" s="328"/>
      <c r="BB104" s="328"/>
      <c r="BC104" s="328"/>
      <c r="BD104" s="328"/>
      <c r="BE104" s="328"/>
      <c r="BF104" s="327">
        <f>BF66</f>
        <v>0</v>
      </c>
      <c r="BG104" s="293">
        <f t="shared" si="59"/>
        <v>0</v>
      </c>
      <c r="BH104" s="296"/>
      <c r="BI104" s="291"/>
      <c r="BJ104" s="302"/>
      <c r="BK104" s="291"/>
      <c r="BL104" s="303"/>
      <c r="BM104" s="296"/>
    </row>
    <row r="105" spans="2:65" s="287" customFormat="1" ht="12" customHeight="1">
      <c r="B105" s="447"/>
      <c r="C105" s="448"/>
      <c r="D105" s="367"/>
      <c r="E105" s="408"/>
      <c r="F105" s="410"/>
      <c r="G105" s="413"/>
      <c r="H105" s="416"/>
      <c r="I105" s="415" t="s">
        <v>316</v>
      </c>
      <c r="J105" s="415"/>
      <c r="K105" s="289" t="s">
        <v>317</v>
      </c>
      <c r="L105" s="328"/>
      <c r="M105" s="328"/>
      <c r="N105" s="328"/>
      <c r="O105" s="328"/>
      <c r="P105" s="327">
        <f t="shared" ref="P105:AY105" si="64">(-1)*P48</f>
        <v>0</v>
      </c>
      <c r="Q105" s="327">
        <f t="shared" si="64"/>
        <v>0</v>
      </c>
      <c r="R105" s="327">
        <f t="shared" si="64"/>
        <v>0</v>
      </c>
      <c r="S105" s="327">
        <f t="shared" si="64"/>
        <v>0</v>
      </c>
      <c r="T105" s="327">
        <f t="shared" si="64"/>
        <v>0</v>
      </c>
      <c r="U105" s="327">
        <f t="shared" si="64"/>
        <v>0</v>
      </c>
      <c r="V105" s="327">
        <f t="shared" si="64"/>
        <v>0</v>
      </c>
      <c r="W105" s="327">
        <f t="shared" si="64"/>
        <v>0</v>
      </c>
      <c r="X105" s="327">
        <f t="shared" si="64"/>
        <v>0</v>
      </c>
      <c r="Y105" s="327">
        <f t="shared" si="64"/>
        <v>0</v>
      </c>
      <c r="Z105" s="327">
        <f t="shared" si="64"/>
        <v>0</v>
      </c>
      <c r="AA105" s="327">
        <f t="shared" si="64"/>
        <v>0</v>
      </c>
      <c r="AB105" s="327">
        <f t="shared" si="64"/>
        <v>0</v>
      </c>
      <c r="AC105" s="327">
        <f t="shared" si="64"/>
        <v>0</v>
      </c>
      <c r="AD105" s="327">
        <f t="shared" si="64"/>
        <v>0</v>
      </c>
      <c r="AE105" s="327">
        <f t="shared" si="64"/>
        <v>0</v>
      </c>
      <c r="AF105" s="327">
        <f t="shared" si="64"/>
        <v>0</v>
      </c>
      <c r="AG105" s="327">
        <f t="shared" si="64"/>
        <v>0</v>
      </c>
      <c r="AH105" s="327">
        <f t="shared" si="64"/>
        <v>0</v>
      </c>
      <c r="AI105" s="327">
        <f t="shared" si="64"/>
        <v>0</v>
      </c>
      <c r="AJ105" s="327">
        <f t="shared" si="64"/>
        <v>0</v>
      </c>
      <c r="AK105" s="327">
        <f t="shared" si="64"/>
        <v>0</v>
      </c>
      <c r="AL105" s="327">
        <f t="shared" si="64"/>
        <v>0</v>
      </c>
      <c r="AM105" s="327">
        <f t="shared" si="64"/>
        <v>0</v>
      </c>
      <c r="AN105" s="327">
        <f t="shared" si="64"/>
        <v>0</v>
      </c>
      <c r="AO105" s="327">
        <f t="shared" si="64"/>
        <v>0</v>
      </c>
      <c r="AP105" s="327">
        <f t="shared" si="64"/>
        <v>0</v>
      </c>
      <c r="AQ105" s="327">
        <f t="shared" si="64"/>
        <v>0</v>
      </c>
      <c r="AR105" s="327">
        <f t="shared" si="64"/>
        <v>0</v>
      </c>
      <c r="AS105" s="327">
        <f t="shared" si="64"/>
        <v>0</v>
      </c>
      <c r="AT105" s="327">
        <f t="shared" si="64"/>
        <v>0</v>
      </c>
      <c r="AU105" s="327">
        <f t="shared" si="64"/>
        <v>0</v>
      </c>
      <c r="AV105" s="327">
        <f t="shared" si="64"/>
        <v>0</v>
      </c>
      <c r="AW105" s="327">
        <f t="shared" si="64"/>
        <v>0</v>
      </c>
      <c r="AX105" s="327">
        <f t="shared" si="64"/>
        <v>0</v>
      </c>
      <c r="AY105" s="327">
        <f t="shared" si="64"/>
        <v>0</v>
      </c>
      <c r="AZ105" s="327">
        <f t="shared" ref="AZ105" si="65">(-1)*AZ48</f>
        <v>0</v>
      </c>
      <c r="BA105" s="328"/>
      <c r="BB105" s="328"/>
      <c r="BC105" s="328"/>
      <c r="BD105" s="328"/>
      <c r="BE105" s="328"/>
      <c r="BF105" s="327">
        <f>(-1)*BF48</f>
        <v>0</v>
      </c>
      <c r="BG105" s="293">
        <f t="shared" si="59"/>
        <v>0</v>
      </c>
      <c r="BH105" s="296"/>
      <c r="BI105" s="291"/>
      <c r="BJ105" s="302"/>
      <c r="BK105" s="291"/>
      <c r="BL105" s="303"/>
      <c r="BM105" s="296"/>
    </row>
    <row r="106" spans="2:65" s="287" customFormat="1" ht="12" customHeight="1">
      <c r="B106" s="447"/>
      <c r="C106" s="448"/>
      <c r="D106" s="367"/>
      <c r="E106" s="408"/>
      <c r="F106" s="410"/>
      <c r="G106" s="413"/>
      <c r="H106" s="416"/>
      <c r="I106" s="415" t="s">
        <v>245</v>
      </c>
      <c r="J106" s="415"/>
      <c r="K106" s="289" t="s">
        <v>318</v>
      </c>
      <c r="L106" s="328"/>
      <c r="M106" s="328"/>
      <c r="N106" s="328"/>
      <c r="O106" s="328"/>
      <c r="P106" s="327">
        <f t="shared" ref="P106:AY106" si="66">P71</f>
        <v>0</v>
      </c>
      <c r="Q106" s="327">
        <f t="shared" si="66"/>
        <v>0</v>
      </c>
      <c r="R106" s="327">
        <f t="shared" si="66"/>
        <v>0</v>
      </c>
      <c r="S106" s="327">
        <f t="shared" si="66"/>
        <v>0</v>
      </c>
      <c r="T106" s="327">
        <f t="shared" si="66"/>
        <v>0</v>
      </c>
      <c r="U106" s="327">
        <f t="shared" si="66"/>
        <v>0</v>
      </c>
      <c r="V106" s="327">
        <f t="shared" si="66"/>
        <v>0</v>
      </c>
      <c r="W106" s="327">
        <f t="shared" si="66"/>
        <v>0</v>
      </c>
      <c r="X106" s="327">
        <f t="shared" si="66"/>
        <v>0</v>
      </c>
      <c r="Y106" s="327">
        <f t="shared" si="66"/>
        <v>0</v>
      </c>
      <c r="Z106" s="327">
        <f t="shared" si="66"/>
        <v>0</v>
      </c>
      <c r="AA106" s="327">
        <f t="shared" si="66"/>
        <v>0</v>
      </c>
      <c r="AB106" s="327">
        <f t="shared" si="66"/>
        <v>0</v>
      </c>
      <c r="AC106" s="327">
        <f t="shared" si="66"/>
        <v>0</v>
      </c>
      <c r="AD106" s="327">
        <f t="shared" si="66"/>
        <v>0</v>
      </c>
      <c r="AE106" s="327">
        <f t="shared" si="66"/>
        <v>0</v>
      </c>
      <c r="AF106" s="327">
        <f t="shared" si="66"/>
        <v>0</v>
      </c>
      <c r="AG106" s="327">
        <f t="shared" si="66"/>
        <v>0</v>
      </c>
      <c r="AH106" s="327">
        <f t="shared" si="66"/>
        <v>0</v>
      </c>
      <c r="AI106" s="327">
        <f t="shared" si="66"/>
        <v>0</v>
      </c>
      <c r="AJ106" s="327">
        <f t="shared" si="66"/>
        <v>0</v>
      </c>
      <c r="AK106" s="327">
        <f t="shared" si="66"/>
        <v>0</v>
      </c>
      <c r="AL106" s="327">
        <f t="shared" si="66"/>
        <v>0</v>
      </c>
      <c r="AM106" s="327">
        <f t="shared" si="66"/>
        <v>0</v>
      </c>
      <c r="AN106" s="327">
        <f t="shared" si="66"/>
        <v>0</v>
      </c>
      <c r="AO106" s="327">
        <f t="shared" si="66"/>
        <v>0</v>
      </c>
      <c r="AP106" s="327">
        <f t="shared" si="66"/>
        <v>0</v>
      </c>
      <c r="AQ106" s="327">
        <f t="shared" si="66"/>
        <v>0</v>
      </c>
      <c r="AR106" s="327">
        <f t="shared" si="66"/>
        <v>0</v>
      </c>
      <c r="AS106" s="327">
        <f t="shared" si="66"/>
        <v>0</v>
      </c>
      <c r="AT106" s="327">
        <f t="shared" si="66"/>
        <v>0</v>
      </c>
      <c r="AU106" s="327">
        <f t="shared" si="66"/>
        <v>0</v>
      </c>
      <c r="AV106" s="327">
        <f t="shared" si="66"/>
        <v>0</v>
      </c>
      <c r="AW106" s="327">
        <f t="shared" si="66"/>
        <v>0</v>
      </c>
      <c r="AX106" s="327">
        <f t="shared" si="66"/>
        <v>0</v>
      </c>
      <c r="AY106" s="327">
        <f t="shared" si="66"/>
        <v>0</v>
      </c>
      <c r="AZ106" s="327">
        <f t="shared" ref="AZ106" si="67">AZ71</f>
        <v>0</v>
      </c>
      <c r="BA106" s="328"/>
      <c r="BB106" s="328"/>
      <c r="BC106" s="328"/>
      <c r="BD106" s="328"/>
      <c r="BE106" s="328"/>
      <c r="BF106" s="327">
        <f>BF71</f>
        <v>0</v>
      </c>
      <c r="BG106" s="293">
        <f t="shared" si="59"/>
        <v>0</v>
      </c>
      <c r="BH106" s="296"/>
      <c r="BI106" s="291"/>
      <c r="BJ106" s="302"/>
      <c r="BK106" s="291"/>
      <c r="BL106" s="303"/>
      <c r="BM106" s="296"/>
    </row>
    <row r="107" spans="2:65" s="287" customFormat="1" ht="12" customHeight="1">
      <c r="B107" s="447"/>
      <c r="C107" s="448"/>
      <c r="D107" s="367"/>
      <c r="E107" s="408"/>
      <c r="F107" s="410"/>
      <c r="G107" s="413"/>
      <c r="H107" s="416"/>
      <c r="I107" s="384" t="s">
        <v>319</v>
      </c>
      <c r="J107" s="384"/>
      <c r="K107" s="289" t="s">
        <v>320</v>
      </c>
      <c r="L107" s="328"/>
      <c r="M107" s="328"/>
      <c r="N107" s="328"/>
      <c r="O107" s="328"/>
      <c r="P107" s="327">
        <f t="shared" ref="P107:AY107" si="68">P73</f>
        <v>0</v>
      </c>
      <c r="Q107" s="327">
        <f t="shared" si="68"/>
        <v>0</v>
      </c>
      <c r="R107" s="327">
        <f t="shared" si="68"/>
        <v>0</v>
      </c>
      <c r="S107" s="327">
        <f t="shared" si="68"/>
        <v>0</v>
      </c>
      <c r="T107" s="327">
        <f t="shared" si="68"/>
        <v>0</v>
      </c>
      <c r="U107" s="327">
        <f t="shared" si="68"/>
        <v>0</v>
      </c>
      <c r="V107" s="327">
        <f t="shared" si="68"/>
        <v>0</v>
      </c>
      <c r="W107" s="327">
        <f t="shared" si="68"/>
        <v>0</v>
      </c>
      <c r="X107" s="327">
        <f t="shared" si="68"/>
        <v>0</v>
      </c>
      <c r="Y107" s="327">
        <f t="shared" si="68"/>
        <v>0</v>
      </c>
      <c r="Z107" s="327">
        <f t="shared" si="68"/>
        <v>0</v>
      </c>
      <c r="AA107" s="327">
        <f t="shared" si="68"/>
        <v>0</v>
      </c>
      <c r="AB107" s="327">
        <f t="shared" si="68"/>
        <v>0</v>
      </c>
      <c r="AC107" s="327">
        <f t="shared" si="68"/>
        <v>0</v>
      </c>
      <c r="AD107" s="327">
        <f t="shared" si="68"/>
        <v>0</v>
      </c>
      <c r="AE107" s="327">
        <f t="shared" si="68"/>
        <v>0</v>
      </c>
      <c r="AF107" s="327">
        <f t="shared" si="68"/>
        <v>0</v>
      </c>
      <c r="AG107" s="327">
        <f t="shared" si="68"/>
        <v>0</v>
      </c>
      <c r="AH107" s="327">
        <f t="shared" si="68"/>
        <v>0</v>
      </c>
      <c r="AI107" s="327">
        <f t="shared" si="68"/>
        <v>0</v>
      </c>
      <c r="AJ107" s="327">
        <f t="shared" si="68"/>
        <v>0</v>
      </c>
      <c r="AK107" s="327">
        <f t="shared" si="68"/>
        <v>0</v>
      </c>
      <c r="AL107" s="327">
        <f t="shared" si="68"/>
        <v>0</v>
      </c>
      <c r="AM107" s="327">
        <f t="shared" si="68"/>
        <v>0</v>
      </c>
      <c r="AN107" s="327">
        <f t="shared" si="68"/>
        <v>0</v>
      </c>
      <c r="AO107" s="327">
        <f t="shared" si="68"/>
        <v>0</v>
      </c>
      <c r="AP107" s="327">
        <f t="shared" si="68"/>
        <v>0</v>
      </c>
      <c r="AQ107" s="327">
        <f t="shared" si="68"/>
        <v>0</v>
      </c>
      <c r="AR107" s="327">
        <f t="shared" si="68"/>
        <v>0</v>
      </c>
      <c r="AS107" s="327">
        <f t="shared" si="68"/>
        <v>0</v>
      </c>
      <c r="AT107" s="327">
        <f t="shared" si="68"/>
        <v>0</v>
      </c>
      <c r="AU107" s="327">
        <f t="shared" si="68"/>
        <v>0</v>
      </c>
      <c r="AV107" s="327">
        <f t="shared" si="68"/>
        <v>0</v>
      </c>
      <c r="AW107" s="327">
        <f t="shared" si="68"/>
        <v>0</v>
      </c>
      <c r="AX107" s="327">
        <f t="shared" si="68"/>
        <v>0</v>
      </c>
      <c r="AY107" s="327">
        <f t="shared" si="68"/>
        <v>0</v>
      </c>
      <c r="AZ107" s="327">
        <f t="shared" ref="AZ107" si="69">AZ73</f>
        <v>0</v>
      </c>
      <c r="BA107" s="328"/>
      <c r="BB107" s="328"/>
      <c r="BC107" s="328"/>
      <c r="BD107" s="328"/>
      <c r="BE107" s="328"/>
      <c r="BF107" s="327">
        <f>BF73</f>
        <v>0</v>
      </c>
      <c r="BG107" s="293">
        <f t="shared" si="59"/>
        <v>0</v>
      </c>
      <c r="BH107" s="296"/>
      <c r="BI107" s="291"/>
      <c r="BJ107" s="302"/>
      <c r="BK107" s="291"/>
      <c r="BL107" s="303"/>
      <c r="BM107" s="296"/>
    </row>
    <row r="108" spans="2:65" s="287" customFormat="1" ht="12" customHeight="1">
      <c r="B108" s="447"/>
      <c r="C108" s="448"/>
      <c r="D108" s="367"/>
      <c r="E108" s="408"/>
      <c r="F108" s="410"/>
      <c r="G108" s="413"/>
      <c r="H108" s="416"/>
      <c r="I108" s="415" t="s">
        <v>254</v>
      </c>
      <c r="J108" s="415"/>
      <c r="K108" s="289" t="s">
        <v>321</v>
      </c>
      <c r="L108" s="328"/>
      <c r="M108" s="328"/>
      <c r="N108" s="328"/>
      <c r="O108" s="328"/>
      <c r="P108" s="327">
        <f t="shared" ref="P108:AY108" si="70">P75</f>
        <v>0</v>
      </c>
      <c r="Q108" s="327">
        <f t="shared" si="70"/>
        <v>0</v>
      </c>
      <c r="R108" s="327">
        <f t="shared" si="70"/>
        <v>0</v>
      </c>
      <c r="S108" s="327">
        <f t="shared" si="70"/>
        <v>0</v>
      </c>
      <c r="T108" s="327">
        <f t="shared" si="70"/>
        <v>0</v>
      </c>
      <c r="U108" s="327">
        <f t="shared" si="70"/>
        <v>0</v>
      </c>
      <c r="V108" s="327">
        <f t="shared" si="70"/>
        <v>0</v>
      </c>
      <c r="W108" s="327">
        <f t="shared" si="70"/>
        <v>0</v>
      </c>
      <c r="X108" s="327">
        <f t="shared" si="70"/>
        <v>0</v>
      </c>
      <c r="Y108" s="327">
        <f t="shared" si="70"/>
        <v>0</v>
      </c>
      <c r="Z108" s="327">
        <f t="shared" si="70"/>
        <v>0</v>
      </c>
      <c r="AA108" s="327">
        <f t="shared" si="70"/>
        <v>0</v>
      </c>
      <c r="AB108" s="327">
        <f t="shared" si="70"/>
        <v>0</v>
      </c>
      <c r="AC108" s="327">
        <f t="shared" si="70"/>
        <v>0</v>
      </c>
      <c r="AD108" s="327">
        <f t="shared" si="70"/>
        <v>0</v>
      </c>
      <c r="AE108" s="327">
        <f t="shared" si="70"/>
        <v>0</v>
      </c>
      <c r="AF108" s="327">
        <f t="shared" si="70"/>
        <v>0</v>
      </c>
      <c r="AG108" s="327">
        <f t="shared" si="70"/>
        <v>0</v>
      </c>
      <c r="AH108" s="327">
        <f t="shared" si="70"/>
        <v>0</v>
      </c>
      <c r="AI108" s="327">
        <f t="shared" si="70"/>
        <v>0</v>
      </c>
      <c r="AJ108" s="327">
        <f t="shared" si="70"/>
        <v>0</v>
      </c>
      <c r="AK108" s="327">
        <f t="shared" si="70"/>
        <v>0</v>
      </c>
      <c r="AL108" s="327">
        <f t="shared" si="70"/>
        <v>0</v>
      </c>
      <c r="AM108" s="327">
        <f t="shared" si="70"/>
        <v>0</v>
      </c>
      <c r="AN108" s="327">
        <f t="shared" si="70"/>
        <v>0</v>
      </c>
      <c r="AO108" s="327">
        <f t="shared" si="70"/>
        <v>0</v>
      </c>
      <c r="AP108" s="327">
        <f t="shared" si="70"/>
        <v>0</v>
      </c>
      <c r="AQ108" s="327">
        <f t="shared" si="70"/>
        <v>0</v>
      </c>
      <c r="AR108" s="327">
        <f t="shared" si="70"/>
        <v>0</v>
      </c>
      <c r="AS108" s="327">
        <f t="shared" si="70"/>
        <v>0</v>
      </c>
      <c r="AT108" s="327">
        <f t="shared" si="70"/>
        <v>0</v>
      </c>
      <c r="AU108" s="327">
        <f t="shared" si="70"/>
        <v>0</v>
      </c>
      <c r="AV108" s="327">
        <f t="shared" si="70"/>
        <v>0</v>
      </c>
      <c r="AW108" s="327">
        <f t="shared" si="70"/>
        <v>0</v>
      </c>
      <c r="AX108" s="327">
        <f t="shared" si="70"/>
        <v>0</v>
      </c>
      <c r="AY108" s="327">
        <f t="shared" si="70"/>
        <v>0</v>
      </c>
      <c r="AZ108" s="327">
        <f t="shared" ref="AZ108" si="71">AZ75</f>
        <v>0</v>
      </c>
      <c r="BA108" s="328"/>
      <c r="BB108" s="328"/>
      <c r="BC108" s="328"/>
      <c r="BD108" s="328"/>
      <c r="BE108" s="328"/>
      <c r="BF108" s="327">
        <f>BF75</f>
        <v>0</v>
      </c>
      <c r="BG108" s="293">
        <f t="shared" si="59"/>
        <v>0</v>
      </c>
      <c r="BH108" s="296"/>
      <c r="BI108" s="291"/>
      <c r="BJ108" s="302"/>
      <c r="BK108" s="291"/>
      <c r="BL108" s="303"/>
      <c r="BM108" s="296"/>
    </row>
    <row r="109" spans="2:65" s="287" customFormat="1" ht="12" customHeight="1">
      <c r="B109" s="447"/>
      <c r="C109" s="448"/>
      <c r="D109" s="367"/>
      <c r="E109" s="408"/>
      <c r="F109" s="410"/>
      <c r="G109" s="413"/>
      <c r="H109" s="416"/>
      <c r="I109" s="415" t="s">
        <v>322</v>
      </c>
      <c r="J109" s="415"/>
      <c r="K109" s="289" t="s">
        <v>323</v>
      </c>
      <c r="L109" s="328"/>
      <c r="M109" s="328"/>
      <c r="N109" s="328"/>
      <c r="O109" s="328"/>
      <c r="P109" s="327">
        <f t="shared" ref="P109:AY109" si="72">P77</f>
        <v>0</v>
      </c>
      <c r="Q109" s="327">
        <f t="shared" si="72"/>
        <v>0</v>
      </c>
      <c r="R109" s="327">
        <f t="shared" si="72"/>
        <v>0</v>
      </c>
      <c r="S109" s="327">
        <f t="shared" si="72"/>
        <v>0</v>
      </c>
      <c r="T109" s="327">
        <f t="shared" si="72"/>
        <v>0</v>
      </c>
      <c r="U109" s="327">
        <f t="shared" si="72"/>
        <v>0</v>
      </c>
      <c r="V109" s="327">
        <f t="shared" si="72"/>
        <v>0</v>
      </c>
      <c r="W109" s="327">
        <f t="shared" si="72"/>
        <v>0</v>
      </c>
      <c r="X109" s="327">
        <f t="shared" si="72"/>
        <v>0</v>
      </c>
      <c r="Y109" s="327">
        <f t="shared" si="72"/>
        <v>0</v>
      </c>
      <c r="Z109" s="327">
        <f t="shared" si="72"/>
        <v>0</v>
      </c>
      <c r="AA109" s="327">
        <f t="shared" si="72"/>
        <v>0</v>
      </c>
      <c r="AB109" s="327">
        <f t="shared" si="72"/>
        <v>0</v>
      </c>
      <c r="AC109" s="327">
        <f t="shared" si="72"/>
        <v>0</v>
      </c>
      <c r="AD109" s="327">
        <f t="shared" si="72"/>
        <v>0</v>
      </c>
      <c r="AE109" s="327">
        <f t="shared" si="72"/>
        <v>0</v>
      </c>
      <c r="AF109" s="327">
        <f t="shared" si="72"/>
        <v>0</v>
      </c>
      <c r="AG109" s="327">
        <f t="shared" si="72"/>
        <v>0</v>
      </c>
      <c r="AH109" s="327">
        <f t="shared" si="72"/>
        <v>0</v>
      </c>
      <c r="AI109" s="327">
        <f t="shared" si="72"/>
        <v>0</v>
      </c>
      <c r="AJ109" s="327">
        <f t="shared" si="72"/>
        <v>0</v>
      </c>
      <c r="AK109" s="327">
        <f t="shared" si="72"/>
        <v>0</v>
      </c>
      <c r="AL109" s="327">
        <f t="shared" si="72"/>
        <v>0</v>
      </c>
      <c r="AM109" s="327">
        <f t="shared" si="72"/>
        <v>0</v>
      </c>
      <c r="AN109" s="327">
        <f t="shared" si="72"/>
        <v>0</v>
      </c>
      <c r="AO109" s="327">
        <f t="shared" si="72"/>
        <v>0</v>
      </c>
      <c r="AP109" s="327">
        <f t="shared" si="72"/>
        <v>0</v>
      </c>
      <c r="AQ109" s="327">
        <f t="shared" si="72"/>
        <v>0</v>
      </c>
      <c r="AR109" s="327">
        <f t="shared" si="72"/>
        <v>0</v>
      </c>
      <c r="AS109" s="327">
        <f t="shared" si="72"/>
        <v>0</v>
      </c>
      <c r="AT109" s="327">
        <f t="shared" si="72"/>
        <v>0</v>
      </c>
      <c r="AU109" s="327">
        <f t="shared" si="72"/>
        <v>0</v>
      </c>
      <c r="AV109" s="327">
        <f t="shared" si="72"/>
        <v>0</v>
      </c>
      <c r="AW109" s="327">
        <f t="shared" si="72"/>
        <v>0</v>
      </c>
      <c r="AX109" s="327">
        <f t="shared" si="72"/>
        <v>0</v>
      </c>
      <c r="AY109" s="327">
        <f t="shared" si="72"/>
        <v>0</v>
      </c>
      <c r="AZ109" s="327">
        <f t="shared" ref="AZ109" si="73">AZ77</f>
        <v>0</v>
      </c>
      <c r="BA109" s="328"/>
      <c r="BB109" s="328"/>
      <c r="BC109" s="328"/>
      <c r="BD109" s="328"/>
      <c r="BE109" s="328"/>
      <c r="BF109" s="327">
        <f>BF77</f>
        <v>0</v>
      </c>
      <c r="BG109" s="293">
        <f t="shared" si="59"/>
        <v>0</v>
      </c>
      <c r="BH109" s="296"/>
      <c r="BI109" s="291"/>
      <c r="BJ109" s="302"/>
      <c r="BK109" s="291"/>
      <c r="BL109" s="303"/>
      <c r="BM109" s="296"/>
    </row>
    <row r="110" spans="2:65" s="287" customFormat="1" ht="12" customHeight="1">
      <c r="B110" s="447"/>
      <c r="C110" s="448"/>
      <c r="D110" s="367"/>
      <c r="E110" s="408"/>
      <c r="F110" s="410"/>
      <c r="G110" s="413"/>
      <c r="H110" s="416"/>
      <c r="I110" s="415" t="s">
        <v>265</v>
      </c>
      <c r="J110" s="415"/>
      <c r="K110" s="289" t="s">
        <v>324</v>
      </c>
      <c r="L110" s="328"/>
      <c r="M110" s="328"/>
      <c r="N110" s="328"/>
      <c r="O110" s="328"/>
      <c r="P110" s="327">
        <f t="shared" ref="P110:AY111" si="74">P81</f>
        <v>0</v>
      </c>
      <c r="Q110" s="327">
        <f t="shared" si="74"/>
        <v>0</v>
      </c>
      <c r="R110" s="327">
        <f t="shared" si="74"/>
        <v>0</v>
      </c>
      <c r="S110" s="327">
        <f t="shared" si="74"/>
        <v>0</v>
      </c>
      <c r="T110" s="327">
        <f t="shared" si="74"/>
        <v>0</v>
      </c>
      <c r="U110" s="327">
        <f t="shared" si="74"/>
        <v>0</v>
      </c>
      <c r="V110" s="327">
        <f t="shared" si="74"/>
        <v>0</v>
      </c>
      <c r="W110" s="327">
        <f t="shared" si="74"/>
        <v>0</v>
      </c>
      <c r="X110" s="327">
        <f t="shared" si="74"/>
        <v>0</v>
      </c>
      <c r="Y110" s="327">
        <f t="shared" si="74"/>
        <v>0</v>
      </c>
      <c r="Z110" s="327">
        <f t="shared" si="74"/>
        <v>0</v>
      </c>
      <c r="AA110" s="327">
        <f t="shared" si="74"/>
        <v>0</v>
      </c>
      <c r="AB110" s="327">
        <f t="shared" si="74"/>
        <v>0</v>
      </c>
      <c r="AC110" s="327">
        <f t="shared" si="74"/>
        <v>0</v>
      </c>
      <c r="AD110" s="327">
        <f t="shared" si="74"/>
        <v>0</v>
      </c>
      <c r="AE110" s="327">
        <f t="shared" si="74"/>
        <v>0</v>
      </c>
      <c r="AF110" s="327">
        <f t="shared" si="74"/>
        <v>0</v>
      </c>
      <c r="AG110" s="327">
        <f t="shared" si="74"/>
        <v>0</v>
      </c>
      <c r="AH110" s="327">
        <f t="shared" si="74"/>
        <v>0</v>
      </c>
      <c r="AI110" s="327">
        <f t="shared" si="74"/>
        <v>0</v>
      </c>
      <c r="AJ110" s="327">
        <f t="shared" si="74"/>
        <v>0</v>
      </c>
      <c r="AK110" s="327">
        <f t="shared" si="74"/>
        <v>0</v>
      </c>
      <c r="AL110" s="327">
        <f t="shared" si="74"/>
        <v>0</v>
      </c>
      <c r="AM110" s="327">
        <f t="shared" si="74"/>
        <v>0</v>
      </c>
      <c r="AN110" s="327">
        <f t="shared" si="74"/>
        <v>0</v>
      </c>
      <c r="AO110" s="327">
        <f t="shared" si="74"/>
        <v>0</v>
      </c>
      <c r="AP110" s="327">
        <f t="shared" si="74"/>
        <v>0</v>
      </c>
      <c r="AQ110" s="327">
        <f t="shared" si="74"/>
        <v>0</v>
      </c>
      <c r="AR110" s="327">
        <f t="shared" si="74"/>
        <v>0</v>
      </c>
      <c r="AS110" s="327">
        <f t="shared" si="74"/>
        <v>0</v>
      </c>
      <c r="AT110" s="327">
        <f t="shared" si="74"/>
        <v>0</v>
      </c>
      <c r="AU110" s="327">
        <f t="shared" si="74"/>
        <v>0</v>
      </c>
      <c r="AV110" s="327">
        <f t="shared" si="74"/>
        <v>0</v>
      </c>
      <c r="AW110" s="327">
        <f t="shared" si="74"/>
        <v>0</v>
      </c>
      <c r="AX110" s="327">
        <f t="shared" si="74"/>
        <v>0</v>
      </c>
      <c r="AY110" s="327">
        <f t="shared" si="74"/>
        <v>0</v>
      </c>
      <c r="AZ110" s="327">
        <f t="shared" ref="AZ110" si="75">AZ81</f>
        <v>0</v>
      </c>
      <c r="BA110" s="328"/>
      <c r="BB110" s="328"/>
      <c r="BC110" s="328"/>
      <c r="BD110" s="328"/>
      <c r="BE110" s="328"/>
      <c r="BF110" s="327">
        <f>BF81</f>
        <v>0</v>
      </c>
      <c r="BG110" s="293">
        <f t="shared" si="59"/>
        <v>0</v>
      </c>
      <c r="BH110" s="296"/>
      <c r="BI110" s="291"/>
      <c r="BJ110" s="302"/>
      <c r="BK110" s="291"/>
      <c r="BL110" s="303"/>
      <c r="BM110" s="296"/>
    </row>
    <row r="111" spans="2:65" s="287" customFormat="1" ht="12" customHeight="1">
      <c r="B111" s="447"/>
      <c r="C111" s="448"/>
      <c r="D111" s="367"/>
      <c r="E111" s="408"/>
      <c r="F111" s="410"/>
      <c r="G111" s="413"/>
      <c r="H111" s="416"/>
      <c r="I111" s="420" t="s">
        <v>267</v>
      </c>
      <c r="J111" s="420"/>
      <c r="K111" s="289" t="s">
        <v>325</v>
      </c>
      <c r="L111" s="328"/>
      <c r="M111" s="328"/>
      <c r="N111" s="328"/>
      <c r="O111" s="328"/>
      <c r="P111" s="327">
        <f t="shared" si="74"/>
        <v>0</v>
      </c>
      <c r="Q111" s="327">
        <f t="shared" si="74"/>
        <v>0</v>
      </c>
      <c r="R111" s="327">
        <f t="shared" si="74"/>
        <v>0</v>
      </c>
      <c r="S111" s="327">
        <f t="shared" si="74"/>
        <v>0</v>
      </c>
      <c r="T111" s="327">
        <f t="shared" si="74"/>
        <v>0</v>
      </c>
      <c r="U111" s="327">
        <f t="shared" si="74"/>
        <v>0</v>
      </c>
      <c r="V111" s="327">
        <f t="shared" si="74"/>
        <v>0</v>
      </c>
      <c r="W111" s="327">
        <f t="shared" si="74"/>
        <v>0</v>
      </c>
      <c r="X111" s="327">
        <f t="shared" si="74"/>
        <v>0</v>
      </c>
      <c r="Y111" s="327">
        <f t="shared" si="74"/>
        <v>0</v>
      </c>
      <c r="Z111" s="327">
        <f t="shared" si="74"/>
        <v>0</v>
      </c>
      <c r="AA111" s="327">
        <f t="shared" si="74"/>
        <v>0</v>
      </c>
      <c r="AB111" s="327">
        <f t="shared" si="74"/>
        <v>0</v>
      </c>
      <c r="AC111" s="327">
        <f t="shared" si="74"/>
        <v>0</v>
      </c>
      <c r="AD111" s="327">
        <f t="shared" si="74"/>
        <v>0</v>
      </c>
      <c r="AE111" s="327">
        <f t="shared" si="74"/>
        <v>0</v>
      </c>
      <c r="AF111" s="327">
        <f t="shared" si="74"/>
        <v>0</v>
      </c>
      <c r="AG111" s="327">
        <f t="shared" si="74"/>
        <v>0</v>
      </c>
      <c r="AH111" s="327">
        <f t="shared" si="74"/>
        <v>0</v>
      </c>
      <c r="AI111" s="327">
        <f t="shared" si="74"/>
        <v>0</v>
      </c>
      <c r="AJ111" s="327">
        <f t="shared" si="74"/>
        <v>0</v>
      </c>
      <c r="AK111" s="327">
        <f t="shared" si="74"/>
        <v>0</v>
      </c>
      <c r="AL111" s="327">
        <f t="shared" si="74"/>
        <v>0</v>
      </c>
      <c r="AM111" s="327">
        <f t="shared" si="74"/>
        <v>0</v>
      </c>
      <c r="AN111" s="327">
        <f t="shared" si="74"/>
        <v>0</v>
      </c>
      <c r="AO111" s="327">
        <f t="shared" si="74"/>
        <v>0</v>
      </c>
      <c r="AP111" s="327">
        <f t="shared" si="74"/>
        <v>0</v>
      </c>
      <c r="AQ111" s="327">
        <f t="shared" si="74"/>
        <v>0</v>
      </c>
      <c r="AR111" s="327">
        <f t="shared" si="74"/>
        <v>0</v>
      </c>
      <c r="AS111" s="327">
        <f t="shared" si="74"/>
        <v>0</v>
      </c>
      <c r="AT111" s="327">
        <f t="shared" si="74"/>
        <v>0</v>
      </c>
      <c r="AU111" s="327">
        <f t="shared" si="74"/>
        <v>0</v>
      </c>
      <c r="AV111" s="327">
        <f t="shared" si="74"/>
        <v>0</v>
      </c>
      <c r="AW111" s="327">
        <f t="shared" si="74"/>
        <v>0</v>
      </c>
      <c r="AX111" s="327">
        <f t="shared" si="74"/>
        <v>0</v>
      </c>
      <c r="AY111" s="327">
        <f t="shared" si="74"/>
        <v>0</v>
      </c>
      <c r="AZ111" s="327">
        <f t="shared" ref="AZ111" si="76">AZ82</f>
        <v>0</v>
      </c>
      <c r="BA111" s="328"/>
      <c r="BB111" s="328"/>
      <c r="BC111" s="328"/>
      <c r="BD111" s="328"/>
      <c r="BE111" s="328"/>
      <c r="BF111" s="327">
        <f>SUM(BA111:BE111)+AQ111</f>
        <v>0</v>
      </c>
      <c r="BG111" s="293">
        <f t="shared" si="59"/>
        <v>0</v>
      </c>
      <c r="BH111" s="296"/>
      <c r="BI111" s="291"/>
      <c r="BJ111" s="302"/>
      <c r="BK111" s="291"/>
      <c r="BL111" s="303"/>
      <c r="BM111" s="296"/>
    </row>
    <row r="112" spans="2:65" s="287" customFormat="1" ht="12" customHeight="1">
      <c r="B112" s="447"/>
      <c r="C112" s="448"/>
      <c r="D112" s="367"/>
      <c r="E112" s="408"/>
      <c r="F112" s="410"/>
      <c r="G112" s="413"/>
      <c r="H112" s="416"/>
      <c r="I112" s="420" t="s">
        <v>326</v>
      </c>
      <c r="J112" s="420"/>
      <c r="K112" s="289" t="s">
        <v>327</v>
      </c>
      <c r="L112" s="328"/>
      <c r="M112" s="328"/>
      <c r="N112" s="328"/>
      <c r="O112" s="328"/>
      <c r="P112" s="327">
        <f t="shared" ref="P112:AY112" si="77">P89</f>
        <v>0</v>
      </c>
      <c r="Q112" s="327">
        <f t="shared" si="77"/>
        <v>0</v>
      </c>
      <c r="R112" s="327">
        <f t="shared" si="77"/>
        <v>0</v>
      </c>
      <c r="S112" s="327">
        <f t="shared" si="77"/>
        <v>0</v>
      </c>
      <c r="T112" s="327">
        <f t="shared" si="77"/>
        <v>0</v>
      </c>
      <c r="U112" s="327">
        <f t="shared" si="77"/>
        <v>0</v>
      </c>
      <c r="V112" s="327">
        <f t="shared" si="77"/>
        <v>0</v>
      </c>
      <c r="W112" s="327">
        <f t="shared" si="77"/>
        <v>0</v>
      </c>
      <c r="X112" s="327">
        <f t="shared" si="77"/>
        <v>0</v>
      </c>
      <c r="Y112" s="327">
        <f t="shared" si="77"/>
        <v>0</v>
      </c>
      <c r="Z112" s="327">
        <f t="shared" si="77"/>
        <v>0</v>
      </c>
      <c r="AA112" s="327">
        <f t="shared" si="77"/>
        <v>0</v>
      </c>
      <c r="AB112" s="327">
        <f t="shared" si="77"/>
        <v>0</v>
      </c>
      <c r="AC112" s="327">
        <f t="shared" si="77"/>
        <v>0</v>
      </c>
      <c r="AD112" s="327">
        <f t="shared" si="77"/>
        <v>0</v>
      </c>
      <c r="AE112" s="327">
        <f t="shared" si="77"/>
        <v>0</v>
      </c>
      <c r="AF112" s="327">
        <f t="shared" si="77"/>
        <v>0</v>
      </c>
      <c r="AG112" s="327">
        <f t="shared" si="77"/>
        <v>0</v>
      </c>
      <c r="AH112" s="327">
        <f t="shared" si="77"/>
        <v>0</v>
      </c>
      <c r="AI112" s="327">
        <f t="shared" si="77"/>
        <v>0</v>
      </c>
      <c r="AJ112" s="327">
        <f t="shared" si="77"/>
        <v>0</v>
      </c>
      <c r="AK112" s="327">
        <f t="shared" si="77"/>
        <v>0</v>
      </c>
      <c r="AL112" s="327">
        <f t="shared" si="77"/>
        <v>0</v>
      </c>
      <c r="AM112" s="327">
        <f t="shared" si="77"/>
        <v>0</v>
      </c>
      <c r="AN112" s="327">
        <f t="shared" si="77"/>
        <v>0</v>
      </c>
      <c r="AO112" s="327">
        <f t="shared" si="77"/>
        <v>0</v>
      </c>
      <c r="AP112" s="327">
        <f t="shared" si="77"/>
        <v>0</v>
      </c>
      <c r="AQ112" s="327">
        <f t="shared" si="77"/>
        <v>0</v>
      </c>
      <c r="AR112" s="327">
        <f t="shared" si="77"/>
        <v>0</v>
      </c>
      <c r="AS112" s="327">
        <f t="shared" si="77"/>
        <v>0</v>
      </c>
      <c r="AT112" s="327">
        <f t="shared" si="77"/>
        <v>0</v>
      </c>
      <c r="AU112" s="327">
        <f t="shared" si="77"/>
        <v>0</v>
      </c>
      <c r="AV112" s="327">
        <f t="shared" si="77"/>
        <v>0</v>
      </c>
      <c r="AW112" s="327">
        <f t="shared" si="77"/>
        <v>0</v>
      </c>
      <c r="AX112" s="327">
        <f t="shared" si="77"/>
        <v>0</v>
      </c>
      <c r="AY112" s="327">
        <f t="shared" si="77"/>
        <v>0</v>
      </c>
      <c r="AZ112" s="327">
        <f t="shared" ref="AZ112" si="78">AZ89</f>
        <v>0</v>
      </c>
      <c r="BA112" s="328"/>
      <c r="BB112" s="328"/>
      <c r="BC112" s="328"/>
      <c r="BD112" s="328"/>
      <c r="BE112" s="328"/>
      <c r="BF112" s="327">
        <f>SUM(BA112:BE112)+AQ112</f>
        <v>0</v>
      </c>
      <c r="BG112" s="293">
        <f t="shared" si="59"/>
        <v>0</v>
      </c>
      <c r="BH112" s="296"/>
      <c r="BI112" s="291"/>
      <c r="BJ112" s="302"/>
      <c r="BK112" s="291"/>
      <c r="BL112" s="303"/>
      <c r="BM112" s="296"/>
    </row>
    <row r="113" spans="2:65" s="287" customFormat="1" ht="12" customHeight="1">
      <c r="B113" s="447"/>
      <c r="C113" s="448"/>
      <c r="D113" s="367"/>
      <c r="E113" s="408"/>
      <c r="F113" s="410"/>
      <c r="G113" s="413"/>
      <c r="H113" s="416"/>
      <c r="I113" s="384" t="s">
        <v>286</v>
      </c>
      <c r="J113" s="384"/>
      <c r="K113" s="289" t="s">
        <v>328</v>
      </c>
      <c r="L113" s="328"/>
      <c r="M113" s="328"/>
      <c r="N113" s="328"/>
      <c r="O113" s="328"/>
      <c r="P113" s="327">
        <f t="shared" ref="P113:AY114" si="79">P92</f>
        <v>0</v>
      </c>
      <c r="Q113" s="327">
        <f t="shared" si="79"/>
        <v>0</v>
      </c>
      <c r="R113" s="327">
        <f t="shared" si="79"/>
        <v>0</v>
      </c>
      <c r="S113" s="327">
        <f t="shared" si="79"/>
        <v>0</v>
      </c>
      <c r="T113" s="327">
        <f t="shared" si="79"/>
        <v>0</v>
      </c>
      <c r="U113" s="327">
        <f t="shared" si="79"/>
        <v>0</v>
      </c>
      <c r="V113" s="327">
        <f t="shared" si="79"/>
        <v>0</v>
      </c>
      <c r="W113" s="327">
        <f t="shared" si="79"/>
        <v>0</v>
      </c>
      <c r="X113" s="327">
        <f t="shared" si="79"/>
        <v>0</v>
      </c>
      <c r="Y113" s="327">
        <f t="shared" si="79"/>
        <v>0</v>
      </c>
      <c r="Z113" s="327">
        <f t="shared" si="79"/>
        <v>0</v>
      </c>
      <c r="AA113" s="327">
        <f t="shared" si="79"/>
        <v>0</v>
      </c>
      <c r="AB113" s="327">
        <f t="shared" si="79"/>
        <v>0</v>
      </c>
      <c r="AC113" s="327">
        <f t="shared" si="79"/>
        <v>0</v>
      </c>
      <c r="AD113" s="327">
        <f t="shared" si="79"/>
        <v>0</v>
      </c>
      <c r="AE113" s="327">
        <f t="shared" si="79"/>
        <v>0</v>
      </c>
      <c r="AF113" s="327">
        <f t="shared" si="79"/>
        <v>0</v>
      </c>
      <c r="AG113" s="327">
        <f t="shared" si="79"/>
        <v>0</v>
      </c>
      <c r="AH113" s="327">
        <f t="shared" si="79"/>
        <v>0</v>
      </c>
      <c r="AI113" s="327">
        <f t="shared" si="79"/>
        <v>0</v>
      </c>
      <c r="AJ113" s="327">
        <f t="shared" si="79"/>
        <v>0</v>
      </c>
      <c r="AK113" s="327">
        <f t="shared" si="79"/>
        <v>0</v>
      </c>
      <c r="AL113" s="327">
        <f t="shared" si="79"/>
        <v>0</v>
      </c>
      <c r="AM113" s="327">
        <f t="shared" si="79"/>
        <v>0</v>
      </c>
      <c r="AN113" s="327">
        <f t="shared" si="79"/>
        <v>0</v>
      </c>
      <c r="AO113" s="327">
        <f t="shared" si="79"/>
        <v>0</v>
      </c>
      <c r="AP113" s="327">
        <f t="shared" si="79"/>
        <v>0</v>
      </c>
      <c r="AQ113" s="327">
        <f t="shared" si="79"/>
        <v>0</v>
      </c>
      <c r="AR113" s="327">
        <f t="shared" si="79"/>
        <v>0</v>
      </c>
      <c r="AS113" s="327">
        <f t="shared" si="79"/>
        <v>0</v>
      </c>
      <c r="AT113" s="327">
        <f t="shared" si="79"/>
        <v>0</v>
      </c>
      <c r="AU113" s="327">
        <f t="shared" si="79"/>
        <v>0</v>
      </c>
      <c r="AV113" s="327">
        <f t="shared" si="79"/>
        <v>0</v>
      </c>
      <c r="AW113" s="327">
        <f t="shared" si="79"/>
        <v>0</v>
      </c>
      <c r="AX113" s="327">
        <f t="shared" si="79"/>
        <v>0</v>
      </c>
      <c r="AY113" s="327">
        <f t="shared" si="79"/>
        <v>0</v>
      </c>
      <c r="AZ113" s="327">
        <f t="shared" ref="AZ113" si="80">AZ92</f>
        <v>0</v>
      </c>
      <c r="BA113" s="328"/>
      <c r="BB113" s="328"/>
      <c r="BC113" s="328"/>
      <c r="BD113" s="328"/>
      <c r="BE113" s="328"/>
      <c r="BF113" s="327">
        <f>SUM(BA113:BE113)+AQ113</f>
        <v>0</v>
      </c>
      <c r="BG113" s="293">
        <f t="shared" si="59"/>
        <v>0</v>
      </c>
      <c r="BH113" s="296"/>
      <c r="BI113" s="291"/>
      <c r="BJ113" s="302"/>
      <c r="BK113" s="291"/>
      <c r="BL113" s="303"/>
      <c r="BM113" s="296"/>
    </row>
    <row r="114" spans="2:65" s="287" customFormat="1" ht="12" customHeight="1">
      <c r="B114" s="447"/>
      <c r="C114" s="448"/>
      <c r="D114" s="367"/>
      <c r="E114" s="408"/>
      <c r="F114" s="410"/>
      <c r="G114" s="413"/>
      <c r="H114" s="416"/>
      <c r="I114" s="384" t="s">
        <v>329</v>
      </c>
      <c r="J114" s="384"/>
      <c r="K114" s="289" t="s">
        <v>330</v>
      </c>
      <c r="L114" s="328"/>
      <c r="M114" s="328"/>
      <c r="N114" s="328"/>
      <c r="O114" s="328"/>
      <c r="P114" s="327">
        <f t="shared" si="79"/>
        <v>0</v>
      </c>
      <c r="Q114" s="327">
        <f t="shared" si="79"/>
        <v>0</v>
      </c>
      <c r="R114" s="327">
        <f t="shared" si="79"/>
        <v>0</v>
      </c>
      <c r="S114" s="327">
        <f t="shared" si="79"/>
        <v>0</v>
      </c>
      <c r="T114" s="327">
        <f t="shared" si="79"/>
        <v>0</v>
      </c>
      <c r="U114" s="327">
        <f t="shared" si="79"/>
        <v>0</v>
      </c>
      <c r="V114" s="327">
        <f t="shared" si="79"/>
        <v>0</v>
      </c>
      <c r="W114" s="327">
        <f t="shared" si="79"/>
        <v>0</v>
      </c>
      <c r="X114" s="327">
        <f t="shared" si="79"/>
        <v>0</v>
      </c>
      <c r="Y114" s="327">
        <f t="shared" si="79"/>
        <v>0</v>
      </c>
      <c r="Z114" s="327">
        <f t="shared" si="79"/>
        <v>0</v>
      </c>
      <c r="AA114" s="327">
        <f t="shared" si="79"/>
        <v>0</v>
      </c>
      <c r="AB114" s="327">
        <f t="shared" si="79"/>
        <v>0</v>
      </c>
      <c r="AC114" s="327">
        <f t="shared" si="79"/>
        <v>0</v>
      </c>
      <c r="AD114" s="327">
        <f t="shared" si="79"/>
        <v>0</v>
      </c>
      <c r="AE114" s="327">
        <f t="shared" si="79"/>
        <v>0</v>
      </c>
      <c r="AF114" s="327">
        <f t="shared" si="79"/>
        <v>0</v>
      </c>
      <c r="AG114" s="328"/>
      <c r="AH114" s="328"/>
      <c r="AI114" s="328"/>
      <c r="AJ114" s="327">
        <f>AJ93</f>
        <v>0</v>
      </c>
      <c r="AK114" s="328"/>
      <c r="AL114" s="328"/>
      <c r="AM114" s="328"/>
      <c r="AN114" s="328"/>
      <c r="AO114" s="328"/>
      <c r="AP114" s="327">
        <f>AP93</f>
        <v>0</v>
      </c>
      <c r="AQ114" s="328"/>
      <c r="AR114" s="328"/>
      <c r="AS114" s="328"/>
      <c r="AT114" s="328"/>
      <c r="AU114" s="328"/>
      <c r="AV114" s="328"/>
      <c r="AW114" s="328"/>
      <c r="AX114" s="328"/>
      <c r="AY114" s="328"/>
      <c r="AZ114" s="328"/>
      <c r="BA114" s="328"/>
      <c r="BB114" s="328"/>
      <c r="BC114" s="328"/>
      <c r="BD114" s="328"/>
      <c r="BE114" s="328"/>
      <c r="BF114" s="328"/>
      <c r="BG114" s="293">
        <f t="shared" si="59"/>
        <v>0</v>
      </c>
      <c r="BH114" s="296"/>
      <c r="BI114" s="291"/>
      <c r="BJ114" s="302"/>
      <c r="BK114" s="291"/>
      <c r="BL114" s="303"/>
      <c r="BM114" s="296"/>
    </row>
    <row r="115" spans="2:65" s="287" customFormat="1" ht="12" customHeight="1">
      <c r="B115" s="447"/>
      <c r="C115" s="448"/>
      <c r="D115" s="367"/>
      <c r="E115" s="408"/>
      <c r="F115" s="410"/>
      <c r="G115" s="413"/>
      <c r="H115" s="416"/>
      <c r="I115" s="417" t="s">
        <v>331</v>
      </c>
      <c r="J115" s="417"/>
      <c r="K115" s="289" t="s">
        <v>332</v>
      </c>
      <c r="L115" s="328"/>
      <c r="M115" s="328"/>
      <c r="N115" s="328"/>
      <c r="O115" s="328"/>
      <c r="P115" s="327">
        <f t="shared" ref="P115:AY116" si="81">P95</f>
        <v>0</v>
      </c>
      <c r="Q115" s="327">
        <f t="shared" si="81"/>
        <v>0</v>
      </c>
      <c r="R115" s="327">
        <f t="shared" si="81"/>
        <v>0</v>
      </c>
      <c r="S115" s="327">
        <f t="shared" si="81"/>
        <v>0</v>
      </c>
      <c r="T115" s="327">
        <f t="shared" si="81"/>
        <v>0</v>
      </c>
      <c r="U115" s="327">
        <f t="shared" si="81"/>
        <v>0</v>
      </c>
      <c r="V115" s="327">
        <f t="shared" si="81"/>
        <v>0</v>
      </c>
      <c r="W115" s="327">
        <f t="shared" si="81"/>
        <v>0</v>
      </c>
      <c r="X115" s="327">
        <f t="shared" si="81"/>
        <v>0</v>
      </c>
      <c r="Y115" s="327">
        <f t="shared" si="81"/>
        <v>0</v>
      </c>
      <c r="Z115" s="327">
        <f t="shared" si="81"/>
        <v>0</v>
      </c>
      <c r="AA115" s="327">
        <f t="shared" si="81"/>
        <v>0</v>
      </c>
      <c r="AB115" s="327">
        <f t="shared" si="81"/>
        <v>0</v>
      </c>
      <c r="AC115" s="327">
        <f t="shared" si="81"/>
        <v>0</v>
      </c>
      <c r="AD115" s="327">
        <f t="shared" si="81"/>
        <v>0</v>
      </c>
      <c r="AE115" s="327">
        <f t="shared" si="81"/>
        <v>0</v>
      </c>
      <c r="AF115" s="327">
        <f t="shared" si="81"/>
        <v>0</v>
      </c>
      <c r="AG115" s="327">
        <f t="shared" si="81"/>
        <v>0</v>
      </c>
      <c r="AH115" s="327">
        <f t="shared" si="81"/>
        <v>0</v>
      </c>
      <c r="AI115" s="327">
        <f t="shared" si="81"/>
        <v>0</v>
      </c>
      <c r="AJ115" s="327">
        <f t="shared" si="81"/>
        <v>0</v>
      </c>
      <c r="AK115" s="327">
        <f t="shared" si="81"/>
        <v>0</v>
      </c>
      <c r="AL115" s="327">
        <f t="shared" si="81"/>
        <v>0</v>
      </c>
      <c r="AM115" s="327">
        <f t="shared" si="81"/>
        <v>0</v>
      </c>
      <c r="AN115" s="327">
        <f t="shared" si="81"/>
        <v>0</v>
      </c>
      <c r="AO115" s="327">
        <f t="shared" si="81"/>
        <v>0</v>
      </c>
      <c r="AP115" s="327">
        <f t="shared" si="81"/>
        <v>0</v>
      </c>
      <c r="AQ115" s="327">
        <f t="shared" si="81"/>
        <v>0</v>
      </c>
      <c r="AR115" s="327">
        <f t="shared" si="81"/>
        <v>0</v>
      </c>
      <c r="AS115" s="327">
        <f t="shared" si="81"/>
        <v>0</v>
      </c>
      <c r="AT115" s="327">
        <f t="shared" si="81"/>
        <v>0</v>
      </c>
      <c r="AU115" s="327">
        <f t="shared" si="81"/>
        <v>0</v>
      </c>
      <c r="AV115" s="327">
        <f t="shared" si="81"/>
        <v>0</v>
      </c>
      <c r="AW115" s="327">
        <f t="shared" si="81"/>
        <v>0</v>
      </c>
      <c r="AX115" s="327">
        <f t="shared" si="81"/>
        <v>0</v>
      </c>
      <c r="AY115" s="327">
        <f t="shared" si="81"/>
        <v>0</v>
      </c>
      <c r="AZ115" s="327">
        <f t="shared" ref="AZ115" si="82">AZ95</f>
        <v>0</v>
      </c>
      <c r="BA115" s="328"/>
      <c r="BB115" s="328"/>
      <c r="BC115" s="328"/>
      <c r="BD115" s="328"/>
      <c r="BE115" s="328"/>
      <c r="BF115" s="327">
        <f>BF95</f>
        <v>0</v>
      </c>
      <c r="BG115" s="293">
        <f t="shared" si="59"/>
        <v>0</v>
      </c>
      <c r="BH115" s="296"/>
      <c r="BI115" s="291"/>
      <c r="BJ115" s="302"/>
      <c r="BK115" s="291"/>
      <c r="BL115" s="303"/>
      <c r="BM115" s="296"/>
    </row>
    <row r="116" spans="2:65" s="287" customFormat="1" ht="12" customHeight="1">
      <c r="B116" s="447"/>
      <c r="C116" s="448"/>
      <c r="D116" s="367"/>
      <c r="E116" s="408"/>
      <c r="F116" s="410"/>
      <c r="G116" s="413"/>
      <c r="H116" s="416"/>
      <c r="I116" s="417" t="s">
        <v>294</v>
      </c>
      <c r="J116" s="417"/>
      <c r="K116" s="289" t="s">
        <v>333</v>
      </c>
      <c r="L116" s="328"/>
      <c r="M116" s="328"/>
      <c r="N116" s="328"/>
      <c r="O116" s="328"/>
      <c r="P116" s="327">
        <f t="shared" si="81"/>
        <v>0</v>
      </c>
      <c r="Q116" s="327">
        <f t="shared" si="81"/>
        <v>0</v>
      </c>
      <c r="R116" s="327">
        <f t="shared" si="81"/>
        <v>0</v>
      </c>
      <c r="S116" s="327">
        <f t="shared" si="81"/>
        <v>0</v>
      </c>
      <c r="T116" s="327">
        <f t="shared" si="81"/>
        <v>0</v>
      </c>
      <c r="U116" s="327">
        <f t="shared" si="81"/>
        <v>0</v>
      </c>
      <c r="V116" s="327">
        <f t="shared" si="81"/>
        <v>0</v>
      </c>
      <c r="W116" s="327">
        <f t="shared" si="81"/>
        <v>0</v>
      </c>
      <c r="X116" s="327">
        <f t="shared" si="81"/>
        <v>0</v>
      </c>
      <c r="Y116" s="327">
        <f t="shared" si="81"/>
        <v>0</v>
      </c>
      <c r="Z116" s="327">
        <f t="shared" si="81"/>
        <v>0</v>
      </c>
      <c r="AA116" s="327">
        <f t="shared" si="81"/>
        <v>0</v>
      </c>
      <c r="AB116" s="327">
        <f t="shared" si="81"/>
        <v>0</v>
      </c>
      <c r="AC116" s="327">
        <f t="shared" si="81"/>
        <v>0</v>
      </c>
      <c r="AD116" s="327">
        <f t="shared" si="81"/>
        <v>0</v>
      </c>
      <c r="AE116" s="327">
        <f t="shared" si="81"/>
        <v>0</v>
      </c>
      <c r="AF116" s="327">
        <f t="shared" si="81"/>
        <v>0</v>
      </c>
      <c r="AG116" s="327">
        <f t="shared" si="81"/>
        <v>0</v>
      </c>
      <c r="AH116" s="327">
        <f t="shared" si="81"/>
        <v>0</v>
      </c>
      <c r="AI116" s="327">
        <f t="shared" si="81"/>
        <v>0</v>
      </c>
      <c r="AJ116" s="327">
        <f t="shared" si="81"/>
        <v>0</v>
      </c>
      <c r="AK116" s="327">
        <f t="shared" si="81"/>
        <v>0</v>
      </c>
      <c r="AL116" s="327">
        <f t="shared" si="81"/>
        <v>0</v>
      </c>
      <c r="AM116" s="327">
        <f t="shared" si="81"/>
        <v>0</v>
      </c>
      <c r="AN116" s="327">
        <f t="shared" si="81"/>
        <v>0</v>
      </c>
      <c r="AO116" s="327">
        <f t="shared" si="81"/>
        <v>0</v>
      </c>
      <c r="AP116" s="327">
        <f t="shared" si="81"/>
        <v>0</v>
      </c>
      <c r="AQ116" s="327">
        <f t="shared" si="81"/>
        <v>0</v>
      </c>
      <c r="AR116" s="327">
        <f t="shared" si="81"/>
        <v>0</v>
      </c>
      <c r="AS116" s="327">
        <f t="shared" si="81"/>
        <v>0</v>
      </c>
      <c r="AT116" s="327">
        <f t="shared" si="81"/>
        <v>0</v>
      </c>
      <c r="AU116" s="327">
        <f t="shared" si="81"/>
        <v>0</v>
      </c>
      <c r="AV116" s="327">
        <f t="shared" si="81"/>
        <v>0</v>
      </c>
      <c r="AW116" s="327">
        <f t="shared" si="81"/>
        <v>0</v>
      </c>
      <c r="AX116" s="327">
        <f t="shared" si="81"/>
        <v>0</v>
      </c>
      <c r="AY116" s="327">
        <f t="shared" si="81"/>
        <v>0</v>
      </c>
      <c r="AZ116" s="327">
        <f t="shared" ref="AZ116" si="83">AZ96</f>
        <v>0</v>
      </c>
      <c r="BA116" s="328"/>
      <c r="BB116" s="328"/>
      <c r="BC116" s="328"/>
      <c r="BD116" s="328"/>
      <c r="BE116" s="328"/>
      <c r="BF116" s="327">
        <f>SUM(BA116:BE116)+AQ116</f>
        <v>0</v>
      </c>
      <c r="BG116" s="293">
        <f t="shared" si="59"/>
        <v>0</v>
      </c>
      <c r="BH116" s="296"/>
      <c r="BI116" s="291"/>
      <c r="BJ116" s="302"/>
      <c r="BK116" s="291"/>
      <c r="BL116" s="303"/>
      <c r="BM116" s="296"/>
    </row>
    <row r="117" spans="2:65" s="287" customFormat="1" ht="12" customHeight="1">
      <c r="B117" s="447"/>
      <c r="C117" s="448"/>
      <c r="D117" s="367"/>
      <c r="E117" s="408"/>
      <c r="F117" s="410"/>
      <c r="G117" s="413"/>
      <c r="H117" s="416"/>
      <c r="I117" s="417" t="s">
        <v>334</v>
      </c>
      <c r="J117" s="417"/>
      <c r="K117" s="289" t="s">
        <v>335</v>
      </c>
      <c r="L117" s="327">
        <f t="shared" ref="L117:AY117" si="84">L127</f>
        <v>0</v>
      </c>
      <c r="M117" s="327">
        <f t="shared" si="84"/>
        <v>0</v>
      </c>
      <c r="N117" s="327">
        <f t="shared" si="84"/>
        <v>0</v>
      </c>
      <c r="O117" s="327">
        <f t="shared" si="84"/>
        <v>0</v>
      </c>
      <c r="P117" s="327">
        <f t="shared" si="84"/>
        <v>0</v>
      </c>
      <c r="Q117" s="327">
        <f t="shared" si="84"/>
        <v>0</v>
      </c>
      <c r="R117" s="327">
        <f t="shared" si="84"/>
        <v>0</v>
      </c>
      <c r="S117" s="327">
        <f t="shared" si="84"/>
        <v>0</v>
      </c>
      <c r="T117" s="327">
        <f t="shared" si="84"/>
        <v>0</v>
      </c>
      <c r="U117" s="327">
        <f t="shared" si="84"/>
        <v>0</v>
      </c>
      <c r="V117" s="327">
        <f t="shared" si="84"/>
        <v>0</v>
      </c>
      <c r="W117" s="327">
        <f t="shared" si="84"/>
        <v>0</v>
      </c>
      <c r="X117" s="327">
        <f t="shared" si="84"/>
        <v>0</v>
      </c>
      <c r="Y117" s="327">
        <f t="shared" si="84"/>
        <v>0</v>
      </c>
      <c r="Z117" s="327">
        <f t="shared" si="84"/>
        <v>0</v>
      </c>
      <c r="AA117" s="327">
        <f t="shared" si="84"/>
        <v>0</v>
      </c>
      <c r="AB117" s="327">
        <f t="shared" si="84"/>
        <v>0</v>
      </c>
      <c r="AC117" s="327">
        <f t="shared" si="84"/>
        <v>0</v>
      </c>
      <c r="AD117" s="327">
        <f t="shared" si="84"/>
        <v>0</v>
      </c>
      <c r="AE117" s="327">
        <f t="shared" si="84"/>
        <v>0</v>
      </c>
      <c r="AF117" s="327">
        <f t="shared" si="84"/>
        <v>0</v>
      </c>
      <c r="AG117" s="327">
        <f t="shared" si="84"/>
        <v>0</v>
      </c>
      <c r="AH117" s="327">
        <f t="shared" si="84"/>
        <v>0</v>
      </c>
      <c r="AI117" s="327">
        <f t="shared" si="84"/>
        <v>0</v>
      </c>
      <c r="AJ117" s="327">
        <f t="shared" si="84"/>
        <v>0</v>
      </c>
      <c r="AK117" s="327">
        <f t="shared" si="84"/>
        <v>0</v>
      </c>
      <c r="AL117" s="327">
        <f t="shared" si="84"/>
        <v>0</v>
      </c>
      <c r="AM117" s="327">
        <f t="shared" si="84"/>
        <v>0</v>
      </c>
      <c r="AN117" s="327">
        <f t="shared" si="84"/>
        <v>0</v>
      </c>
      <c r="AO117" s="327">
        <f t="shared" si="84"/>
        <v>0</v>
      </c>
      <c r="AP117" s="327">
        <f t="shared" si="84"/>
        <v>0</v>
      </c>
      <c r="AQ117" s="327">
        <f t="shared" si="84"/>
        <v>0</v>
      </c>
      <c r="AR117" s="327">
        <f t="shared" si="84"/>
        <v>0</v>
      </c>
      <c r="AS117" s="327">
        <f t="shared" si="84"/>
        <v>0</v>
      </c>
      <c r="AT117" s="327">
        <f t="shared" si="84"/>
        <v>0</v>
      </c>
      <c r="AU117" s="327">
        <f t="shared" si="84"/>
        <v>0</v>
      </c>
      <c r="AV117" s="327">
        <f t="shared" si="84"/>
        <v>0</v>
      </c>
      <c r="AW117" s="327">
        <f t="shared" si="84"/>
        <v>0</v>
      </c>
      <c r="AX117" s="327">
        <f t="shared" si="84"/>
        <v>0</v>
      </c>
      <c r="AY117" s="327">
        <f t="shared" si="84"/>
        <v>0</v>
      </c>
      <c r="AZ117" s="327">
        <f t="shared" ref="AZ117" si="85">AZ127</f>
        <v>0</v>
      </c>
      <c r="BA117" s="328"/>
      <c r="BB117" s="328"/>
      <c r="BC117" s="328"/>
      <c r="BD117" s="328"/>
      <c r="BE117" s="328"/>
      <c r="BF117" s="327">
        <f>SUM(BA117:BE117)+AQ117</f>
        <v>0</v>
      </c>
      <c r="BG117" s="293">
        <f t="shared" si="59"/>
        <v>0</v>
      </c>
      <c r="BH117" s="296"/>
      <c r="BI117" s="291"/>
      <c r="BJ117" s="302"/>
      <c r="BK117" s="291"/>
      <c r="BL117" s="303"/>
      <c r="BM117" s="296"/>
    </row>
    <row r="118" spans="2:65" s="287" customFormat="1" ht="12" customHeight="1">
      <c r="B118" s="447"/>
      <c r="C118" s="448"/>
      <c r="D118" s="367"/>
      <c r="E118" s="408"/>
      <c r="F118" s="410"/>
      <c r="G118" s="413"/>
      <c r="H118" s="416" t="s">
        <v>336</v>
      </c>
      <c r="I118" s="419" t="s">
        <v>336</v>
      </c>
      <c r="J118" s="419"/>
      <c r="K118" s="289" t="s">
        <v>337</v>
      </c>
      <c r="L118" s="291"/>
      <c r="M118" s="291"/>
      <c r="N118" s="291"/>
      <c r="O118" s="291"/>
      <c r="P118" s="291"/>
      <c r="Q118" s="291"/>
      <c r="R118" s="291"/>
      <c r="S118" s="291"/>
      <c r="T118" s="291"/>
      <c r="U118" s="291"/>
      <c r="V118" s="291"/>
      <c r="W118" s="291"/>
      <c r="X118" s="291"/>
      <c r="Y118" s="291"/>
      <c r="Z118" s="291"/>
      <c r="AA118" s="291"/>
      <c r="AB118" s="291"/>
      <c r="AC118" s="291"/>
      <c r="AD118" s="291"/>
      <c r="AE118" s="291"/>
      <c r="AF118" s="291"/>
      <c r="AG118" s="291"/>
      <c r="AH118" s="291"/>
      <c r="AI118" s="291"/>
      <c r="AJ118" s="291"/>
      <c r="AK118" s="291"/>
      <c r="AL118" s="291"/>
      <c r="AM118" s="291"/>
      <c r="AN118" s="291"/>
      <c r="AO118" s="291"/>
      <c r="AP118" s="291"/>
      <c r="AQ118" s="291"/>
      <c r="AR118" s="295"/>
      <c r="AS118" s="291"/>
      <c r="AT118" s="291"/>
      <c r="AU118" s="291"/>
      <c r="AV118" s="291"/>
      <c r="AW118" s="291"/>
      <c r="AX118" s="291"/>
      <c r="AY118" s="291"/>
      <c r="AZ118" s="291"/>
      <c r="BA118" s="327">
        <f t="shared" ref="BA118:BF118" si="86">SUM(BA119:BA126)</f>
        <v>0</v>
      </c>
      <c r="BB118" s="327">
        <f t="shared" si="86"/>
        <v>0</v>
      </c>
      <c r="BC118" s="327">
        <f t="shared" si="86"/>
        <v>0</v>
      </c>
      <c r="BD118" s="327">
        <f t="shared" si="86"/>
        <v>0</v>
      </c>
      <c r="BE118" s="327">
        <f t="shared" si="86"/>
        <v>0</v>
      </c>
      <c r="BF118" s="327">
        <f t="shared" si="86"/>
        <v>0</v>
      </c>
      <c r="BG118" s="293">
        <f t="shared" si="59"/>
        <v>0</v>
      </c>
      <c r="BH118" s="296"/>
      <c r="BI118" s="291"/>
      <c r="BJ118" s="302"/>
      <c r="BK118" s="291"/>
      <c r="BL118" s="303"/>
      <c r="BM118" s="296"/>
    </row>
    <row r="119" spans="2:65" s="287" customFormat="1" ht="12" customHeight="1">
      <c r="B119" s="447"/>
      <c r="C119" s="448"/>
      <c r="D119" s="367"/>
      <c r="E119" s="408"/>
      <c r="F119" s="410"/>
      <c r="G119" s="413"/>
      <c r="H119" s="416"/>
      <c r="I119" s="384" t="s">
        <v>310</v>
      </c>
      <c r="J119" s="384"/>
      <c r="K119" s="289" t="s">
        <v>338</v>
      </c>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1"/>
      <c r="AO119" s="291"/>
      <c r="AP119" s="291"/>
      <c r="AQ119" s="291"/>
      <c r="AR119" s="295"/>
      <c r="AS119" s="291"/>
      <c r="AT119" s="291"/>
      <c r="AU119" s="291"/>
      <c r="AV119" s="291"/>
      <c r="AW119" s="291"/>
      <c r="AX119" s="291"/>
      <c r="AY119" s="291"/>
      <c r="AZ119" s="291"/>
      <c r="BA119" s="327">
        <f t="shared" ref="BA119:BF119" si="87">BA24</f>
        <v>0</v>
      </c>
      <c r="BB119" s="327">
        <f t="shared" si="87"/>
        <v>0</v>
      </c>
      <c r="BC119" s="327">
        <f t="shared" si="87"/>
        <v>0</v>
      </c>
      <c r="BD119" s="327">
        <f t="shared" si="87"/>
        <v>0</v>
      </c>
      <c r="BE119" s="327">
        <f t="shared" si="87"/>
        <v>0</v>
      </c>
      <c r="BF119" s="327">
        <f t="shared" si="87"/>
        <v>0</v>
      </c>
      <c r="BG119" s="293">
        <f t="shared" si="59"/>
        <v>0</v>
      </c>
      <c r="BH119" s="296"/>
      <c r="BI119" s="291"/>
      <c r="BJ119" s="302"/>
      <c r="BK119" s="291"/>
      <c r="BL119" s="303"/>
      <c r="BM119" s="296"/>
    </row>
    <row r="120" spans="2:65" s="287" customFormat="1" ht="12" customHeight="1">
      <c r="B120" s="447"/>
      <c r="C120" s="448"/>
      <c r="D120" s="367"/>
      <c r="E120" s="408"/>
      <c r="F120" s="410"/>
      <c r="G120" s="413"/>
      <c r="H120" s="416"/>
      <c r="I120" s="384" t="s">
        <v>286</v>
      </c>
      <c r="J120" s="384"/>
      <c r="K120" s="289" t="s">
        <v>339</v>
      </c>
      <c r="L120" s="291"/>
      <c r="M120" s="291"/>
      <c r="N120" s="291"/>
      <c r="O120" s="291"/>
      <c r="P120" s="291"/>
      <c r="Q120" s="291"/>
      <c r="R120" s="291"/>
      <c r="S120" s="291"/>
      <c r="T120" s="291"/>
      <c r="U120" s="291"/>
      <c r="V120" s="291"/>
      <c r="W120" s="291"/>
      <c r="X120" s="291"/>
      <c r="Y120" s="291"/>
      <c r="Z120" s="291"/>
      <c r="AA120" s="291"/>
      <c r="AB120" s="291"/>
      <c r="AC120" s="291"/>
      <c r="AD120" s="291"/>
      <c r="AE120" s="291"/>
      <c r="AF120" s="291"/>
      <c r="AG120" s="291"/>
      <c r="AH120" s="291"/>
      <c r="AI120" s="291"/>
      <c r="AJ120" s="291"/>
      <c r="AK120" s="291"/>
      <c r="AL120" s="291"/>
      <c r="AM120" s="291"/>
      <c r="AN120" s="291"/>
      <c r="AO120" s="291"/>
      <c r="AP120" s="291"/>
      <c r="AQ120" s="291"/>
      <c r="AR120" s="295"/>
      <c r="AS120" s="291"/>
      <c r="AT120" s="291"/>
      <c r="AU120" s="291"/>
      <c r="AV120" s="291"/>
      <c r="AW120" s="291"/>
      <c r="AX120" s="291"/>
      <c r="AY120" s="291"/>
      <c r="AZ120" s="291"/>
      <c r="BA120" s="327">
        <f t="shared" ref="BA120:BE122" si="88">BA92</f>
        <v>0</v>
      </c>
      <c r="BB120" s="327">
        <f t="shared" si="88"/>
        <v>0</v>
      </c>
      <c r="BC120" s="327">
        <f t="shared" si="88"/>
        <v>0</v>
      </c>
      <c r="BD120" s="327">
        <f t="shared" si="88"/>
        <v>0</v>
      </c>
      <c r="BE120" s="327">
        <f t="shared" si="88"/>
        <v>0</v>
      </c>
      <c r="BF120" s="327">
        <f>SUM(BA120:BE120)+AQ120</f>
        <v>0</v>
      </c>
      <c r="BG120" s="293">
        <f t="shared" si="59"/>
        <v>0</v>
      </c>
      <c r="BH120" s="296"/>
      <c r="BI120" s="291"/>
      <c r="BJ120" s="302"/>
      <c r="BK120" s="291"/>
      <c r="BL120" s="303"/>
      <c r="BM120" s="296"/>
    </row>
    <row r="121" spans="2:65" s="287" customFormat="1" ht="12" customHeight="1">
      <c r="B121" s="447"/>
      <c r="C121" s="448"/>
      <c r="D121" s="367"/>
      <c r="E121" s="408"/>
      <c r="F121" s="410"/>
      <c r="G121" s="413"/>
      <c r="H121" s="416"/>
      <c r="I121" s="415" t="s">
        <v>329</v>
      </c>
      <c r="J121" s="415"/>
      <c r="K121" s="289" t="s">
        <v>340</v>
      </c>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91"/>
      <c r="AL121" s="291"/>
      <c r="AM121" s="291"/>
      <c r="AN121" s="291"/>
      <c r="AO121" s="291"/>
      <c r="AP121" s="291"/>
      <c r="AQ121" s="291"/>
      <c r="AR121" s="295"/>
      <c r="AS121" s="291"/>
      <c r="AT121" s="291"/>
      <c r="AU121" s="291"/>
      <c r="AV121" s="291"/>
      <c r="AW121" s="291"/>
      <c r="AX121" s="291"/>
      <c r="AY121" s="291"/>
      <c r="AZ121" s="291"/>
      <c r="BA121" s="327">
        <f t="shared" si="88"/>
        <v>0</v>
      </c>
      <c r="BB121" s="327">
        <f t="shared" si="88"/>
        <v>0</v>
      </c>
      <c r="BC121" s="327">
        <f t="shared" si="88"/>
        <v>0</v>
      </c>
      <c r="BD121" s="327">
        <f t="shared" si="88"/>
        <v>0</v>
      </c>
      <c r="BE121" s="327">
        <f t="shared" si="88"/>
        <v>0</v>
      </c>
      <c r="BF121" s="327">
        <f>BF93</f>
        <v>0</v>
      </c>
      <c r="BG121" s="293">
        <f t="shared" si="59"/>
        <v>0</v>
      </c>
      <c r="BH121" s="296"/>
      <c r="BI121" s="291"/>
      <c r="BJ121" s="302"/>
      <c r="BK121" s="291"/>
      <c r="BL121" s="303"/>
      <c r="BM121" s="296"/>
    </row>
    <row r="122" spans="2:65" s="287" customFormat="1" ht="12" customHeight="1">
      <c r="B122" s="447"/>
      <c r="C122" s="448"/>
      <c r="D122" s="367"/>
      <c r="E122" s="408"/>
      <c r="F122" s="410"/>
      <c r="G122" s="413"/>
      <c r="H122" s="416"/>
      <c r="I122" s="420" t="s">
        <v>292</v>
      </c>
      <c r="J122" s="420"/>
      <c r="K122" s="289" t="s">
        <v>341</v>
      </c>
      <c r="L122" s="291"/>
      <c r="M122" s="291"/>
      <c r="N122" s="291"/>
      <c r="O122" s="291"/>
      <c r="P122" s="291"/>
      <c r="Q122" s="291"/>
      <c r="R122" s="291"/>
      <c r="S122" s="291"/>
      <c r="T122" s="291"/>
      <c r="U122" s="291"/>
      <c r="V122" s="291"/>
      <c r="W122" s="291"/>
      <c r="X122" s="291"/>
      <c r="Y122" s="291"/>
      <c r="Z122" s="291"/>
      <c r="AA122" s="291"/>
      <c r="AB122" s="291"/>
      <c r="AC122" s="291"/>
      <c r="AD122" s="291"/>
      <c r="AE122" s="291"/>
      <c r="AF122" s="291"/>
      <c r="AG122" s="291"/>
      <c r="AH122" s="291"/>
      <c r="AI122" s="291"/>
      <c r="AJ122" s="291"/>
      <c r="AK122" s="291"/>
      <c r="AL122" s="291"/>
      <c r="AM122" s="291"/>
      <c r="AN122" s="291"/>
      <c r="AO122" s="291"/>
      <c r="AP122" s="291"/>
      <c r="AQ122" s="291"/>
      <c r="AR122" s="295"/>
      <c r="AS122" s="291"/>
      <c r="AT122" s="291"/>
      <c r="AU122" s="291"/>
      <c r="AV122" s="291"/>
      <c r="AW122" s="291"/>
      <c r="AX122" s="291"/>
      <c r="AY122" s="291"/>
      <c r="AZ122" s="291"/>
      <c r="BA122" s="327">
        <f t="shared" si="88"/>
        <v>0</v>
      </c>
      <c r="BB122" s="327">
        <f t="shared" si="88"/>
        <v>0</v>
      </c>
      <c r="BC122" s="327">
        <f t="shared" si="88"/>
        <v>0</v>
      </c>
      <c r="BD122" s="327">
        <f t="shared" si="88"/>
        <v>0</v>
      </c>
      <c r="BE122" s="327">
        <f t="shared" si="88"/>
        <v>0</v>
      </c>
      <c r="BF122" s="327">
        <f>BF94</f>
        <v>0</v>
      </c>
      <c r="BG122" s="293">
        <f t="shared" si="59"/>
        <v>0</v>
      </c>
      <c r="BH122" s="296"/>
      <c r="BI122" s="291"/>
      <c r="BJ122" s="302"/>
      <c r="BK122" s="291"/>
      <c r="BL122" s="303"/>
      <c r="BM122" s="296"/>
    </row>
    <row r="123" spans="2:65" s="287" customFormat="1" ht="12" customHeight="1">
      <c r="B123" s="447"/>
      <c r="C123" s="448"/>
      <c r="D123" s="367"/>
      <c r="E123" s="408"/>
      <c r="F123" s="410"/>
      <c r="G123" s="413"/>
      <c r="H123" s="416"/>
      <c r="I123" s="420" t="s">
        <v>267</v>
      </c>
      <c r="J123" s="420"/>
      <c r="K123" s="289" t="s">
        <v>342</v>
      </c>
      <c r="L123" s="291"/>
      <c r="M123" s="291"/>
      <c r="N123" s="291"/>
      <c r="O123" s="291"/>
      <c r="P123" s="291"/>
      <c r="Q123" s="291"/>
      <c r="R123" s="291"/>
      <c r="S123" s="291"/>
      <c r="T123" s="291"/>
      <c r="U123" s="291"/>
      <c r="V123" s="291"/>
      <c r="W123" s="291"/>
      <c r="X123" s="291"/>
      <c r="Y123" s="291"/>
      <c r="Z123" s="291"/>
      <c r="AA123" s="291"/>
      <c r="AB123" s="291"/>
      <c r="AC123" s="291"/>
      <c r="AD123" s="291"/>
      <c r="AE123" s="291"/>
      <c r="AF123" s="291"/>
      <c r="AG123" s="291"/>
      <c r="AH123" s="291"/>
      <c r="AI123" s="291"/>
      <c r="AJ123" s="291"/>
      <c r="AK123" s="291"/>
      <c r="AL123" s="291"/>
      <c r="AM123" s="291"/>
      <c r="AN123" s="291"/>
      <c r="AO123" s="291"/>
      <c r="AP123" s="291"/>
      <c r="AQ123" s="291"/>
      <c r="AR123" s="295"/>
      <c r="AS123" s="291"/>
      <c r="AT123" s="291"/>
      <c r="AU123" s="291"/>
      <c r="AV123" s="291"/>
      <c r="AW123" s="291"/>
      <c r="AX123" s="291"/>
      <c r="AY123" s="291"/>
      <c r="AZ123" s="291"/>
      <c r="BA123" s="327">
        <f>BA82</f>
        <v>0</v>
      </c>
      <c r="BB123" s="327">
        <f>BB82</f>
        <v>0</v>
      </c>
      <c r="BC123" s="327">
        <f>BC82</f>
        <v>0</v>
      </c>
      <c r="BD123" s="327">
        <f>BD82</f>
        <v>0</v>
      </c>
      <c r="BE123" s="327">
        <f>BE82</f>
        <v>0</v>
      </c>
      <c r="BF123" s="327">
        <f>SUM(BA123:BE123)+AQ123</f>
        <v>0</v>
      </c>
      <c r="BG123" s="293">
        <f t="shared" si="59"/>
        <v>0</v>
      </c>
      <c r="BH123" s="296"/>
      <c r="BI123" s="291"/>
      <c r="BJ123" s="302"/>
      <c r="BK123" s="291"/>
      <c r="BL123" s="303"/>
      <c r="BM123" s="296"/>
    </row>
    <row r="124" spans="2:65" s="287" customFormat="1" ht="12" customHeight="1">
      <c r="B124" s="447"/>
      <c r="C124" s="448"/>
      <c r="D124" s="367"/>
      <c r="E124" s="408"/>
      <c r="F124" s="410"/>
      <c r="G124" s="413"/>
      <c r="H124" s="416"/>
      <c r="I124" s="420" t="s">
        <v>279</v>
      </c>
      <c r="J124" s="420"/>
      <c r="K124" s="289" t="s">
        <v>343</v>
      </c>
      <c r="L124" s="291"/>
      <c r="M124" s="291"/>
      <c r="N124" s="291"/>
      <c r="O124" s="291"/>
      <c r="P124" s="291"/>
      <c r="Q124" s="291"/>
      <c r="R124" s="291"/>
      <c r="S124" s="291"/>
      <c r="T124" s="291"/>
      <c r="U124" s="291"/>
      <c r="V124" s="291"/>
      <c r="W124" s="291"/>
      <c r="X124" s="291"/>
      <c r="Y124" s="291"/>
      <c r="Z124" s="291"/>
      <c r="AA124" s="291"/>
      <c r="AB124" s="291"/>
      <c r="AC124" s="291"/>
      <c r="AD124" s="291"/>
      <c r="AE124" s="291"/>
      <c r="AF124" s="291"/>
      <c r="AG124" s="291"/>
      <c r="AH124" s="291"/>
      <c r="AI124" s="291"/>
      <c r="AJ124" s="291"/>
      <c r="AK124" s="291"/>
      <c r="AL124" s="291"/>
      <c r="AM124" s="291"/>
      <c r="AN124" s="291"/>
      <c r="AO124" s="291"/>
      <c r="AP124" s="291"/>
      <c r="AQ124" s="291"/>
      <c r="AR124" s="295"/>
      <c r="AS124" s="291"/>
      <c r="AT124" s="291"/>
      <c r="AU124" s="291"/>
      <c r="AV124" s="291"/>
      <c r="AW124" s="291"/>
      <c r="AX124" s="291"/>
      <c r="AY124" s="291"/>
      <c r="AZ124" s="291"/>
      <c r="BA124" s="327">
        <f>BA89</f>
        <v>0</v>
      </c>
      <c r="BB124" s="327">
        <f>BB89</f>
        <v>0</v>
      </c>
      <c r="BC124" s="327">
        <f>BC89</f>
        <v>0</v>
      </c>
      <c r="BD124" s="327">
        <f>BD89</f>
        <v>0</v>
      </c>
      <c r="BE124" s="327">
        <f>BE89</f>
        <v>0</v>
      </c>
      <c r="BF124" s="327">
        <f>SUM(BA124:BE124)+AQ124</f>
        <v>0</v>
      </c>
      <c r="BG124" s="293">
        <f t="shared" si="59"/>
        <v>0</v>
      </c>
      <c r="BH124" s="296"/>
      <c r="BI124" s="291"/>
      <c r="BJ124" s="302"/>
      <c r="BK124" s="291"/>
      <c r="BL124" s="303"/>
      <c r="BM124" s="296"/>
    </row>
    <row r="125" spans="2:65" s="287" customFormat="1" ht="12" customHeight="1">
      <c r="B125" s="447"/>
      <c r="C125" s="448"/>
      <c r="D125" s="367"/>
      <c r="E125" s="408"/>
      <c r="F125" s="410"/>
      <c r="G125" s="413"/>
      <c r="H125" s="416"/>
      <c r="I125" s="420" t="s">
        <v>344</v>
      </c>
      <c r="J125" s="420"/>
      <c r="K125" s="289" t="s">
        <v>345</v>
      </c>
      <c r="L125" s="291"/>
      <c r="M125" s="291"/>
      <c r="N125" s="291"/>
      <c r="O125" s="291"/>
      <c r="P125" s="291"/>
      <c r="Q125" s="291"/>
      <c r="R125" s="291"/>
      <c r="S125" s="291"/>
      <c r="T125" s="291"/>
      <c r="U125" s="291"/>
      <c r="V125" s="291"/>
      <c r="W125" s="291"/>
      <c r="X125" s="291"/>
      <c r="Y125" s="291"/>
      <c r="Z125" s="291"/>
      <c r="AA125" s="291"/>
      <c r="AB125" s="291"/>
      <c r="AC125" s="291"/>
      <c r="AD125" s="291"/>
      <c r="AE125" s="291"/>
      <c r="AF125" s="291"/>
      <c r="AG125" s="291"/>
      <c r="AH125" s="291"/>
      <c r="AI125" s="291"/>
      <c r="AJ125" s="291"/>
      <c r="AK125" s="291"/>
      <c r="AL125" s="291"/>
      <c r="AM125" s="291"/>
      <c r="AN125" s="291"/>
      <c r="AO125" s="291"/>
      <c r="AP125" s="291"/>
      <c r="AQ125" s="291"/>
      <c r="AR125" s="295"/>
      <c r="AS125" s="291"/>
      <c r="AT125" s="291"/>
      <c r="AU125" s="291"/>
      <c r="AV125" s="291"/>
      <c r="AW125" s="291"/>
      <c r="AX125" s="291"/>
      <c r="AY125" s="291"/>
      <c r="AZ125" s="291"/>
      <c r="BA125" s="327">
        <f>BA96</f>
        <v>0</v>
      </c>
      <c r="BB125" s="327">
        <f>BB96</f>
        <v>0</v>
      </c>
      <c r="BC125" s="327">
        <f>BC96</f>
        <v>0</v>
      </c>
      <c r="BD125" s="327">
        <f>BD96</f>
        <v>0</v>
      </c>
      <c r="BE125" s="327">
        <f>BE96</f>
        <v>0</v>
      </c>
      <c r="BF125" s="327">
        <f>SUM(BA125:BE125)+AQ125</f>
        <v>0</v>
      </c>
      <c r="BG125" s="293">
        <f t="shared" si="59"/>
        <v>0</v>
      </c>
      <c r="BH125" s="296"/>
      <c r="BI125" s="291"/>
      <c r="BJ125" s="302"/>
      <c r="BK125" s="291"/>
      <c r="BL125" s="303"/>
      <c r="BM125" s="296"/>
    </row>
    <row r="126" spans="2:65" s="287" customFormat="1" ht="12" customHeight="1">
      <c r="B126" s="447"/>
      <c r="C126" s="448"/>
      <c r="D126" s="367"/>
      <c r="E126" s="408"/>
      <c r="F126" s="410"/>
      <c r="G126" s="413"/>
      <c r="H126" s="416"/>
      <c r="I126" s="417" t="s">
        <v>334</v>
      </c>
      <c r="J126" s="417"/>
      <c r="K126" s="289" t="s">
        <v>346</v>
      </c>
      <c r="L126" s="291"/>
      <c r="M126" s="291"/>
      <c r="N126" s="291"/>
      <c r="O126" s="291"/>
      <c r="P126" s="291"/>
      <c r="Q126" s="291"/>
      <c r="R126" s="291"/>
      <c r="S126" s="291"/>
      <c r="T126" s="291"/>
      <c r="U126" s="291"/>
      <c r="V126" s="291"/>
      <c r="W126" s="291"/>
      <c r="X126" s="291"/>
      <c r="Y126" s="291"/>
      <c r="Z126" s="291"/>
      <c r="AA126" s="291"/>
      <c r="AB126" s="291"/>
      <c r="AC126" s="291"/>
      <c r="AD126" s="291"/>
      <c r="AE126" s="291"/>
      <c r="AF126" s="291"/>
      <c r="AG126" s="291"/>
      <c r="AH126" s="291"/>
      <c r="AI126" s="291"/>
      <c r="AJ126" s="291"/>
      <c r="AK126" s="291"/>
      <c r="AL126" s="291"/>
      <c r="AM126" s="291"/>
      <c r="AN126" s="291"/>
      <c r="AO126" s="291"/>
      <c r="AP126" s="291"/>
      <c r="AQ126" s="291"/>
      <c r="AR126" s="295"/>
      <c r="AS126" s="291"/>
      <c r="AT126" s="291"/>
      <c r="AU126" s="291"/>
      <c r="AV126" s="291"/>
      <c r="AW126" s="291"/>
      <c r="AX126" s="291"/>
      <c r="AY126" s="291"/>
      <c r="AZ126" s="291"/>
      <c r="BA126" s="327">
        <f>BA127</f>
        <v>0</v>
      </c>
      <c r="BB126" s="327">
        <f>BB127</f>
        <v>0</v>
      </c>
      <c r="BC126" s="327">
        <f>BC127</f>
        <v>0</v>
      </c>
      <c r="BD126" s="327">
        <f>BD127</f>
        <v>0</v>
      </c>
      <c r="BE126" s="327">
        <f>BE127</f>
        <v>0</v>
      </c>
      <c r="BF126" s="327">
        <f>SUM(BA126:BE126)+AQ126</f>
        <v>0</v>
      </c>
      <c r="BG126" s="293">
        <f t="shared" si="59"/>
        <v>0</v>
      </c>
      <c r="BH126" s="296"/>
      <c r="BI126" s="291"/>
      <c r="BJ126" s="302"/>
      <c r="BK126" s="291"/>
      <c r="BL126" s="303"/>
      <c r="BM126" s="296"/>
    </row>
    <row r="127" spans="2:65" s="287" customFormat="1" ht="12" customHeight="1">
      <c r="B127" s="447"/>
      <c r="C127" s="448"/>
      <c r="D127" s="367"/>
      <c r="E127" s="408"/>
      <c r="F127" s="410"/>
      <c r="G127" s="413"/>
      <c r="H127" s="416" t="s">
        <v>334</v>
      </c>
      <c r="I127" s="403" t="s">
        <v>334</v>
      </c>
      <c r="J127" s="403"/>
      <c r="K127" s="289" t="s">
        <v>347</v>
      </c>
      <c r="L127" s="294">
        <f t="shared" ref="L127:BE127" si="89">L128+L129+L130</f>
        <v>0</v>
      </c>
      <c r="M127" s="294">
        <f t="shared" si="89"/>
        <v>0</v>
      </c>
      <c r="N127" s="294">
        <f t="shared" si="89"/>
        <v>0</v>
      </c>
      <c r="O127" s="294">
        <f t="shared" si="89"/>
        <v>0</v>
      </c>
      <c r="P127" s="294">
        <f t="shared" si="89"/>
        <v>0</v>
      </c>
      <c r="Q127" s="294">
        <f t="shared" si="89"/>
        <v>0</v>
      </c>
      <c r="R127" s="294">
        <f t="shared" si="89"/>
        <v>0</v>
      </c>
      <c r="S127" s="294">
        <f t="shared" si="89"/>
        <v>0</v>
      </c>
      <c r="T127" s="294">
        <f t="shared" si="89"/>
        <v>0</v>
      </c>
      <c r="U127" s="294">
        <f t="shared" si="89"/>
        <v>0</v>
      </c>
      <c r="V127" s="294">
        <f t="shared" si="89"/>
        <v>0</v>
      </c>
      <c r="W127" s="294">
        <f t="shared" si="89"/>
        <v>0</v>
      </c>
      <c r="X127" s="294">
        <f t="shared" si="89"/>
        <v>0</v>
      </c>
      <c r="Y127" s="294">
        <f t="shared" si="89"/>
        <v>0</v>
      </c>
      <c r="Z127" s="294">
        <f t="shared" si="89"/>
        <v>0</v>
      </c>
      <c r="AA127" s="294">
        <f t="shared" si="89"/>
        <v>0</v>
      </c>
      <c r="AB127" s="330">
        <f t="shared" si="89"/>
        <v>0</v>
      </c>
      <c r="AC127" s="294">
        <f t="shared" si="89"/>
        <v>0</v>
      </c>
      <c r="AD127" s="294">
        <f t="shared" si="89"/>
        <v>0</v>
      </c>
      <c r="AE127" s="294">
        <f t="shared" si="89"/>
        <v>0</v>
      </c>
      <c r="AF127" s="294">
        <f t="shared" si="89"/>
        <v>0</v>
      </c>
      <c r="AG127" s="294">
        <f t="shared" si="89"/>
        <v>0</v>
      </c>
      <c r="AH127" s="294">
        <f t="shared" si="89"/>
        <v>0</v>
      </c>
      <c r="AI127" s="294">
        <f t="shared" si="89"/>
        <v>0</v>
      </c>
      <c r="AJ127" s="294">
        <f t="shared" si="89"/>
        <v>0</v>
      </c>
      <c r="AK127" s="294">
        <f t="shared" si="89"/>
        <v>0</v>
      </c>
      <c r="AL127" s="294">
        <f t="shared" si="89"/>
        <v>0</v>
      </c>
      <c r="AM127" s="294">
        <f t="shared" si="89"/>
        <v>0</v>
      </c>
      <c r="AN127" s="294">
        <f t="shared" si="89"/>
        <v>0</v>
      </c>
      <c r="AO127" s="294">
        <f t="shared" si="89"/>
        <v>0</v>
      </c>
      <c r="AP127" s="294">
        <f t="shared" si="89"/>
        <v>0</v>
      </c>
      <c r="AQ127" s="294">
        <f t="shared" si="89"/>
        <v>0</v>
      </c>
      <c r="AR127" s="294">
        <f t="shared" si="89"/>
        <v>0</v>
      </c>
      <c r="AS127" s="294">
        <f t="shared" si="89"/>
        <v>0</v>
      </c>
      <c r="AT127" s="294">
        <f t="shared" si="89"/>
        <v>0</v>
      </c>
      <c r="AU127" s="294">
        <f t="shared" si="89"/>
        <v>0</v>
      </c>
      <c r="AV127" s="294">
        <f t="shared" si="89"/>
        <v>0</v>
      </c>
      <c r="AW127" s="294">
        <f t="shared" si="89"/>
        <v>0</v>
      </c>
      <c r="AX127" s="294">
        <f t="shared" si="89"/>
        <v>0</v>
      </c>
      <c r="AY127" s="294">
        <f t="shared" si="89"/>
        <v>0</v>
      </c>
      <c r="AZ127" s="294">
        <f t="shared" ref="AZ127" si="90">AZ128+AZ129+AZ130</f>
        <v>0</v>
      </c>
      <c r="BA127" s="294">
        <f t="shared" si="89"/>
        <v>0</v>
      </c>
      <c r="BB127" s="294">
        <f t="shared" si="89"/>
        <v>0</v>
      </c>
      <c r="BC127" s="294">
        <f t="shared" si="89"/>
        <v>0</v>
      </c>
      <c r="BD127" s="294">
        <f t="shared" si="89"/>
        <v>0</v>
      </c>
      <c r="BE127" s="294">
        <f t="shared" si="89"/>
        <v>0</v>
      </c>
      <c r="BF127" s="294">
        <f>AQ127+BA127+BB127+BC127+BD127+BE127</f>
        <v>0</v>
      </c>
      <c r="BG127" s="293">
        <f t="shared" si="59"/>
        <v>0</v>
      </c>
      <c r="BH127" s="296"/>
      <c r="BI127" s="291"/>
      <c r="BJ127" s="302"/>
      <c r="BK127" s="291"/>
      <c r="BL127" s="303"/>
      <c r="BM127" s="292"/>
    </row>
    <row r="128" spans="2:65" s="287" customFormat="1" ht="12" customHeight="1">
      <c r="B128" s="447"/>
      <c r="C128" s="448"/>
      <c r="D128" s="367"/>
      <c r="E128" s="408"/>
      <c r="F128" s="410"/>
      <c r="G128" s="413"/>
      <c r="H128" s="416"/>
      <c r="I128" s="417" t="s">
        <v>348</v>
      </c>
      <c r="J128" s="417"/>
      <c r="K128" s="289" t="s">
        <v>349</v>
      </c>
      <c r="L128" s="298"/>
      <c r="M128" s="298"/>
      <c r="N128" s="298"/>
      <c r="O128" s="298"/>
      <c r="P128" s="294">
        <f>Q128+S128+X128</f>
        <v>0</v>
      </c>
      <c r="Q128" s="298"/>
      <c r="R128" s="298"/>
      <c r="S128" s="298"/>
      <c r="T128" s="298"/>
      <c r="U128" s="298"/>
      <c r="V128" s="298"/>
      <c r="W128" s="298"/>
      <c r="X128" s="298"/>
      <c r="Y128" s="298"/>
      <c r="Z128" s="298"/>
      <c r="AA128" s="298"/>
      <c r="AB128" s="330">
        <f>M128+N128+O128+P128+AA128</f>
        <v>0</v>
      </c>
      <c r="AC128" s="294">
        <f>AD128+AE128</f>
        <v>0</v>
      </c>
      <c r="AD128" s="298"/>
      <c r="AE128" s="298"/>
      <c r="AF128" s="298"/>
      <c r="AG128" s="298"/>
      <c r="AH128" s="298"/>
      <c r="AI128" s="298"/>
      <c r="AJ128" s="294">
        <f>AC128+AG128+AH128+AI128</f>
        <v>0</v>
      </c>
      <c r="AK128" s="298"/>
      <c r="AL128" s="298"/>
      <c r="AM128" s="298"/>
      <c r="AN128" s="298"/>
      <c r="AO128" s="294">
        <f>AK128+AL128+AM128+AN128</f>
        <v>0</v>
      </c>
      <c r="AP128" s="294">
        <f>AB128+AJ128+AO128</f>
        <v>0</v>
      </c>
      <c r="AQ128" s="294">
        <f>AR128+AS128+AT128+AU128+AX128+AY128</f>
        <v>0</v>
      </c>
      <c r="AR128" s="311"/>
      <c r="AS128" s="298"/>
      <c r="AT128" s="298"/>
      <c r="AU128" s="298"/>
      <c r="AV128" s="298"/>
      <c r="AW128" s="298"/>
      <c r="AX128" s="298"/>
      <c r="AY128" s="298"/>
      <c r="AZ128" s="298"/>
      <c r="BA128" s="335"/>
      <c r="BB128" s="335"/>
      <c r="BC128" s="335"/>
      <c r="BD128" s="335"/>
      <c r="BE128" s="335"/>
      <c r="BF128" s="294">
        <f>AQ128+BA128+BB128+BC128+BD128+BE128</f>
        <v>0</v>
      </c>
      <c r="BG128" s="293">
        <f t="shared" si="59"/>
        <v>0</v>
      </c>
      <c r="BH128" s="296"/>
      <c r="BI128" s="291"/>
      <c r="BJ128" s="302"/>
      <c r="BK128" s="291"/>
      <c r="BL128" s="303"/>
      <c r="BM128" s="292"/>
    </row>
    <row r="129" spans="2:65" s="287" customFormat="1" ht="12" customHeight="1">
      <c r="B129" s="447"/>
      <c r="C129" s="448"/>
      <c r="D129" s="367"/>
      <c r="E129" s="408"/>
      <c r="F129" s="410"/>
      <c r="G129" s="413"/>
      <c r="H129" s="416"/>
      <c r="I129" s="417" t="s">
        <v>350</v>
      </c>
      <c r="J129" s="417"/>
      <c r="K129" s="289" t="s">
        <v>351</v>
      </c>
      <c r="L129" s="298"/>
      <c r="M129" s="298"/>
      <c r="N129" s="298"/>
      <c r="O129" s="298"/>
      <c r="P129" s="294">
        <f>Q129+S129+X129</f>
        <v>0</v>
      </c>
      <c r="Q129" s="298"/>
      <c r="R129" s="298"/>
      <c r="S129" s="298"/>
      <c r="T129" s="298"/>
      <c r="U129" s="298"/>
      <c r="V129" s="298"/>
      <c r="W129" s="298"/>
      <c r="X129" s="298"/>
      <c r="Y129" s="298"/>
      <c r="Z129" s="298"/>
      <c r="AA129" s="298"/>
      <c r="AB129" s="330">
        <f>M129+N129+O129+P129+AA129</f>
        <v>0</v>
      </c>
      <c r="AC129" s="294">
        <f>AD129+AE129</f>
        <v>0</v>
      </c>
      <c r="AD129" s="298"/>
      <c r="AE129" s="298"/>
      <c r="AF129" s="298"/>
      <c r="AG129" s="298"/>
      <c r="AH129" s="298"/>
      <c r="AI129" s="298"/>
      <c r="AJ129" s="294">
        <f>AC129+AG129+AH129+AI129</f>
        <v>0</v>
      </c>
      <c r="AK129" s="298"/>
      <c r="AL129" s="298"/>
      <c r="AM129" s="298"/>
      <c r="AN129" s="298"/>
      <c r="AO129" s="294">
        <f>AK129+AL129+AM129+AN129</f>
        <v>0</v>
      </c>
      <c r="AP129" s="294">
        <f>AB129+AJ129+AO129</f>
        <v>0</v>
      </c>
      <c r="AQ129" s="294">
        <f>AR129+AS129+AT129+AU129+AX129+AY129</f>
        <v>0</v>
      </c>
      <c r="AR129" s="311"/>
      <c r="AS129" s="298"/>
      <c r="AT129" s="298"/>
      <c r="AU129" s="298"/>
      <c r="AV129" s="298"/>
      <c r="AW129" s="298"/>
      <c r="AX129" s="298"/>
      <c r="AY129" s="298"/>
      <c r="AZ129" s="298"/>
      <c r="BA129" s="335"/>
      <c r="BB129" s="335"/>
      <c r="BC129" s="335"/>
      <c r="BD129" s="335"/>
      <c r="BE129" s="335"/>
      <c r="BF129" s="294">
        <f>AQ129+BA129+BB129+BC129+BD129+BE129</f>
        <v>0</v>
      </c>
      <c r="BG129" s="293">
        <f t="shared" si="59"/>
        <v>0</v>
      </c>
      <c r="BH129" s="296"/>
      <c r="BI129" s="291"/>
      <c r="BJ129" s="302"/>
      <c r="BK129" s="291"/>
      <c r="BL129" s="303"/>
      <c r="BM129" s="292"/>
    </row>
    <row r="130" spans="2:65" s="287" customFormat="1" ht="12" customHeight="1">
      <c r="B130" s="447"/>
      <c r="C130" s="448"/>
      <c r="D130" s="367"/>
      <c r="E130" s="408"/>
      <c r="F130" s="411"/>
      <c r="G130" s="414"/>
      <c r="H130" s="416"/>
      <c r="I130" s="417" t="s">
        <v>352</v>
      </c>
      <c r="J130" s="417"/>
      <c r="K130" s="289" t="s">
        <v>353</v>
      </c>
      <c r="L130" s="305"/>
      <c r="M130" s="305"/>
      <c r="N130" s="305"/>
      <c r="O130" s="305"/>
      <c r="P130" s="294">
        <f>Q130+S130+X130</f>
        <v>0</v>
      </c>
      <c r="Q130" s="305"/>
      <c r="R130" s="305"/>
      <c r="S130" s="305"/>
      <c r="T130" s="305"/>
      <c r="U130" s="305"/>
      <c r="V130" s="305"/>
      <c r="W130" s="305"/>
      <c r="X130" s="305"/>
      <c r="Y130" s="305"/>
      <c r="Z130" s="305"/>
      <c r="AA130" s="305"/>
      <c r="AB130" s="330">
        <f>M130+N130+O130+P130+AA130</f>
        <v>0</v>
      </c>
      <c r="AC130" s="294">
        <f>AD130+AE130</f>
        <v>0</v>
      </c>
      <c r="AD130" s="305"/>
      <c r="AE130" s="305"/>
      <c r="AF130" s="305"/>
      <c r="AG130" s="305"/>
      <c r="AH130" s="305"/>
      <c r="AI130" s="305"/>
      <c r="AJ130" s="294">
        <f>AC130+AG130+AH130+AI130</f>
        <v>0</v>
      </c>
      <c r="AK130" s="305"/>
      <c r="AL130" s="305"/>
      <c r="AM130" s="305"/>
      <c r="AN130" s="305"/>
      <c r="AO130" s="294">
        <f>AK130+AL130+AM130+AN130</f>
        <v>0</v>
      </c>
      <c r="AP130" s="294">
        <f>AB130+AJ130+AO130</f>
        <v>0</v>
      </c>
      <c r="AQ130" s="294">
        <f>AR130+AS130+AT130+AU130+AX130+AY130</f>
        <v>0</v>
      </c>
      <c r="AR130" s="307"/>
      <c r="AS130" s="305"/>
      <c r="AT130" s="305"/>
      <c r="AU130" s="305"/>
      <c r="AV130" s="305"/>
      <c r="AW130" s="305"/>
      <c r="AX130" s="305"/>
      <c r="AY130" s="305"/>
      <c r="AZ130" s="305"/>
      <c r="BA130" s="335"/>
      <c r="BB130" s="335"/>
      <c r="BC130" s="335"/>
      <c r="BD130" s="335"/>
      <c r="BE130" s="335"/>
      <c r="BF130" s="294">
        <f>AQ130+BA130+BB130+BC130+BD130+BE130</f>
        <v>0</v>
      </c>
      <c r="BG130" s="293">
        <f t="shared" si="59"/>
        <v>0</v>
      </c>
      <c r="BH130" s="296"/>
      <c r="BI130" s="291"/>
      <c r="BJ130" s="302"/>
      <c r="BK130" s="291"/>
      <c r="BL130" s="303"/>
      <c r="BM130" s="292"/>
    </row>
    <row r="131" spans="2:65" s="287" customFormat="1" ht="24" customHeight="1">
      <c r="B131" s="447"/>
      <c r="C131" s="448"/>
      <c r="D131" s="404" t="s">
        <v>354</v>
      </c>
      <c r="E131" s="405"/>
      <c r="F131" s="406"/>
      <c r="G131" s="407"/>
      <c r="H131" s="322" t="s">
        <v>355</v>
      </c>
      <c r="I131" s="403" t="s">
        <v>355</v>
      </c>
      <c r="J131" s="403"/>
      <c r="K131" s="289" t="s">
        <v>356</v>
      </c>
      <c r="L131" s="327">
        <f>(-1)*L18+(-1)*L29+L127</f>
        <v>0</v>
      </c>
      <c r="M131" s="327">
        <f>(-1)*M18+(-1)*M29+M127</f>
        <v>0</v>
      </c>
      <c r="N131" s="327">
        <f>(-1)*N18+(-1)*N29+N127</f>
        <v>0</v>
      </c>
      <c r="O131" s="327">
        <f>(-1)*O18+(-1)*O29+O127</f>
        <v>0</v>
      </c>
      <c r="P131" s="294">
        <f>Q131+S131+X131</f>
        <v>0</v>
      </c>
      <c r="Q131" s="327">
        <f t="shared" ref="Q131:AA131" si="91">Q58+(-1)*(Q61+Q64+Q72+Q76+Q90)+Q127</f>
        <v>0</v>
      </c>
      <c r="R131" s="327">
        <f t="shared" si="91"/>
        <v>0</v>
      </c>
      <c r="S131" s="327">
        <f t="shared" si="91"/>
        <v>0</v>
      </c>
      <c r="T131" s="327">
        <f t="shared" si="91"/>
        <v>0</v>
      </c>
      <c r="U131" s="327">
        <f t="shared" si="91"/>
        <v>0</v>
      </c>
      <c r="V131" s="327">
        <f t="shared" si="91"/>
        <v>0</v>
      </c>
      <c r="W131" s="327">
        <f t="shared" si="91"/>
        <v>0</v>
      </c>
      <c r="X131" s="327">
        <f t="shared" si="91"/>
        <v>0</v>
      </c>
      <c r="Y131" s="327">
        <f t="shared" si="91"/>
        <v>0</v>
      </c>
      <c r="Z131" s="327">
        <f t="shared" si="91"/>
        <v>0</v>
      </c>
      <c r="AA131" s="327">
        <f t="shared" si="91"/>
        <v>0</v>
      </c>
      <c r="AB131" s="330">
        <f>M131+N131+O131+P131+AA131</f>
        <v>0</v>
      </c>
      <c r="AC131" s="294">
        <f>AD131+AE131</f>
        <v>0</v>
      </c>
      <c r="AD131" s="327">
        <f t="shared" ref="AD131:AI131" si="92">AD58+(-1)*(AD61+AD64+AD72+AD76+AD90)+AD127</f>
        <v>0</v>
      </c>
      <c r="AE131" s="327">
        <f t="shared" si="92"/>
        <v>0</v>
      </c>
      <c r="AF131" s="327">
        <f t="shared" si="92"/>
        <v>0</v>
      </c>
      <c r="AG131" s="327">
        <f t="shared" si="92"/>
        <v>0</v>
      </c>
      <c r="AH131" s="327">
        <f t="shared" si="92"/>
        <v>0</v>
      </c>
      <c r="AI131" s="327">
        <f t="shared" si="92"/>
        <v>0</v>
      </c>
      <c r="AJ131" s="294">
        <f>AC131+AG131+AH131+AI131</f>
        <v>0</v>
      </c>
      <c r="AK131" s="327">
        <f>AK58+(-1)*(AK61+AK64+AK72+AK76+AK90)+AK127</f>
        <v>0</v>
      </c>
      <c r="AL131" s="327">
        <f>AL58+(-1)*(AL61+AL64+AL72+AL76+AL90)+AL127</f>
        <v>0</v>
      </c>
      <c r="AM131" s="327">
        <f>AM58+(-1)*(AM61+AM64+AM72+AM76+AM90)+AM127</f>
        <v>0</v>
      </c>
      <c r="AN131" s="327">
        <f>AN58+(-1)*(AN61+AN64+AN72+AN76+AN90)+AN127</f>
        <v>0</v>
      </c>
      <c r="AO131" s="294">
        <f>AK131+AL131+AM131+AN131</f>
        <v>0</v>
      </c>
      <c r="AP131" s="294">
        <f>AB131+AJ131+AO131</f>
        <v>0</v>
      </c>
      <c r="AQ131" s="294">
        <f>AR131+AS131+AT131+AU131+AX131+AY131</f>
        <v>0</v>
      </c>
      <c r="AR131" s="327">
        <f t="shared" ref="AR131:BE131" si="93">AR58+(-1)*(AR61+AR64+AR72+AR76+AR90)+AR127</f>
        <v>0</v>
      </c>
      <c r="AS131" s="327">
        <f t="shared" si="93"/>
        <v>0</v>
      </c>
      <c r="AT131" s="327">
        <f t="shared" si="93"/>
        <v>0</v>
      </c>
      <c r="AU131" s="327">
        <f t="shared" si="93"/>
        <v>0</v>
      </c>
      <c r="AV131" s="327">
        <f t="shared" si="93"/>
        <v>0</v>
      </c>
      <c r="AW131" s="327">
        <f t="shared" si="93"/>
        <v>0</v>
      </c>
      <c r="AX131" s="327">
        <f t="shared" si="93"/>
        <v>0</v>
      </c>
      <c r="AY131" s="327">
        <f t="shared" si="93"/>
        <v>0</v>
      </c>
      <c r="AZ131" s="327">
        <f t="shared" ref="AZ131" si="94">AZ58+(-1)*(AZ61+AZ64+AZ72+AZ76+AZ90)+AZ127</f>
        <v>0</v>
      </c>
      <c r="BA131" s="327">
        <f t="shared" si="93"/>
        <v>0</v>
      </c>
      <c r="BB131" s="327">
        <f t="shared" si="93"/>
        <v>0</v>
      </c>
      <c r="BC131" s="327">
        <f t="shared" si="93"/>
        <v>0</v>
      </c>
      <c r="BD131" s="327">
        <f t="shared" si="93"/>
        <v>0</v>
      </c>
      <c r="BE131" s="327">
        <f t="shared" si="93"/>
        <v>0</v>
      </c>
      <c r="BF131" s="294">
        <f>AQ131+BA131+BB131+BC131+BD131+BE131</f>
        <v>0</v>
      </c>
      <c r="BG131" s="293">
        <f t="shared" si="59"/>
        <v>0</v>
      </c>
      <c r="BH131" s="296"/>
      <c r="BI131" s="335"/>
      <c r="BJ131" s="335"/>
      <c r="BK131" s="336"/>
      <c r="BL131" s="303"/>
      <c r="BM131" s="299">
        <f>BG131+BH131+BI131+BJ131+BK131</f>
        <v>0</v>
      </c>
    </row>
    <row r="132" spans="2:65" s="287" customFormat="1" ht="12" customHeight="1">
      <c r="B132" s="447"/>
      <c r="C132" s="448"/>
      <c r="D132" s="367" t="s">
        <v>357</v>
      </c>
      <c r="E132" s="408"/>
      <c r="F132" s="409" t="s">
        <v>358</v>
      </c>
      <c r="G132" s="412" t="s">
        <v>298</v>
      </c>
      <c r="H132" s="402" t="s">
        <v>359</v>
      </c>
      <c r="I132" s="403" t="s">
        <v>360</v>
      </c>
      <c r="J132" s="403"/>
      <c r="K132" s="289" t="s">
        <v>361</v>
      </c>
      <c r="L132" s="337"/>
      <c r="M132" s="337"/>
      <c r="N132" s="337"/>
      <c r="O132" s="337"/>
      <c r="P132" s="361" t="s">
        <v>362</v>
      </c>
      <c r="Q132" s="361" t="s">
        <v>362</v>
      </c>
      <c r="R132" s="361" t="s">
        <v>362</v>
      </c>
      <c r="S132" s="361" t="s">
        <v>362</v>
      </c>
      <c r="T132" s="361" t="s">
        <v>362</v>
      </c>
      <c r="U132" s="361" t="s">
        <v>362</v>
      </c>
      <c r="V132" s="361" t="s">
        <v>362</v>
      </c>
      <c r="W132" s="361" t="s">
        <v>362</v>
      </c>
      <c r="X132" s="361" t="s">
        <v>362</v>
      </c>
      <c r="Y132" s="361" t="s">
        <v>362</v>
      </c>
      <c r="Z132" s="361" t="s">
        <v>362</v>
      </c>
      <c r="AA132" s="361" t="s">
        <v>362</v>
      </c>
      <c r="AB132" s="361" t="s">
        <v>362</v>
      </c>
      <c r="AC132" s="361" t="s">
        <v>362</v>
      </c>
      <c r="AD132" s="361" t="s">
        <v>362</v>
      </c>
      <c r="AE132" s="361" t="s">
        <v>362</v>
      </c>
      <c r="AF132" s="361" t="s">
        <v>362</v>
      </c>
      <c r="AG132" s="361" t="s">
        <v>362</v>
      </c>
      <c r="AH132" s="361" t="s">
        <v>362</v>
      </c>
      <c r="AI132" s="361" t="s">
        <v>362</v>
      </c>
      <c r="AJ132" s="361" t="s">
        <v>362</v>
      </c>
      <c r="AK132" s="361" t="s">
        <v>362</v>
      </c>
      <c r="AL132" s="361" t="s">
        <v>362</v>
      </c>
      <c r="AM132" s="361" t="s">
        <v>362</v>
      </c>
      <c r="AN132" s="361" t="s">
        <v>362</v>
      </c>
      <c r="AO132" s="361" t="s">
        <v>362</v>
      </c>
      <c r="AP132" s="361" t="s">
        <v>362</v>
      </c>
      <c r="AQ132" s="361" t="s">
        <v>362</v>
      </c>
      <c r="AR132" s="361" t="s">
        <v>362</v>
      </c>
      <c r="AS132" s="361" t="s">
        <v>362</v>
      </c>
      <c r="AT132" s="361" t="s">
        <v>362</v>
      </c>
      <c r="AU132" s="361" t="s">
        <v>362</v>
      </c>
      <c r="AV132" s="361" t="s">
        <v>362</v>
      </c>
      <c r="AW132" s="361" t="s">
        <v>362</v>
      </c>
      <c r="AX132" s="361" t="s">
        <v>362</v>
      </c>
      <c r="AY132" s="361" t="s">
        <v>362</v>
      </c>
      <c r="AZ132" s="361" t="s">
        <v>362</v>
      </c>
      <c r="BA132" s="361" t="s">
        <v>362</v>
      </c>
      <c r="BB132" s="361" t="s">
        <v>362</v>
      </c>
      <c r="BC132" s="361" t="s">
        <v>362</v>
      </c>
      <c r="BD132" s="361" t="s">
        <v>362</v>
      </c>
      <c r="BE132" s="361" t="s">
        <v>362</v>
      </c>
      <c r="BF132" s="361" t="s">
        <v>362</v>
      </c>
      <c r="BG132" s="361" t="s">
        <v>362</v>
      </c>
      <c r="BH132" s="296"/>
      <c r="BI132" s="291"/>
      <c r="BJ132" s="302"/>
      <c r="BK132" s="291"/>
      <c r="BL132" s="303"/>
      <c r="BM132" s="296"/>
    </row>
    <row r="133" spans="2:65" s="287" customFormat="1" ht="12" customHeight="1">
      <c r="B133" s="447"/>
      <c r="C133" s="448"/>
      <c r="D133" s="367"/>
      <c r="E133" s="408"/>
      <c r="F133" s="410"/>
      <c r="G133" s="413"/>
      <c r="H133" s="402"/>
      <c r="I133" s="384" t="s">
        <v>363</v>
      </c>
      <c r="J133" s="384"/>
      <c r="K133" s="289" t="s">
        <v>364</v>
      </c>
      <c r="L133" s="337"/>
      <c r="M133" s="337"/>
      <c r="N133" s="337"/>
      <c r="O133" s="337"/>
      <c r="P133" s="361" t="s">
        <v>362</v>
      </c>
      <c r="Q133" s="361" t="s">
        <v>362</v>
      </c>
      <c r="R133" s="361" t="s">
        <v>362</v>
      </c>
      <c r="S133" s="361" t="s">
        <v>362</v>
      </c>
      <c r="T133" s="361" t="s">
        <v>362</v>
      </c>
      <c r="U133" s="361" t="s">
        <v>362</v>
      </c>
      <c r="V133" s="361" t="s">
        <v>362</v>
      </c>
      <c r="W133" s="361" t="s">
        <v>362</v>
      </c>
      <c r="X133" s="361" t="s">
        <v>362</v>
      </c>
      <c r="Y133" s="361" t="s">
        <v>362</v>
      </c>
      <c r="Z133" s="361" t="s">
        <v>362</v>
      </c>
      <c r="AA133" s="361" t="s">
        <v>362</v>
      </c>
      <c r="AB133" s="361" t="s">
        <v>362</v>
      </c>
      <c r="AC133" s="361" t="s">
        <v>362</v>
      </c>
      <c r="AD133" s="361" t="s">
        <v>362</v>
      </c>
      <c r="AE133" s="361" t="s">
        <v>362</v>
      </c>
      <c r="AF133" s="361" t="s">
        <v>362</v>
      </c>
      <c r="AG133" s="361" t="s">
        <v>362</v>
      </c>
      <c r="AH133" s="361" t="s">
        <v>362</v>
      </c>
      <c r="AI133" s="361" t="s">
        <v>362</v>
      </c>
      <c r="AJ133" s="361" t="s">
        <v>362</v>
      </c>
      <c r="AK133" s="361" t="s">
        <v>362</v>
      </c>
      <c r="AL133" s="361" t="s">
        <v>362</v>
      </c>
      <c r="AM133" s="361" t="s">
        <v>362</v>
      </c>
      <c r="AN133" s="361" t="s">
        <v>362</v>
      </c>
      <c r="AO133" s="361" t="s">
        <v>362</v>
      </c>
      <c r="AP133" s="361" t="s">
        <v>362</v>
      </c>
      <c r="AQ133" s="361" t="s">
        <v>362</v>
      </c>
      <c r="AR133" s="361" t="s">
        <v>362</v>
      </c>
      <c r="AS133" s="361" t="s">
        <v>362</v>
      </c>
      <c r="AT133" s="361" t="s">
        <v>362</v>
      </c>
      <c r="AU133" s="361" t="s">
        <v>362</v>
      </c>
      <c r="AV133" s="361" t="s">
        <v>362</v>
      </c>
      <c r="AW133" s="361" t="s">
        <v>362</v>
      </c>
      <c r="AX133" s="361" t="s">
        <v>362</v>
      </c>
      <c r="AY133" s="361" t="s">
        <v>362</v>
      </c>
      <c r="AZ133" s="361" t="s">
        <v>362</v>
      </c>
      <c r="BA133" s="361" t="s">
        <v>362</v>
      </c>
      <c r="BB133" s="361" t="s">
        <v>362</v>
      </c>
      <c r="BC133" s="361" t="s">
        <v>362</v>
      </c>
      <c r="BD133" s="361" t="s">
        <v>362</v>
      </c>
      <c r="BE133" s="361" t="s">
        <v>362</v>
      </c>
      <c r="BF133" s="361" t="s">
        <v>362</v>
      </c>
      <c r="BG133" s="361" t="s">
        <v>362</v>
      </c>
      <c r="BH133" s="296"/>
      <c r="BI133" s="291"/>
      <c r="BJ133" s="302"/>
      <c r="BK133" s="291"/>
      <c r="BL133" s="303"/>
      <c r="BM133" s="296"/>
    </row>
    <row r="134" spans="2:65" s="287" customFormat="1" ht="12" customHeight="1">
      <c r="B134" s="447"/>
      <c r="C134" s="448"/>
      <c r="D134" s="367"/>
      <c r="E134" s="408"/>
      <c r="F134" s="410"/>
      <c r="G134" s="413"/>
      <c r="H134" s="402"/>
      <c r="I134" s="415" t="s">
        <v>138</v>
      </c>
      <c r="J134" s="415"/>
      <c r="K134" s="289" t="s">
        <v>365</v>
      </c>
      <c r="L134" s="337"/>
      <c r="M134" s="337"/>
      <c r="N134" s="337"/>
      <c r="O134" s="337"/>
      <c r="P134" s="361" t="s">
        <v>362</v>
      </c>
      <c r="Q134" s="361" t="s">
        <v>362</v>
      </c>
      <c r="R134" s="361" t="s">
        <v>362</v>
      </c>
      <c r="S134" s="361" t="s">
        <v>362</v>
      </c>
      <c r="T134" s="361" t="s">
        <v>362</v>
      </c>
      <c r="U134" s="361" t="s">
        <v>362</v>
      </c>
      <c r="V134" s="361" t="s">
        <v>362</v>
      </c>
      <c r="W134" s="361" t="s">
        <v>362</v>
      </c>
      <c r="X134" s="361" t="s">
        <v>362</v>
      </c>
      <c r="Y134" s="361" t="s">
        <v>362</v>
      </c>
      <c r="Z134" s="361" t="s">
        <v>362</v>
      </c>
      <c r="AA134" s="361" t="s">
        <v>362</v>
      </c>
      <c r="AB134" s="361" t="s">
        <v>362</v>
      </c>
      <c r="AC134" s="361" t="s">
        <v>362</v>
      </c>
      <c r="AD134" s="361" t="s">
        <v>362</v>
      </c>
      <c r="AE134" s="361" t="s">
        <v>362</v>
      </c>
      <c r="AF134" s="361" t="s">
        <v>362</v>
      </c>
      <c r="AG134" s="361" t="s">
        <v>362</v>
      </c>
      <c r="AH134" s="361" t="s">
        <v>362</v>
      </c>
      <c r="AI134" s="361" t="s">
        <v>362</v>
      </c>
      <c r="AJ134" s="361" t="s">
        <v>362</v>
      </c>
      <c r="AK134" s="361" t="s">
        <v>362</v>
      </c>
      <c r="AL134" s="361" t="s">
        <v>362</v>
      </c>
      <c r="AM134" s="361" t="s">
        <v>362</v>
      </c>
      <c r="AN134" s="361" t="s">
        <v>362</v>
      </c>
      <c r="AO134" s="361" t="s">
        <v>362</v>
      </c>
      <c r="AP134" s="361" t="s">
        <v>362</v>
      </c>
      <c r="AQ134" s="361" t="s">
        <v>362</v>
      </c>
      <c r="AR134" s="361" t="s">
        <v>362</v>
      </c>
      <c r="AS134" s="361" t="s">
        <v>362</v>
      </c>
      <c r="AT134" s="361" t="s">
        <v>362</v>
      </c>
      <c r="AU134" s="361" t="s">
        <v>362</v>
      </c>
      <c r="AV134" s="361" t="s">
        <v>362</v>
      </c>
      <c r="AW134" s="361" t="s">
        <v>362</v>
      </c>
      <c r="AX134" s="361" t="s">
        <v>362</v>
      </c>
      <c r="AY134" s="361" t="s">
        <v>362</v>
      </c>
      <c r="AZ134" s="361" t="s">
        <v>362</v>
      </c>
      <c r="BA134" s="361" t="s">
        <v>362</v>
      </c>
      <c r="BB134" s="361" t="s">
        <v>362</v>
      </c>
      <c r="BC134" s="361" t="s">
        <v>362</v>
      </c>
      <c r="BD134" s="361" t="s">
        <v>362</v>
      </c>
      <c r="BE134" s="361" t="s">
        <v>362</v>
      </c>
      <c r="BF134" s="361" t="s">
        <v>362</v>
      </c>
      <c r="BG134" s="361" t="s">
        <v>362</v>
      </c>
      <c r="BH134" s="296"/>
      <c r="BI134" s="291"/>
      <c r="BJ134" s="302"/>
      <c r="BK134" s="291"/>
      <c r="BL134" s="303"/>
      <c r="BM134" s="296"/>
    </row>
    <row r="135" spans="2:65" s="287" customFormat="1" ht="12" customHeight="1">
      <c r="B135" s="447"/>
      <c r="C135" s="448"/>
      <c r="D135" s="367"/>
      <c r="E135" s="408"/>
      <c r="F135" s="410"/>
      <c r="G135" s="413"/>
      <c r="H135" s="402"/>
      <c r="I135" s="415" t="s">
        <v>140</v>
      </c>
      <c r="J135" s="415"/>
      <c r="K135" s="289" t="s">
        <v>366</v>
      </c>
      <c r="L135" s="337"/>
      <c r="M135" s="337"/>
      <c r="N135" s="337"/>
      <c r="O135" s="337"/>
      <c r="P135" s="338" t="str">
        <f>IF(AND(ISNUMBER(P23), P23&gt;0), CONCATENATE((1-P23/(P63+P65))*100,"%")," ")</f>
        <v xml:space="preserve"> </v>
      </c>
      <c r="Q135" s="338" t="str">
        <f>IF(AND(ISNUMBER(Q23), Q23&gt;0), CONCATENATE((1-Q23/(Q63+Q65))*100,"%")," ")</f>
        <v xml:space="preserve"> </v>
      </c>
      <c r="R135" s="338" t="str">
        <f>IF(AND(ISNUMBER(R23), R23&gt;0), CONCATENATE((1-R23/(R63+R65))*100,"%")," ")</f>
        <v xml:space="preserve"> </v>
      </c>
      <c r="S135" s="338" t="str">
        <f>IF(AND(ISNUMBER(S23), S23&gt;0), CONCATENATE((1-S23/(S63+S65))*100,"%")," ")</f>
        <v xml:space="preserve"> </v>
      </c>
      <c r="T135" s="338" t="str">
        <f>IF(AND(ISNUMBER(T23), T23&gt;0), CONCATENATE((1-T23/(T63+T65))*100,"%")," ")</f>
        <v xml:space="preserve"> </v>
      </c>
      <c r="U135" s="338"/>
      <c r="V135" s="338"/>
      <c r="W135" s="338"/>
      <c r="X135" s="338" t="str">
        <f>IF(AND(ISNUMBER(X23), X23&gt;0), CONCATENATE((1-X23/(X63+X65))*100,"%")," ")</f>
        <v xml:space="preserve"> </v>
      </c>
      <c r="Y135" s="338" t="str">
        <f>IF(AND(ISNUMBER(Y23), Y23&gt;0), CONCATENATE((1-Y23/(Y63+Y65))*100,"%")," ")</f>
        <v xml:space="preserve"> </v>
      </c>
      <c r="Z135" s="338"/>
      <c r="AA135" s="338" t="str">
        <f t="shared" ref="AA135:BG135" si="95">IF(AND(ISNUMBER(AA23), AA23&gt;0), CONCATENATE((1-AA23/(AA63+AA65))*100,"%")," ")</f>
        <v xml:space="preserve"> </v>
      </c>
      <c r="AB135" s="338" t="str">
        <f t="shared" si="95"/>
        <v xml:space="preserve"> </v>
      </c>
      <c r="AC135" s="338" t="str">
        <f t="shared" si="95"/>
        <v xml:space="preserve"> </v>
      </c>
      <c r="AD135" s="338" t="str">
        <f t="shared" si="95"/>
        <v xml:space="preserve"> </v>
      </c>
      <c r="AE135" s="338" t="str">
        <f t="shared" si="95"/>
        <v xml:space="preserve"> </v>
      </c>
      <c r="AF135" s="338" t="str">
        <f t="shared" si="95"/>
        <v xml:space="preserve"> </v>
      </c>
      <c r="AG135" s="338" t="str">
        <f t="shared" si="95"/>
        <v xml:space="preserve"> </v>
      </c>
      <c r="AH135" s="338" t="str">
        <f t="shared" si="95"/>
        <v xml:space="preserve"> </v>
      </c>
      <c r="AI135" s="338" t="str">
        <f t="shared" si="95"/>
        <v xml:space="preserve"> </v>
      </c>
      <c r="AJ135" s="338" t="str">
        <f t="shared" si="95"/>
        <v xml:space="preserve"> </v>
      </c>
      <c r="AK135" s="338" t="str">
        <f t="shared" si="95"/>
        <v xml:space="preserve"> </v>
      </c>
      <c r="AL135" s="338" t="str">
        <f t="shared" si="95"/>
        <v xml:space="preserve"> </v>
      </c>
      <c r="AM135" s="338" t="str">
        <f t="shared" si="95"/>
        <v xml:space="preserve"> </v>
      </c>
      <c r="AN135" s="338" t="str">
        <f t="shared" si="95"/>
        <v xml:space="preserve"> </v>
      </c>
      <c r="AO135" s="338" t="str">
        <f t="shared" si="95"/>
        <v xml:space="preserve"> </v>
      </c>
      <c r="AP135" s="338" t="str">
        <f t="shared" si="95"/>
        <v xml:space="preserve"> </v>
      </c>
      <c r="AQ135" s="338" t="str">
        <f t="shared" si="95"/>
        <v xml:space="preserve"> </v>
      </c>
      <c r="AR135" s="338" t="str">
        <f t="shared" si="95"/>
        <v xml:space="preserve"> </v>
      </c>
      <c r="AS135" s="338" t="str">
        <f t="shared" si="95"/>
        <v xml:space="preserve"> </v>
      </c>
      <c r="AT135" s="338" t="str">
        <f t="shared" si="95"/>
        <v xml:space="preserve"> </v>
      </c>
      <c r="AU135" s="338" t="str">
        <f t="shared" si="95"/>
        <v xml:space="preserve"> </v>
      </c>
      <c r="AV135" s="338" t="str">
        <f t="shared" si="95"/>
        <v xml:space="preserve"> </v>
      </c>
      <c r="AW135" s="338" t="str">
        <f t="shared" si="95"/>
        <v xml:space="preserve"> </v>
      </c>
      <c r="AX135" s="338" t="str">
        <f t="shared" si="95"/>
        <v xml:space="preserve"> </v>
      </c>
      <c r="AY135" s="338" t="str">
        <f t="shared" si="95"/>
        <v xml:space="preserve"> </v>
      </c>
      <c r="AZ135" s="338" t="str">
        <f t="shared" ref="AZ135" si="96">IF(AND(ISNUMBER(AZ23), AZ23&gt;0), CONCATENATE((1-AZ23/(AZ63+AZ65))*100,"%")," ")</f>
        <v xml:space="preserve"> </v>
      </c>
      <c r="BA135" s="338" t="str">
        <f t="shared" si="95"/>
        <v xml:space="preserve"> </v>
      </c>
      <c r="BB135" s="338" t="str">
        <f t="shared" si="95"/>
        <v xml:space="preserve"> </v>
      </c>
      <c r="BC135" s="338" t="str">
        <f t="shared" si="95"/>
        <v xml:space="preserve"> </v>
      </c>
      <c r="BD135" s="338" t="str">
        <f t="shared" si="95"/>
        <v xml:space="preserve"> </v>
      </c>
      <c r="BE135" s="338" t="str">
        <f t="shared" si="95"/>
        <v xml:space="preserve"> </v>
      </c>
      <c r="BF135" s="338" t="str">
        <f t="shared" si="95"/>
        <v xml:space="preserve"> </v>
      </c>
      <c r="BG135" s="338" t="str">
        <f t="shared" si="95"/>
        <v xml:space="preserve"> </v>
      </c>
      <c r="BH135" s="296"/>
      <c r="BI135" s="291"/>
      <c r="BJ135" s="302"/>
      <c r="BK135" s="291"/>
      <c r="BL135" s="303"/>
      <c r="BM135" s="296"/>
    </row>
    <row r="136" spans="2:65" s="287" customFormat="1" ht="12" customHeight="1">
      <c r="B136" s="447"/>
      <c r="C136" s="448"/>
      <c r="D136" s="367"/>
      <c r="E136" s="408"/>
      <c r="F136" s="410"/>
      <c r="G136" s="413"/>
      <c r="H136" s="402" t="s">
        <v>367</v>
      </c>
      <c r="I136" s="418" t="s">
        <v>368</v>
      </c>
      <c r="J136" s="418"/>
      <c r="K136" s="289" t="s">
        <v>369</v>
      </c>
      <c r="L136" s="337"/>
      <c r="M136" s="337"/>
      <c r="N136" s="337"/>
      <c r="O136" s="337"/>
      <c r="P136" s="361" t="s">
        <v>362</v>
      </c>
      <c r="Q136" s="361" t="s">
        <v>362</v>
      </c>
      <c r="R136" s="361" t="s">
        <v>362</v>
      </c>
      <c r="S136" s="361" t="s">
        <v>362</v>
      </c>
      <c r="T136" s="361" t="s">
        <v>362</v>
      </c>
      <c r="U136" s="361" t="s">
        <v>362</v>
      </c>
      <c r="V136" s="361" t="s">
        <v>362</v>
      </c>
      <c r="W136" s="361" t="s">
        <v>362</v>
      </c>
      <c r="X136" s="361" t="s">
        <v>362</v>
      </c>
      <c r="Y136" s="361" t="s">
        <v>362</v>
      </c>
      <c r="Z136" s="361" t="s">
        <v>362</v>
      </c>
      <c r="AA136" s="361" t="s">
        <v>362</v>
      </c>
      <c r="AB136" s="361" t="s">
        <v>362</v>
      </c>
      <c r="AC136" s="361" t="s">
        <v>362</v>
      </c>
      <c r="AD136" s="361" t="s">
        <v>362</v>
      </c>
      <c r="AE136" s="361" t="s">
        <v>362</v>
      </c>
      <c r="AF136" s="361" t="s">
        <v>362</v>
      </c>
      <c r="AG136" s="361" t="s">
        <v>362</v>
      </c>
      <c r="AH136" s="361" t="s">
        <v>362</v>
      </c>
      <c r="AI136" s="361" t="s">
        <v>362</v>
      </c>
      <c r="AJ136" s="361" t="s">
        <v>362</v>
      </c>
      <c r="AK136" s="361" t="s">
        <v>362</v>
      </c>
      <c r="AL136" s="361" t="s">
        <v>362</v>
      </c>
      <c r="AM136" s="361" t="s">
        <v>362</v>
      </c>
      <c r="AN136" s="361" t="s">
        <v>362</v>
      </c>
      <c r="AO136" s="361" t="s">
        <v>362</v>
      </c>
      <c r="AP136" s="361" t="s">
        <v>362</v>
      </c>
      <c r="AQ136" s="361" t="s">
        <v>362</v>
      </c>
      <c r="AR136" s="361" t="s">
        <v>362</v>
      </c>
      <c r="AS136" s="361" t="s">
        <v>362</v>
      </c>
      <c r="AT136" s="361" t="s">
        <v>362</v>
      </c>
      <c r="AU136" s="361" t="s">
        <v>362</v>
      </c>
      <c r="AV136" s="361" t="s">
        <v>362</v>
      </c>
      <c r="AW136" s="361" t="s">
        <v>362</v>
      </c>
      <c r="AX136" s="361" t="s">
        <v>362</v>
      </c>
      <c r="AY136" s="361" t="s">
        <v>362</v>
      </c>
      <c r="AZ136" s="361" t="s">
        <v>362</v>
      </c>
      <c r="BA136" s="361" t="s">
        <v>362</v>
      </c>
      <c r="BB136" s="361" t="s">
        <v>362</v>
      </c>
      <c r="BC136" s="361" t="s">
        <v>362</v>
      </c>
      <c r="BD136" s="361" t="s">
        <v>362</v>
      </c>
      <c r="BE136" s="361" t="s">
        <v>362</v>
      </c>
      <c r="BF136" s="361" t="s">
        <v>362</v>
      </c>
      <c r="BG136" s="361" t="s">
        <v>362</v>
      </c>
      <c r="BH136" s="296"/>
      <c r="BI136" s="291"/>
      <c r="BJ136" s="302"/>
      <c r="BK136" s="291"/>
      <c r="BL136" s="303"/>
      <c r="BM136" s="296"/>
    </row>
    <row r="137" spans="2:65" s="287" customFormat="1" ht="12" customHeight="1">
      <c r="B137" s="447"/>
      <c r="C137" s="448"/>
      <c r="D137" s="367"/>
      <c r="E137" s="408"/>
      <c r="F137" s="410"/>
      <c r="G137" s="413"/>
      <c r="H137" s="402"/>
      <c r="I137" s="415" t="s">
        <v>370</v>
      </c>
      <c r="J137" s="415"/>
      <c r="K137" s="289" t="s">
        <v>371</v>
      </c>
      <c r="L137" s="337"/>
      <c r="M137" s="337"/>
      <c r="N137" s="337"/>
      <c r="O137" s="337"/>
      <c r="P137" s="361" t="s">
        <v>362</v>
      </c>
      <c r="Q137" s="361" t="s">
        <v>362</v>
      </c>
      <c r="R137" s="361" t="s">
        <v>362</v>
      </c>
      <c r="S137" s="361" t="s">
        <v>362</v>
      </c>
      <c r="T137" s="361" t="s">
        <v>362</v>
      </c>
      <c r="U137" s="361" t="s">
        <v>362</v>
      </c>
      <c r="V137" s="361" t="s">
        <v>362</v>
      </c>
      <c r="W137" s="361" t="s">
        <v>362</v>
      </c>
      <c r="X137" s="361" t="s">
        <v>362</v>
      </c>
      <c r="Y137" s="361" t="s">
        <v>362</v>
      </c>
      <c r="Z137" s="361" t="s">
        <v>362</v>
      </c>
      <c r="AA137" s="361" t="s">
        <v>362</v>
      </c>
      <c r="AB137" s="361" t="s">
        <v>362</v>
      </c>
      <c r="AC137" s="361" t="s">
        <v>362</v>
      </c>
      <c r="AD137" s="361" t="s">
        <v>362</v>
      </c>
      <c r="AE137" s="361" t="s">
        <v>362</v>
      </c>
      <c r="AF137" s="361" t="s">
        <v>362</v>
      </c>
      <c r="AG137" s="361" t="s">
        <v>362</v>
      </c>
      <c r="AH137" s="361" t="s">
        <v>362</v>
      </c>
      <c r="AI137" s="361" t="s">
        <v>362</v>
      </c>
      <c r="AJ137" s="361" t="s">
        <v>362</v>
      </c>
      <c r="AK137" s="361" t="s">
        <v>362</v>
      </c>
      <c r="AL137" s="361" t="s">
        <v>362</v>
      </c>
      <c r="AM137" s="361" t="s">
        <v>362</v>
      </c>
      <c r="AN137" s="361" t="s">
        <v>362</v>
      </c>
      <c r="AO137" s="361" t="s">
        <v>362</v>
      </c>
      <c r="AP137" s="361" t="s">
        <v>362</v>
      </c>
      <c r="AQ137" s="361" t="s">
        <v>362</v>
      </c>
      <c r="AR137" s="361" t="s">
        <v>362</v>
      </c>
      <c r="AS137" s="361" t="s">
        <v>362</v>
      </c>
      <c r="AT137" s="361" t="s">
        <v>362</v>
      </c>
      <c r="AU137" s="361" t="s">
        <v>362</v>
      </c>
      <c r="AV137" s="361" t="s">
        <v>362</v>
      </c>
      <c r="AW137" s="361" t="s">
        <v>362</v>
      </c>
      <c r="AX137" s="361" t="s">
        <v>362</v>
      </c>
      <c r="AY137" s="361" t="s">
        <v>362</v>
      </c>
      <c r="AZ137" s="361" t="s">
        <v>362</v>
      </c>
      <c r="BA137" s="361" t="s">
        <v>362</v>
      </c>
      <c r="BB137" s="361" t="s">
        <v>362</v>
      </c>
      <c r="BC137" s="361" t="s">
        <v>362</v>
      </c>
      <c r="BD137" s="361" t="s">
        <v>362</v>
      </c>
      <c r="BE137" s="361" t="s">
        <v>362</v>
      </c>
      <c r="BF137" s="361" t="s">
        <v>362</v>
      </c>
      <c r="BG137" s="361" t="s">
        <v>362</v>
      </c>
      <c r="BH137" s="292"/>
      <c r="BI137" s="290"/>
      <c r="BJ137" s="318"/>
      <c r="BK137" s="290"/>
      <c r="BL137" s="319"/>
      <c r="BM137" s="292"/>
    </row>
    <row r="138" spans="2:65" s="287" customFormat="1" ht="12" customHeight="1">
      <c r="B138" s="447"/>
      <c r="C138" s="448"/>
      <c r="D138" s="367"/>
      <c r="E138" s="408"/>
      <c r="F138" s="410"/>
      <c r="G138" s="413"/>
      <c r="H138" s="402"/>
      <c r="I138" s="415" t="s">
        <v>140</v>
      </c>
      <c r="J138" s="415"/>
      <c r="K138" s="289" t="s">
        <v>372</v>
      </c>
      <c r="L138" s="337"/>
      <c r="M138" s="337"/>
      <c r="N138" s="337"/>
      <c r="O138" s="337"/>
      <c r="P138" s="338" t="str">
        <f>IF(AND(ISNUMBER(P44), P44&gt;0), CONCATENATE((1-P44/P68)*100, "%"), " ")</f>
        <v xml:space="preserve"> </v>
      </c>
      <c r="Q138" s="338" t="str">
        <f>IF(AND(ISNUMBER(Q44), Q44&gt;0), CONCATENATE((1-Q44/Q68)*100, "%"), " ")</f>
        <v xml:space="preserve"> </v>
      </c>
      <c r="R138" s="338" t="str">
        <f>IF(AND(ISNUMBER(R44), R44&gt;0), CONCATENATE((1-R44/R68)*100, "%"), " ")</f>
        <v xml:space="preserve"> </v>
      </c>
      <c r="S138" s="338" t="str">
        <f>IF(AND(ISNUMBER(S44), S44&gt;0), CONCATENATE((1-S44/S68)*100, "%"), " ")</f>
        <v xml:space="preserve"> </v>
      </c>
      <c r="T138" s="338" t="str">
        <f>IF(AND(ISNUMBER(T44), T44&gt;0), CONCATENATE((1-T44/T68)*100, "%"), " ")</f>
        <v xml:space="preserve"> </v>
      </c>
      <c r="U138" s="338"/>
      <c r="V138" s="338"/>
      <c r="W138" s="338"/>
      <c r="X138" s="338" t="str">
        <f>IF(AND(ISNUMBER(X44), X44&gt;0), CONCATENATE((1-X44/X68)*100, "%"), " ")</f>
        <v xml:space="preserve"> </v>
      </c>
      <c r="Y138" s="338" t="str">
        <f>IF(AND(ISNUMBER(Y44), Y44&gt;0), CONCATENATE((1-Y44/Y68)*100, "%"), " ")</f>
        <v xml:space="preserve"> </v>
      </c>
      <c r="Z138" s="338"/>
      <c r="AA138" s="338" t="str">
        <f t="shared" ref="AA138:BG138" si="97">IF(AND(ISNUMBER(AA44), AA44&gt;0), CONCATENATE((1-AA44/AA68)*100, "%"), " ")</f>
        <v xml:space="preserve"> </v>
      </c>
      <c r="AB138" s="338" t="str">
        <f t="shared" si="97"/>
        <v xml:space="preserve"> </v>
      </c>
      <c r="AC138" s="338" t="str">
        <f t="shared" si="97"/>
        <v xml:space="preserve"> </v>
      </c>
      <c r="AD138" s="338" t="str">
        <f t="shared" si="97"/>
        <v xml:space="preserve"> </v>
      </c>
      <c r="AE138" s="338" t="str">
        <f t="shared" si="97"/>
        <v xml:space="preserve"> </v>
      </c>
      <c r="AF138" s="338" t="str">
        <f t="shared" si="97"/>
        <v xml:space="preserve"> </v>
      </c>
      <c r="AG138" s="338" t="str">
        <f t="shared" si="97"/>
        <v xml:space="preserve"> </v>
      </c>
      <c r="AH138" s="338" t="str">
        <f t="shared" si="97"/>
        <v xml:space="preserve"> </v>
      </c>
      <c r="AI138" s="338" t="str">
        <f t="shared" si="97"/>
        <v xml:space="preserve"> </v>
      </c>
      <c r="AJ138" s="338" t="str">
        <f t="shared" si="97"/>
        <v xml:space="preserve"> </v>
      </c>
      <c r="AK138" s="338" t="str">
        <f t="shared" si="97"/>
        <v xml:space="preserve"> </v>
      </c>
      <c r="AL138" s="338" t="str">
        <f t="shared" si="97"/>
        <v xml:space="preserve"> </v>
      </c>
      <c r="AM138" s="338" t="str">
        <f t="shared" si="97"/>
        <v xml:space="preserve"> </v>
      </c>
      <c r="AN138" s="338" t="str">
        <f t="shared" si="97"/>
        <v xml:space="preserve"> </v>
      </c>
      <c r="AO138" s="338" t="str">
        <f t="shared" si="97"/>
        <v xml:space="preserve"> </v>
      </c>
      <c r="AP138" s="338" t="str">
        <f t="shared" si="97"/>
        <v xml:space="preserve"> </v>
      </c>
      <c r="AQ138" s="338" t="str">
        <f t="shared" si="97"/>
        <v xml:space="preserve"> </v>
      </c>
      <c r="AR138" s="338" t="str">
        <f t="shared" si="97"/>
        <v xml:space="preserve"> </v>
      </c>
      <c r="AS138" s="338" t="str">
        <f t="shared" si="97"/>
        <v xml:space="preserve"> </v>
      </c>
      <c r="AT138" s="338" t="str">
        <f t="shared" si="97"/>
        <v xml:space="preserve"> </v>
      </c>
      <c r="AU138" s="338" t="str">
        <f t="shared" si="97"/>
        <v xml:space="preserve"> </v>
      </c>
      <c r="AV138" s="338" t="str">
        <f t="shared" si="97"/>
        <v xml:space="preserve"> </v>
      </c>
      <c r="AW138" s="338" t="str">
        <f t="shared" si="97"/>
        <v xml:space="preserve"> </v>
      </c>
      <c r="AX138" s="338" t="str">
        <f t="shared" si="97"/>
        <v xml:space="preserve"> </v>
      </c>
      <c r="AY138" s="338" t="str">
        <f t="shared" si="97"/>
        <v xml:space="preserve"> </v>
      </c>
      <c r="AZ138" s="338" t="str">
        <f t="shared" ref="AZ138" si="98">IF(AND(ISNUMBER(AZ44), AZ44&gt;0), CONCATENATE((1-AZ44/AZ68)*100, "%"), " ")</f>
        <v xml:space="preserve"> </v>
      </c>
      <c r="BA138" s="338" t="str">
        <f t="shared" si="97"/>
        <v xml:space="preserve"> </v>
      </c>
      <c r="BB138" s="338" t="str">
        <f t="shared" si="97"/>
        <v xml:space="preserve"> </v>
      </c>
      <c r="BC138" s="338" t="str">
        <f t="shared" si="97"/>
        <v xml:space="preserve"> </v>
      </c>
      <c r="BD138" s="338" t="str">
        <f t="shared" si="97"/>
        <v xml:space="preserve"> </v>
      </c>
      <c r="BE138" s="338" t="str">
        <f t="shared" si="97"/>
        <v xml:space="preserve"> </v>
      </c>
      <c r="BF138" s="338" t="str">
        <f t="shared" si="97"/>
        <v xml:space="preserve"> </v>
      </c>
      <c r="BG138" s="338" t="str">
        <f t="shared" si="97"/>
        <v xml:space="preserve"> </v>
      </c>
      <c r="BH138" s="292"/>
      <c r="BI138" s="290"/>
      <c r="BJ138" s="318"/>
      <c r="BK138" s="290"/>
      <c r="BL138" s="319"/>
      <c r="BM138" s="292"/>
    </row>
    <row r="139" spans="2:65" s="287" customFormat="1" ht="12" customHeight="1">
      <c r="B139" s="447"/>
      <c r="C139" s="448"/>
      <c r="D139" s="367"/>
      <c r="E139" s="408"/>
      <c r="F139" s="410"/>
      <c r="G139" s="413"/>
      <c r="H139" s="402"/>
      <c r="I139" s="384" t="s">
        <v>189</v>
      </c>
      <c r="J139" s="384"/>
      <c r="K139" s="289" t="s">
        <v>373</v>
      </c>
      <c r="L139" s="337"/>
      <c r="M139" s="337"/>
      <c r="N139" s="337"/>
      <c r="O139" s="337"/>
      <c r="P139" s="361" t="s">
        <v>362</v>
      </c>
      <c r="Q139" s="361" t="s">
        <v>362</v>
      </c>
      <c r="R139" s="361" t="s">
        <v>362</v>
      </c>
      <c r="S139" s="361" t="s">
        <v>362</v>
      </c>
      <c r="T139" s="361" t="s">
        <v>362</v>
      </c>
      <c r="U139" s="361" t="s">
        <v>362</v>
      </c>
      <c r="V139" s="361" t="s">
        <v>362</v>
      </c>
      <c r="W139" s="361" t="s">
        <v>362</v>
      </c>
      <c r="X139" s="361" t="s">
        <v>362</v>
      </c>
      <c r="Y139" s="361" t="s">
        <v>362</v>
      </c>
      <c r="Z139" s="361" t="s">
        <v>362</v>
      </c>
      <c r="AA139" s="361" t="s">
        <v>362</v>
      </c>
      <c r="AB139" s="361" t="s">
        <v>362</v>
      </c>
      <c r="AC139" s="361" t="s">
        <v>362</v>
      </c>
      <c r="AD139" s="361" t="s">
        <v>362</v>
      </c>
      <c r="AE139" s="361" t="s">
        <v>362</v>
      </c>
      <c r="AF139" s="361" t="s">
        <v>362</v>
      </c>
      <c r="AG139" s="361" t="s">
        <v>362</v>
      </c>
      <c r="AH139" s="361" t="s">
        <v>362</v>
      </c>
      <c r="AI139" s="361" t="s">
        <v>362</v>
      </c>
      <c r="AJ139" s="361" t="s">
        <v>362</v>
      </c>
      <c r="AK139" s="361" t="s">
        <v>362</v>
      </c>
      <c r="AL139" s="361" t="s">
        <v>362</v>
      </c>
      <c r="AM139" s="361" t="s">
        <v>362</v>
      </c>
      <c r="AN139" s="361" t="s">
        <v>362</v>
      </c>
      <c r="AO139" s="361" t="s">
        <v>362</v>
      </c>
      <c r="AP139" s="361" t="s">
        <v>362</v>
      </c>
      <c r="AQ139" s="361" t="s">
        <v>362</v>
      </c>
      <c r="AR139" s="361" t="s">
        <v>362</v>
      </c>
      <c r="AS139" s="361" t="s">
        <v>362</v>
      </c>
      <c r="AT139" s="361" t="s">
        <v>362</v>
      </c>
      <c r="AU139" s="361" t="s">
        <v>362</v>
      </c>
      <c r="AV139" s="361" t="s">
        <v>362</v>
      </c>
      <c r="AW139" s="361" t="s">
        <v>362</v>
      </c>
      <c r="AX139" s="361" t="s">
        <v>362</v>
      </c>
      <c r="AY139" s="361" t="s">
        <v>362</v>
      </c>
      <c r="AZ139" s="361" t="s">
        <v>362</v>
      </c>
      <c r="BA139" s="361" t="s">
        <v>362</v>
      </c>
      <c r="BB139" s="361" t="s">
        <v>362</v>
      </c>
      <c r="BC139" s="361" t="s">
        <v>362</v>
      </c>
      <c r="BD139" s="361" t="s">
        <v>362</v>
      </c>
      <c r="BE139" s="361" t="s">
        <v>362</v>
      </c>
      <c r="BF139" s="361" t="s">
        <v>362</v>
      </c>
      <c r="BG139" s="361" t="s">
        <v>362</v>
      </c>
      <c r="BH139" s="296"/>
      <c r="BI139" s="291"/>
      <c r="BJ139" s="302"/>
      <c r="BK139" s="291"/>
      <c r="BL139" s="303"/>
      <c r="BM139" s="296"/>
    </row>
    <row r="140" spans="2:65" s="287" customFormat="1" ht="12" customHeight="1">
      <c r="B140" s="447"/>
      <c r="C140" s="448"/>
      <c r="D140" s="367"/>
      <c r="E140" s="408"/>
      <c r="F140" s="410"/>
      <c r="G140" s="413"/>
      <c r="H140" s="402" t="s">
        <v>374</v>
      </c>
      <c r="I140" s="403" t="s">
        <v>375</v>
      </c>
      <c r="J140" s="403"/>
      <c r="K140" s="289" t="s">
        <v>376</v>
      </c>
      <c r="L140" s="337"/>
      <c r="M140" s="337"/>
      <c r="N140" s="337"/>
      <c r="O140" s="337"/>
      <c r="P140" s="361" t="s">
        <v>362</v>
      </c>
      <c r="Q140" s="361" t="s">
        <v>362</v>
      </c>
      <c r="R140" s="361" t="s">
        <v>362</v>
      </c>
      <c r="S140" s="378" t="s">
        <v>377</v>
      </c>
      <c r="T140" s="379"/>
      <c r="U140" s="379"/>
      <c r="V140" s="379"/>
      <c r="W140" s="379"/>
      <c r="X140" s="379"/>
      <c r="Y140" s="379"/>
      <c r="Z140" s="379"/>
      <c r="AA140" s="379"/>
      <c r="AB140" s="379"/>
      <c r="AC140" s="379"/>
      <c r="AD140" s="379"/>
      <c r="AE140" s="379"/>
      <c r="AF140" s="379"/>
      <c r="AG140" s="379"/>
      <c r="AH140" s="379"/>
      <c r="AI140" s="379"/>
      <c r="AJ140" s="379"/>
      <c r="AK140" s="379"/>
      <c r="AL140" s="379"/>
      <c r="AM140" s="379"/>
      <c r="AN140" s="379"/>
      <c r="AO140" s="379"/>
      <c r="AP140" s="379"/>
      <c r="AQ140" s="379"/>
      <c r="AR140" s="379"/>
      <c r="AS140" s="379"/>
      <c r="AT140" s="379"/>
      <c r="AU140" s="379"/>
      <c r="AV140" s="379"/>
      <c r="AW140" s="379"/>
      <c r="AX140" s="379"/>
      <c r="AY140" s="379"/>
      <c r="AZ140" s="379"/>
      <c r="BA140" s="379"/>
      <c r="BB140" s="379"/>
      <c r="BC140" s="380"/>
      <c r="BD140" s="361" t="s">
        <v>362</v>
      </c>
      <c r="BE140" s="361" t="s">
        <v>362</v>
      </c>
      <c r="BF140" s="361" t="s">
        <v>362</v>
      </c>
      <c r="BG140" s="361" t="s">
        <v>362</v>
      </c>
      <c r="BH140" s="296"/>
      <c r="BI140" s="291"/>
      <c r="BJ140" s="339"/>
      <c r="BK140" s="291"/>
      <c r="BL140" s="303"/>
      <c r="BM140" s="296"/>
    </row>
    <row r="141" spans="2:65" s="287" customFormat="1" ht="12" customHeight="1">
      <c r="B141" s="447"/>
      <c r="C141" s="448"/>
      <c r="D141" s="367"/>
      <c r="E141" s="408"/>
      <c r="F141" s="410"/>
      <c r="G141" s="413"/>
      <c r="H141" s="402"/>
      <c r="I141" s="384" t="s">
        <v>200</v>
      </c>
      <c r="J141" s="384"/>
      <c r="K141" s="289" t="s">
        <v>378</v>
      </c>
      <c r="L141" s="337"/>
      <c r="M141" s="337"/>
      <c r="N141" s="337"/>
      <c r="O141" s="337"/>
      <c r="P141" s="361" t="s">
        <v>362</v>
      </c>
      <c r="Q141" s="361" t="s">
        <v>362</v>
      </c>
      <c r="R141" s="361" t="s">
        <v>362</v>
      </c>
      <c r="S141" s="381"/>
      <c r="T141" s="382"/>
      <c r="U141" s="382"/>
      <c r="V141" s="382"/>
      <c r="W141" s="382"/>
      <c r="X141" s="382"/>
      <c r="Y141" s="382"/>
      <c r="Z141" s="382"/>
      <c r="AA141" s="382"/>
      <c r="AB141" s="382"/>
      <c r="AC141" s="382"/>
      <c r="AD141" s="382"/>
      <c r="AE141" s="382"/>
      <c r="AF141" s="382"/>
      <c r="AG141" s="382"/>
      <c r="AH141" s="382"/>
      <c r="AI141" s="382"/>
      <c r="AJ141" s="382"/>
      <c r="AK141" s="382"/>
      <c r="AL141" s="382"/>
      <c r="AM141" s="382"/>
      <c r="AN141" s="382"/>
      <c r="AO141" s="382"/>
      <c r="AP141" s="382"/>
      <c r="AQ141" s="382"/>
      <c r="AR141" s="382"/>
      <c r="AS141" s="382"/>
      <c r="AT141" s="382"/>
      <c r="AU141" s="382"/>
      <c r="AV141" s="382"/>
      <c r="AW141" s="382"/>
      <c r="AX141" s="382"/>
      <c r="AY141" s="382"/>
      <c r="AZ141" s="382"/>
      <c r="BA141" s="382"/>
      <c r="BB141" s="382"/>
      <c r="BC141" s="383"/>
      <c r="BD141" s="361" t="s">
        <v>362</v>
      </c>
      <c r="BE141" s="361" t="s">
        <v>362</v>
      </c>
      <c r="BF141" s="361" t="s">
        <v>362</v>
      </c>
      <c r="BG141" s="361" t="s">
        <v>362</v>
      </c>
      <c r="BH141" s="296"/>
      <c r="BI141" s="291"/>
      <c r="BJ141" s="339"/>
      <c r="BK141" s="291"/>
      <c r="BL141" s="303"/>
      <c r="BM141" s="296"/>
    </row>
    <row r="142" spans="2:65" s="287" customFormat="1" ht="12" customHeight="1">
      <c r="B142" s="447"/>
      <c r="C142" s="448"/>
      <c r="D142" s="367"/>
      <c r="E142" s="408"/>
      <c r="F142" s="410"/>
      <c r="G142" s="413"/>
      <c r="H142" s="402"/>
      <c r="I142" s="384" t="s">
        <v>202</v>
      </c>
      <c r="J142" s="384"/>
      <c r="K142" s="289" t="s">
        <v>379</v>
      </c>
      <c r="L142" s="337"/>
      <c r="M142" s="337"/>
      <c r="N142" s="337"/>
      <c r="O142" s="337"/>
      <c r="P142" s="361" t="s">
        <v>362</v>
      </c>
      <c r="Q142" s="361" t="s">
        <v>362</v>
      </c>
      <c r="R142" s="361" t="s">
        <v>362</v>
      </c>
      <c r="S142" s="361" t="s">
        <v>362</v>
      </c>
      <c r="T142" s="361" t="s">
        <v>362</v>
      </c>
      <c r="U142" s="361" t="s">
        <v>362</v>
      </c>
      <c r="V142" s="361" t="s">
        <v>362</v>
      </c>
      <c r="W142" s="361" t="s">
        <v>362</v>
      </c>
      <c r="X142" s="361" t="s">
        <v>362</v>
      </c>
      <c r="Y142" s="361" t="s">
        <v>362</v>
      </c>
      <c r="Z142" s="361" t="s">
        <v>362</v>
      </c>
      <c r="AA142" s="361" t="s">
        <v>362</v>
      </c>
      <c r="AB142" s="361" t="s">
        <v>362</v>
      </c>
      <c r="AC142" s="361" t="s">
        <v>362</v>
      </c>
      <c r="AD142" s="361" t="s">
        <v>362</v>
      </c>
      <c r="AE142" s="361" t="s">
        <v>362</v>
      </c>
      <c r="AF142" s="361" t="s">
        <v>362</v>
      </c>
      <c r="AG142" s="361" t="s">
        <v>362</v>
      </c>
      <c r="AH142" s="361" t="s">
        <v>362</v>
      </c>
      <c r="AI142" s="361" t="s">
        <v>362</v>
      </c>
      <c r="AJ142" s="361" t="s">
        <v>362</v>
      </c>
      <c r="AK142" s="361" t="s">
        <v>362</v>
      </c>
      <c r="AL142" s="361" t="s">
        <v>362</v>
      </c>
      <c r="AM142" s="361" t="s">
        <v>362</v>
      </c>
      <c r="AN142" s="361" t="s">
        <v>362</v>
      </c>
      <c r="AO142" s="361" t="s">
        <v>362</v>
      </c>
      <c r="AP142" s="361" t="s">
        <v>362</v>
      </c>
      <c r="AQ142" s="361" t="s">
        <v>362</v>
      </c>
      <c r="AR142" s="361" t="s">
        <v>362</v>
      </c>
      <c r="AS142" s="361" t="s">
        <v>362</v>
      </c>
      <c r="AT142" s="361" t="s">
        <v>362</v>
      </c>
      <c r="AU142" s="361" t="s">
        <v>362</v>
      </c>
      <c r="AV142" s="361" t="s">
        <v>362</v>
      </c>
      <c r="AW142" s="361" t="s">
        <v>362</v>
      </c>
      <c r="AX142" s="361" t="s">
        <v>362</v>
      </c>
      <c r="AY142" s="361" t="s">
        <v>362</v>
      </c>
      <c r="AZ142" s="361" t="s">
        <v>362</v>
      </c>
      <c r="BA142" s="361" t="s">
        <v>362</v>
      </c>
      <c r="BB142" s="361" t="s">
        <v>362</v>
      </c>
      <c r="BC142" s="361" t="s">
        <v>362</v>
      </c>
      <c r="BD142" s="361" t="s">
        <v>362</v>
      </c>
      <c r="BE142" s="361" t="s">
        <v>362</v>
      </c>
      <c r="BF142" s="361" t="s">
        <v>362</v>
      </c>
      <c r="BG142" s="361" t="s">
        <v>362</v>
      </c>
      <c r="BH142" s="296"/>
      <c r="BI142" s="291"/>
      <c r="BJ142" s="339"/>
      <c r="BK142" s="291"/>
      <c r="BL142" s="303"/>
      <c r="BM142" s="296"/>
    </row>
    <row r="143" spans="2:65" s="287" customFormat="1" ht="12" customHeight="1">
      <c r="B143" s="447"/>
      <c r="C143" s="448"/>
      <c r="D143" s="367"/>
      <c r="E143" s="408"/>
      <c r="F143" s="411"/>
      <c r="G143" s="414"/>
      <c r="H143" s="402"/>
      <c r="I143" s="384" t="s">
        <v>204</v>
      </c>
      <c r="J143" s="384"/>
      <c r="K143" s="289" t="s">
        <v>380</v>
      </c>
      <c r="L143" s="337"/>
      <c r="M143" s="337"/>
      <c r="N143" s="337"/>
      <c r="O143" s="337"/>
      <c r="P143" s="361" t="s">
        <v>362</v>
      </c>
      <c r="Q143" s="361" t="s">
        <v>362</v>
      </c>
      <c r="R143" s="361" t="s">
        <v>362</v>
      </c>
      <c r="S143" s="361" t="s">
        <v>362</v>
      </c>
      <c r="T143" s="361" t="s">
        <v>362</v>
      </c>
      <c r="U143" s="361" t="s">
        <v>362</v>
      </c>
      <c r="V143" s="361" t="s">
        <v>362</v>
      </c>
      <c r="W143" s="361" t="s">
        <v>362</v>
      </c>
      <c r="X143" s="361" t="s">
        <v>362</v>
      </c>
      <c r="Y143" s="361" t="s">
        <v>362</v>
      </c>
      <c r="Z143" s="361" t="s">
        <v>362</v>
      </c>
      <c r="AA143" s="361" t="s">
        <v>362</v>
      </c>
      <c r="AB143" s="361" t="s">
        <v>362</v>
      </c>
      <c r="AC143" s="361" t="s">
        <v>362</v>
      </c>
      <c r="AD143" s="361" t="s">
        <v>362</v>
      </c>
      <c r="AE143" s="361" t="s">
        <v>362</v>
      </c>
      <c r="AF143" s="361" t="s">
        <v>362</v>
      </c>
      <c r="AG143" s="361" t="s">
        <v>362</v>
      </c>
      <c r="AH143" s="361" t="s">
        <v>362</v>
      </c>
      <c r="AI143" s="361" t="s">
        <v>362</v>
      </c>
      <c r="AJ143" s="361" t="s">
        <v>362</v>
      </c>
      <c r="AK143" s="361" t="s">
        <v>362</v>
      </c>
      <c r="AL143" s="361" t="s">
        <v>362</v>
      </c>
      <c r="AM143" s="361" t="s">
        <v>362</v>
      </c>
      <c r="AN143" s="361" t="s">
        <v>362</v>
      </c>
      <c r="AO143" s="361" t="s">
        <v>362</v>
      </c>
      <c r="AP143" s="361" t="s">
        <v>362</v>
      </c>
      <c r="AQ143" s="361" t="s">
        <v>362</v>
      </c>
      <c r="AR143" s="361" t="s">
        <v>362</v>
      </c>
      <c r="AS143" s="361" t="s">
        <v>362</v>
      </c>
      <c r="AT143" s="361" t="s">
        <v>362</v>
      </c>
      <c r="AU143" s="361" t="s">
        <v>362</v>
      </c>
      <c r="AV143" s="361" t="s">
        <v>362</v>
      </c>
      <c r="AW143" s="361" t="s">
        <v>362</v>
      </c>
      <c r="AX143" s="361" t="s">
        <v>362</v>
      </c>
      <c r="AY143" s="361" t="s">
        <v>362</v>
      </c>
      <c r="AZ143" s="361" t="s">
        <v>362</v>
      </c>
      <c r="BA143" s="361" t="s">
        <v>362</v>
      </c>
      <c r="BB143" s="361" t="s">
        <v>362</v>
      </c>
      <c r="BC143" s="361" t="s">
        <v>362</v>
      </c>
      <c r="BD143" s="361" t="s">
        <v>362</v>
      </c>
      <c r="BE143" s="361" t="s">
        <v>362</v>
      </c>
      <c r="BF143" s="361" t="s">
        <v>362</v>
      </c>
      <c r="BG143" s="361" t="s">
        <v>362</v>
      </c>
      <c r="BH143" s="296"/>
      <c r="BI143" s="291"/>
      <c r="BJ143" s="339"/>
      <c r="BK143" s="291"/>
      <c r="BL143" s="303"/>
      <c r="BM143" s="296"/>
    </row>
    <row r="144" spans="2:65" s="287" customFormat="1" ht="12" customHeight="1">
      <c r="B144" s="447"/>
      <c r="C144" s="385"/>
      <c r="D144" s="385"/>
      <c r="E144" s="385"/>
      <c r="F144" s="386"/>
      <c r="G144" s="386"/>
      <c r="H144" s="385"/>
      <c r="I144" s="385"/>
      <c r="J144" s="340"/>
      <c r="K144" s="34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c r="AG144" s="291"/>
      <c r="AH144" s="291"/>
      <c r="AI144" s="291"/>
      <c r="AJ144" s="291"/>
      <c r="AK144" s="291"/>
      <c r="AL144" s="291"/>
      <c r="AM144" s="291"/>
      <c r="AN144" s="291"/>
      <c r="AO144" s="291"/>
      <c r="AP144" s="291"/>
      <c r="AQ144" s="291"/>
      <c r="AR144" s="291"/>
      <c r="AS144" s="291"/>
      <c r="AT144" s="291"/>
      <c r="AU144" s="291"/>
      <c r="AV144" s="291"/>
      <c r="AW144" s="291"/>
      <c r="AX144" s="291"/>
      <c r="AY144" s="291"/>
      <c r="AZ144" s="291"/>
      <c r="BA144" s="291"/>
      <c r="BB144" s="291"/>
      <c r="BC144" s="291"/>
      <c r="BD144" s="291"/>
      <c r="BE144" s="291"/>
      <c r="BF144" s="291"/>
      <c r="BG144" s="291"/>
      <c r="BH144" s="342"/>
      <c r="BI144" s="291"/>
      <c r="BJ144" s="342"/>
      <c r="BK144" s="291"/>
      <c r="BL144" s="342"/>
      <c r="BM144" s="342"/>
    </row>
    <row r="145" spans="2:65" s="287" customFormat="1" ht="12" customHeight="1">
      <c r="B145" s="447"/>
      <c r="C145" s="387" t="s">
        <v>381</v>
      </c>
      <c r="D145" s="389" t="s">
        <v>382</v>
      </c>
      <c r="E145" s="390"/>
      <c r="F145" s="390"/>
      <c r="G145" s="391"/>
      <c r="H145" s="395" t="s">
        <v>0</v>
      </c>
      <c r="I145" s="343" t="s">
        <v>383</v>
      </c>
      <c r="J145" s="344" t="s">
        <v>384</v>
      </c>
      <c r="K145" s="289" t="s">
        <v>385</v>
      </c>
      <c r="L145" s="305"/>
      <c r="M145" s="305"/>
      <c r="N145" s="305"/>
      <c r="O145" s="305"/>
      <c r="P145" s="294">
        <f>Q145+S145+X145</f>
        <v>0</v>
      </c>
      <c r="Q145" s="305"/>
      <c r="R145" s="305"/>
      <c r="S145" s="305"/>
      <c r="T145" s="305"/>
      <c r="U145" s="305"/>
      <c r="V145" s="305"/>
      <c r="W145" s="305"/>
      <c r="X145" s="305"/>
      <c r="Y145" s="305"/>
      <c r="Z145" s="305"/>
      <c r="AA145" s="305"/>
      <c r="AB145" s="330">
        <f>M145+N145+O145+P145+AA145</f>
        <v>0</v>
      </c>
      <c r="AC145" s="294">
        <f>AD145+AE145</f>
        <v>0</v>
      </c>
      <c r="AD145" s="305"/>
      <c r="AE145" s="305"/>
      <c r="AF145" s="305"/>
      <c r="AG145" s="305"/>
      <c r="AH145" s="305"/>
      <c r="AI145" s="305"/>
      <c r="AJ145" s="294">
        <f>AC145+AG145+AH145+AI145</f>
        <v>0</v>
      </c>
      <c r="AK145" s="305"/>
      <c r="AL145" s="305"/>
      <c r="AM145" s="305"/>
      <c r="AN145" s="305"/>
      <c r="AO145" s="294">
        <f>AK145+AL145+AM145+AN145</f>
        <v>0</v>
      </c>
      <c r="AP145" s="294">
        <f>AB145+AJ145+AO145</f>
        <v>0</v>
      </c>
      <c r="AQ145" s="294">
        <f>AR145+AS145+AT145+AU145+AX145+AY145</f>
        <v>0</v>
      </c>
      <c r="AR145" s="307"/>
      <c r="AS145" s="305"/>
      <c r="AT145" s="305"/>
      <c r="AU145" s="305"/>
      <c r="AV145" s="305"/>
      <c r="AW145" s="305"/>
      <c r="AX145" s="305"/>
      <c r="AY145" s="305"/>
      <c r="AZ145" s="305"/>
      <c r="BA145" s="335"/>
      <c r="BB145" s="335"/>
      <c r="BC145" s="335"/>
      <c r="BD145" s="335"/>
      <c r="BE145" s="335"/>
      <c r="BF145" s="294">
        <f>AQ145+BA145+BB145+BC145+BD145+BE145</f>
        <v>0</v>
      </c>
      <c r="BG145" s="293">
        <f>L145+AP145+BF145</f>
        <v>0</v>
      </c>
      <c r="BH145" s="342"/>
      <c r="BI145" s="291"/>
      <c r="BJ145" s="342"/>
      <c r="BK145" s="291"/>
      <c r="BL145" s="342"/>
      <c r="BM145" s="342"/>
    </row>
    <row r="146" spans="2:65" s="287" customFormat="1" ht="12" customHeight="1">
      <c r="B146" s="447"/>
      <c r="C146" s="387"/>
      <c r="D146" s="389"/>
      <c r="E146" s="390"/>
      <c r="F146" s="390"/>
      <c r="G146" s="391"/>
      <c r="H146" s="395"/>
      <c r="I146" s="397" t="s">
        <v>386</v>
      </c>
      <c r="J146" s="397"/>
      <c r="K146" s="289" t="s">
        <v>387</v>
      </c>
      <c r="L146" s="291"/>
      <c r="M146" s="291"/>
      <c r="N146" s="291"/>
      <c r="O146" s="291"/>
      <c r="P146" s="291"/>
      <c r="Q146" s="291"/>
      <c r="R146" s="291"/>
      <c r="S146" s="291"/>
      <c r="T146" s="291"/>
      <c r="U146" s="291"/>
      <c r="V146" s="291"/>
      <c r="W146" s="291"/>
      <c r="X146" s="291"/>
      <c r="Y146" s="291"/>
      <c r="Z146" s="291"/>
      <c r="AA146" s="291"/>
      <c r="AB146" s="291"/>
      <c r="AC146" s="291"/>
      <c r="AD146" s="291"/>
      <c r="AE146" s="291"/>
      <c r="AF146" s="291"/>
      <c r="AG146" s="291"/>
      <c r="AH146" s="291"/>
      <c r="AI146" s="291"/>
      <c r="AJ146" s="291"/>
      <c r="AK146" s="291"/>
      <c r="AL146" s="291"/>
      <c r="AM146" s="291"/>
      <c r="AN146" s="291"/>
      <c r="AO146" s="291"/>
      <c r="AP146" s="291"/>
      <c r="AQ146" s="291"/>
      <c r="AR146" s="291"/>
      <c r="AS146" s="291"/>
      <c r="AT146" s="291"/>
      <c r="AU146" s="291"/>
      <c r="AV146" s="291"/>
      <c r="AW146" s="291"/>
      <c r="AX146" s="291"/>
      <c r="AY146" s="291"/>
      <c r="AZ146" s="291"/>
      <c r="BA146" s="291"/>
      <c r="BB146" s="291"/>
      <c r="BC146" s="291"/>
      <c r="BD146" s="291"/>
      <c r="BE146" s="291"/>
      <c r="BF146" s="291"/>
      <c r="BG146" s="345"/>
      <c r="BH146" s="342"/>
      <c r="BI146" s="291"/>
      <c r="BJ146" s="342"/>
      <c r="BK146" s="291"/>
      <c r="BL146" s="342"/>
      <c r="BM146" s="342"/>
    </row>
    <row r="147" spans="2:65" s="287" customFormat="1" ht="12" customHeight="1">
      <c r="B147" s="447"/>
      <c r="C147" s="387"/>
      <c r="D147" s="389"/>
      <c r="E147" s="390"/>
      <c r="F147" s="390"/>
      <c r="G147" s="391"/>
      <c r="H147" s="395"/>
      <c r="I147" s="397" t="s">
        <v>388</v>
      </c>
      <c r="J147" s="397"/>
      <c r="K147" s="289" t="s">
        <v>389</v>
      </c>
      <c r="L147" s="291"/>
      <c r="M147" s="291"/>
      <c r="N147" s="291"/>
      <c r="O147" s="291"/>
      <c r="P147" s="291"/>
      <c r="Q147" s="291"/>
      <c r="R147" s="291"/>
      <c r="S147" s="291"/>
      <c r="T147" s="291"/>
      <c r="U147" s="291"/>
      <c r="V147" s="291"/>
      <c r="W147" s="291"/>
      <c r="X147" s="291"/>
      <c r="Y147" s="291"/>
      <c r="Z147" s="291"/>
      <c r="AA147" s="291"/>
      <c r="AB147" s="291"/>
      <c r="AC147" s="291"/>
      <c r="AD147" s="291"/>
      <c r="AE147" s="291"/>
      <c r="AF147" s="291"/>
      <c r="AG147" s="291"/>
      <c r="AH147" s="291"/>
      <c r="AI147" s="291"/>
      <c r="AJ147" s="291"/>
      <c r="AK147" s="291"/>
      <c r="AL147" s="291"/>
      <c r="AM147" s="291"/>
      <c r="AN147" s="291"/>
      <c r="AO147" s="291"/>
      <c r="AP147" s="291"/>
      <c r="AQ147" s="291"/>
      <c r="AR147" s="291"/>
      <c r="AS147" s="291"/>
      <c r="AT147" s="291"/>
      <c r="AU147" s="291"/>
      <c r="AV147" s="291"/>
      <c r="AW147" s="291"/>
      <c r="AX147" s="291"/>
      <c r="AY147" s="291"/>
      <c r="AZ147" s="291"/>
      <c r="BA147" s="291"/>
      <c r="BB147" s="291"/>
      <c r="BC147" s="291"/>
      <c r="BD147" s="291"/>
      <c r="BE147" s="291"/>
      <c r="BF147" s="291"/>
      <c r="BG147" s="345"/>
      <c r="BH147" s="342"/>
      <c r="BI147" s="291"/>
      <c r="BJ147" s="342"/>
      <c r="BK147" s="291"/>
      <c r="BL147" s="342"/>
      <c r="BM147" s="342"/>
    </row>
    <row r="148" spans="2:65" s="287" customFormat="1" ht="12" customHeight="1">
      <c r="B148" s="447"/>
      <c r="C148" s="387"/>
      <c r="D148" s="389"/>
      <c r="E148" s="390"/>
      <c r="F148" s="390"/>
      <c r="G148" s="391"/>
      <c r="H148" s="395"/>
      <c r="I148" s="400" t="s">
        <v>390</v>
      </c>
      <c r="J148" s="346" t="s">
        <v>391</v>
      </c>
      <c r="K148" s="289" t="s">
        <v>392</v>
      </c>
      <c r="L148" s="301"/>
      <c r="M148" s="301"/>
      <c r="N148" s="301"/>
      <c r="O148" s="301"/>
      <c r="P148" s="294">
        <f>Q148+S148+X148</f>
        <v>0</v>
      </c>
      <c r="Q148" s="301"/>
      <c r="R148" s="301"/>
      <c r="S148" s="301"/>
      <c r="T148" s="301"/>
      <c r="U148" s="301"/>
      <c r="V148" s="301"/>
      <c r="W148" s="301"/>
      <c r="X148" s="301"/>
      <c r="Y148" s="301"/>
      <c r="Z148" s="301"/>
      <c r="AA148" s="301"/>
      <c r="AB148" s="330">
        <f>M148+N148+O148+P148+AA148</f>
        <v>0</v>
      </c>
      <c r="AC148" s="294">
        <f>AD148+AE148</f>
        <v>0</v>
      </c>
      <c r="AD148" s="305"/>
      <c r="AE148" s="305"/>
      <c r="AF148" s="305"/>
      <c r="AG148" s="305"/>
      <c r="AH148" s="305"/>
      <c r="AI148" s="305"/>
      <c r="AJ148" s="294">
        <f>AC148+AG148+AH148+AI148</f>
        <v>0</v>
      </c>
      <c r="AK148" s="305"/>
      <c r="AL148" s="305"/>
      <c r="AM148" s="305"/>
      <c r="AN148" s="305"/>
      <c r="AO148" s="294">
        <f>AK148+AL148+AM148+AN148</f>
        <v>0</v>
      </c>
      <c r="AP148" s="294">
        <f>AB148+AJ148+AO148</f>
        <v>0</v>
      </c>
      <c r="AQ148" s="294">
        <f>AR148+AS148+AT148+AU148+AX148+AY148</f>
        <v>0</v>
      </c>
      <c r="AR148" s="307"/>
      <c r="AS148" s="305"/>
      <c r="AT148" s="305"/>
      <c r="AU148" s="305"/>
      <c r="AV148" s="305"/>
      <c r="AW148" s="305"/>
      <c r="AX148" s="305"/>
      <c r="AY148" s="305"/>
      <c r="AZ148" s="305"/>
      <c r="BA148" s="335"/>
      <c r="BB148" s="335"/>
      <c r="BC148" s="335"/>
      <c r="BD148" s="335"/>
      <c r="BE148" s="335"/>
      <c r="BF148" s="294">
        <f>AQ148+BA148+BB148+BC148+BD148+BE148</f>
        <v>0</v>
      </c>
      <c r="BG148" s="293">
        <f>L148+AP148+BF148</f>
        <v>0</v>
      </c>
      <c r="BH148" s="342"/>
      <c r="BI148" s="291"/>
      <c r="BJ148" s="342"/>
      <c r="BK148" s="291"/>
      <c r="BL148" s="342"/>
      <c r="BM148" s="342"/>
    </row>
    <row r="149" spans="2:65" s="287" customFormat="1" ht="12" customHeight="1">
      <c r="B149" s="447"/>
      <c r="C149" s="387"/>
      <c r="D149" s="389"/>
      <c r="E149" s="390"/>
      <c r="F149" s="390"/>
      <c r="G149" s="391"/>
      <c r="H149" s="395"/>
      <c r="I149" s="400"/>
      <c r="J149" s="346" t="s">
        <v>393</v>
      </c>
      <c r="K149" s="289" t="s">
        <v>394</v>
      </c>
      <c r="L149" s="305"/>
      <c r="M149" s="305"/>
      <c r="N149" s="305"/>
      <c r="O149" s="305"/>
      <c r="P149" s="291"/>
      <c r="Q149" s="291"/>
      <c r="R149" s="291"/>
      <c r="S149" s="291"/>
      <c r="T149" s="291"/>
      <c r="U149" s="291"/>
      <c r="V149" s="291"/>
      <c r="W149" s="291"/>
      <c r="X149" s="291"/>
      <c r="Y149" s="291"/>
      <c r="Z149" s="291"/>
      <c r="AA149" s="291"/>
      <c r="AB149" s="291"/>
      <c r="AC149" s="291"/>
      <c r="AD149" s="291"/>
      <c r="AE149" s="291"/>
      <c r="AF149" s="291"/>
      <c r="AG149" s="291"/>
      <c r="AH149" s="291"/>
      <c r="AI149" s="291"/>
      <c r="AJ149" s="291"/>
      <c r="AK149" s="291"/>
      <c r="AL149" s="291"/>
      <c r="AM149" s="291"/>
      <c r="AN149" s="291"/>
      <c r="AO149" s="291"/>
      <c r="AP149" s="291"/>
      <c r="AQ149" s="291"/>
      <c r="AR149" s="291"/>
      <c r="AS149" s="291"/>
      <c r="AT149" s="291"/>
      <c r="AU149" s="291"/>
      <c r="AV149" s="291"/>
      <c r="AW149" s="291"/>
      <c r="AX149" s="291"/>
      <c r="AY149" s="291"/>
      <c r="AZ149" s="291"/>
      <c r="BA149" s="291"/>
      <c r="BB149" s="291"/>
      <c r="BC149" s="291"/>
      <c r="BD149" s="291"/>
      <c r="BE149" s="291"/>
      <c r="BF149" s="291"/>
      <c r="BG149" s="293">
        <f>L149+M149+N149+O149</f>
        <v>0</v>
      </c>
      <c r="BH149" s="342"/>
      <c r="BI149" s="291"/>
      <c r="BJ149" s="342"/>
      <c r="BK149" s="291"/>
      <c r="BL149" s="342"/>
      <c r="BM149" s="342"/>
    </row>
    <row r="150" spans="2:65" s="287" customFormat="1" ht="12" customHeight="1">
      <c r="B150" s="447"/>
      <c r="C150" s="387"/>
      <c r="D150" s="389"/>
      <c r="E150" s="390"/>
      <c r="F150" s="390"/>
      <c r="G150" s="391"/>
      <c r="H150" s="395"/>
      <c r="I150" s="400" t="s">
        <v>395</v>
      </c>
      <c r="J150" s="346" t="s">
        <v>391</v>
      </c>
      <c r="K150" s="289" t="s">
        <v>396</v>
      </c>
      <c r="L150" s="291"/>
      <c r="M150" s="291"/>
      <c r="N150" s="291"/>
      <c r="O150" s="291"/>
      <c r="P150" s="294">
        <f>Q150+S150+X150</f>
        <v>0</v>
      </c>
      <c r="Q150" s="305"/>
      <c r="R150" s="305"/>
      <c r="S150" s="305"/>
      <c r="T150" s="305"/>
      <c r="U150" s="305"/>
      <c r="V150" s="305"/>
      <c r="W150" s="305"/>
      <c r="X150" s="305"/>
      <c r="Y150" s="305"/>
      <c r="Z150" s="305"/>
      <c r="AA150" s="305"/>
      <c r="AB150" s="330">
        <f>M150+N150+O150+P150+AA150</f>
        <v>0</v>
      </c>
      <c r="AC150" s="294">
        <f>AD150+AE150</f>
        <v>0</v>
      </c>
      <c r="AD150" s="305"/>
      <c r="AE150" s="305"/>
      <c r="AF150" s="305"/>
      <c r="AG150" s="305"/>
      <c r="AH150" s="305"/>
      <c r="AI150" s="305"/>
      <c r="AJ150" s="294">
        <f>AC150+AG150+AH150+AI150</f>
        <v>0</v>
      </c>
      <c r="AK150" s="305"/>
      <c r="AL150" s="305"/>
      <c r="AM150" s="305"/>
      <c r="AN150" s="305"/>
      <c r="AO150" s="294">
        <f>AK150+AL150+AM150+AN150</f>
        <v>0</v>
      </c>
      <c r="AP150" s="294">
        <f>AB150+AJ150+AO150</f>
        <v>0</v>
      </c>
      <c r="AQ150" s="294">
        <f>AR150+AS150+AT150+AU150+AX150+AY150</f>
        <v>0</v>
      </c>
      <c r="AR150" s="307"/>
      <c r="AS150" s="305"/>
      <c r="AT150" s="305"/>
      <c r="AU150" s="305"/>
      <c r="AV150" s="305"/>
      <c r="AW150" s="305"/>
      <c r="AX150" s="305"/>
      <c r="AY150" s="305"/>
      <c r="AZ150" s="305"/>
      <c r="BA150" s="335"/>
      <c r="BB150" s="335"/>
      <c r="BC150" s="335"/>
      <c r="BD150" s="335"/>
      <c r="BE150" s="335"/>
      <c r="BF150" s="294">
        <f>AQ150+BA150+BB150+BC150+BD150+BE150</f>
        <v>0</v>
      </c>
      <c r="BG150" s="293">
        <f>L150+AP150+BF150</f>
        <v>0</v>
      </c>
      <c r="BH150" s="342"/>
      <c r="BI150" s="291"/>
      <c r="BJ150" s="342"/>
      <c r="BK150" s="291"/>
      <c r="BL150" s="342"/>
      <c r="BM150" s="342"/>
    </row>
    <row r="151" spans="2:65" s="287" customFormat="1" ht="12" customHeight="1">
      <c r="B151" s="447"/>
      <c r="C151" s="387"/>
      <c r="D151" s="389"/>
      <c r="E151" s="390"/>
      <c r="F151" s="390"/>
      <c r="G151" s="391"/>
      <c r="H151" s="395"/>
      <c r="I151" s="400"/>
      <c r="J151" s="346" t="s">
        <v>393</v>
      </c>
      <c r="K151" s="289" t="s">
        <v>397</v>
      </c>
      <c r="L151" s="305"/>
      <c r="M151" s="305"/>
      <c r="N151" s="305"/>
      <c r="O151" s="305"/>
      <c r="P151" s="291"/>
      <c r="Q151" s="291"/>
      <c r="R151" s="291"/>
      <c r="S151" s="291"/>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291"/>
      <c r="AP151" s="291"/>
      <c r="AQ151" s="291"/>
      <c r="AR151" s="291"/>
      <c r="AS151" s="291"/>
      <c r="AT151" s="291"/>
      <c r="AU151" s="291"/>
      <c r="AV151" s="291"/>
      <c r="AW151" s="291"/>
      <c r="AX151" s="291"/>
      <c r="AY151" s="291"/>
      <c r="AZ151" s="291"/>
      <c r="BA151" s="291"/>
      <c r="BB151" s="291"/>
      <c r="BC151" s="291"/>
      <c r="BD151" s="291"/>
      <c r="BE151" s="291"/>
      <c r="BF151" s="291"/>
      <c r="BG151" s="293">
        <f>L151+M151+N151+O151</f>
        <v>0</v>
      </c>
      <c r="BH151" s="342"/>
      <c r="BI151" s="291"/>
      <c r="BJ151" s="342"/>
      <c r="BK151" s="291"/>
      <c r="BL151" s="342"/>
      <c r="BM151" s="342"/>
    </row>
    <row r="152" spans="2:65" s="287" customFormat="1" ht="12" customHeight="1">
      <c r="B152" s="447"/>
      <c r="C152" s="387"/>
      <c r="D152" s="389"/>
      <c r="E152" s="390"/>
      <c r="F152" s="390"/>
      <c r="G152" s="391"/>
      <c r="H152" s="395"/>
      <c r="I152" s="366" t="s">
        <v>398</v>
      </c>
      <c r="J152" s="346" t="s">
        <v>391</v>
      </c>
      <c r="K152" s="289" t="s">
        <v>399</v>
      </c>
      <c r="L152" s="291"/>
      <c r="M152" s="291"/>
      <c r="N152" s="291"/>
      <c r="O152" s="291"/>
      <c r="P152" s="294">
        <f>Q152+S152+X152</f>
        <v>0</v>
      </c>
      <c r="Q152" s="305"/>
      <c r="R152" s="305"/>
      <c r="S152" s="305"/>
      <c r="T152" s="305"/>
      <c r="U152" s="305"/>
      <c r="V152" s="305"/>
      <c r="W152" s="305"/>
      <c r="X152" s="305"/>
      <c r="Y152" s="305"/>
      <c r="Z152" s="305"/>
      <c r="AA152" s="305"/>
      <c r="AB152" s="330">
        <f>M152+N152+O152+P152+AA152</f>
        <v>0</v>
      </c>
      <c r="AC152" s="294">
        <f>AD152+AE152</f>
        <v>0</v>
      </c>
      <c r="AD152" s="305"/>
      <c r="AE152" s="305"/>
      <c r="AF152" s="305"/>
      <c r="AG152" s="305"/>
      <c r="AH152" s="305"/>
      <c r="AI152" s="305"/>
      <c r="AJ152" s="294">
        <f>AC152+AG152+AH152+AI152</f>
        <v>0</v>
      </c>
      <c r="AK152" s="305"/>
      <c r="AL152" s="305"/>
      <c r="AM152" s="305"/>
      <c r="AN152" s="305"/>
      <c r="AO152" s="294">
        <f>AK152+AL152+AM152+AN152</f>
        <v>0</v>
      </c>
      <c r="AP152" s="294">
        <f>AB152+AJ152+AO152</f>
        <v>0</v>
      </c>
      <c r="AQ152" s="294">
        <f>AR152+AS152+AT152+AU152+AX152+AY152</f>
        <v>0</v>
      </c>
      <c r="AR152" s="307"/>
      <c r="AS152" s="305"/>
      <c r="AT152" s="305"/>
      <c r="AU152" s="305"/>
      <c r="AV152" s="305"/>
      <c r="AW152" s="305"/>
      <c r="AX152" s="305"/>
      <c r="AY152" s="305"/>
      <c r="AZ152" s="305"/>
      <c r="BA152" s="335"/>
      <c r="BB152" s="335"/>
      <c r="BC152" s="335"/>
      <c r="BD152" s="335"/>
      <c r="BE152" s="335"/>
      <c r="BF152" s="294">
        <f>AQ152+BA152+BB152+BC152+BD152+BE152</f>
        <v>0</v>
      </c>
      <c r="BG152" s="293">
        <f>L152+AP152+BF152</f>
        <v>0</v>
      </c>
      <c r="BH152" s="342"/>
      <c r="BI152" s="291"/>
      <c r="BJ152" s="342"/>
      <c r="BK152" s="291"/>
      <c r="BL152" s="342"/>
      <c r="BM152" s="342"/>
    </row>
    <row r="153" spans="2:65" s="287" customFormat="1" ht="12" customHeight="1">
      <c r="B153" s="447"/>
      <c r="C153" s="387"/>
      <c r="D153" s="389"/>
      <c r="E153" s="390"/>
      <c r="F153" s="390"/>
      <c r="G153" s="391"/>
      <c r="H153" s="395"/>
      <c r="I153" s="366"/>
      <c r="J153" s="346" t="s">
        <v>393</v>
      </c>
      <c r="K153" s="289" t="s">
        <v>400</v>
      </c>
      <c r="L153" s="305"/>
      <c r="M153" s="305"/>
      <c r="N153" s="305"/>
      <c r="O153" s="305"/>
      <c r="P153" s="291"/>
      <c r="Q153" s="291"/>
      <c r="R153" s="291"/>
      <c r="S153" s="291"/>
      <c r="T153" s="291"/>
      <c r="U153" s="291"/>
      <c r="V153" s="291"/>
      <c r="W153" s="291"/>
      <c r="X153" s="291"/>
      <c r="Y153" s="291"/>
      <c r="Z153" s="291"/>
      <c r="AA153" s="291"/>
      <c r="AB153" s="291"/>
      <c r="AC153" s="291"/>
      <c r="AD153" s="291"/>
      <c r="AE153" s="291"/>
      <c r="AF153" s="291"/>
      <c r="AG153" s="291"/>
      <c r="AH153" s="291"/>
      <c r="AI153" s="291"/>
      <c r="AJ153" s="291"/>
      <c r="AK153" s="291"/>
      <c r="AL153" s="291"/>
      <c r="AM153" s="291"/>
      <c r="AN153" s="291"/>
      <c r="AO153" s="291"/>
      <c r="AP153" s="291"/>
      <c r="AQ153" s="291"/>
      <c r="AR153" s="291"/>
      <c r="AS153" s="291"/>
      <c r="AT153" s="291"/>
      <c r="AU153" s="291"/>
      <c r="AV153" s="291"/>
      <c r="AW153" s="291"/>
      <c r="AX153" s="291"/>
      <c r="AY153" s="291"/>
      <c r="AZ153" s="291"/>
      <c r="BA153" s="291"/>
      <c r="BB153" s="291"/>
      <c r="BC153" s="291"/>
      <c r="BD153" s="291"/>
      <c r="BE153" s="291"/>
      <c r="BF153" s="291"/>
      <c r="BG153" s="293">
        <f>L153+M153+N153+O153</f>
        <v>0</v>
      </c>
      <c r="BH153" s="342"/>
      <c r="BI153" s="291"/>
      <c r="BJ153" s="342"/>
      <c r="BK153" s="291"/>
      <c r="BL153" s="342"/>
      <c r="BM153" s="342"/>
    </row>
    <row r="154" spans="2:65" s="287" customFormat="1" ht="12" customHeight="1">
      <c r="B154" s="447"/>
      <c r="C154" s="387"/>
      <c r="D154" s="389"/>
      <c r="E154" s="390"/>
      <c r="F154" s="390"/>
      <c r="G154" s="391"/>
      <c r="H154" s="395"/>
      <c r="I154" s="366" t="s">
        <v>242</v>
      </c>
      <c r="J154" s="346" t="s">
        <v>391</v>
      </c>
      <c r="K154" s="289" t="s">
        <v>401</v>
      </c>
      <c r="L154" s="291"/>
      <c r="M154" s="291"/>
      <c r="N154" s="291"/>
      <c r="O154" s="291"/>
      <c r="P154" s="294">
        <f>Q154+S154+X154</f>
        <v>0</v>
      </c>
      <c r="Q154" s="305"/>
      <c r="R154" s="305"/>
      <c r="S154" s="305"/>
      <c r="T154" s="305"/>
      <c r="U154" s="305"/>
      <c r="V154" s="305"/>
      <c r="W154" s="305"/>
      <c r="X154" s="305"/>
      <c r="Y154" s="305"/>
      <c r="Z154" s="305"/>
      <c r="AA154" s="305"/>
      <c r="AB154" s="330">
        <f>M154+N154+O154+P154+AA154</f>
        <v>0</v>
      </c>
      <c r="AC154" s="294">
        <f>AD154+AE154</f>
        <v>0</v>
      </c>
      <c r="AD154" s="305"/>
      <c r="AE154" s="305"/>
      <c r="AF154" s="305"/>
      <c r="AG154" s="305"/>
      <c r="AH154" s="305"/>
      <c r="AI154" s="305"/>
      <c r="AJ154" s="294">
        <f>AC154+AG154+AH154+AI154</f>
        <v>0</v>
      </c>
      <c r="AK154" s="305"/>
      <c r="AL154" s="305"/>
      <c r="AM154" s="305"/>
      <c r="AN154" s="305"/>
      <c r="AO154" s="294">
        <f>AK154+AL154+AM154+AN154</f>
        <v>0</v>
      </c>
      <c r="AP154" s="294">
        <f>AB154+AJ154+AO154</f>
        <v>0</v>
      </c>
      <c r="AQ154" s="294">
        <f>AR154+AS154+AT154+AU154+AX154+AY154</f>
        <v>0</v>
      </c>
      <c r="AR154" s="307"/>
      <c r="AS154" s="305"/>
      <c r="AT154" s="305"/>
      <c r="AU154" s="305"/>
      <c r="AV154" s="305"/>
      <c r="AW154" s="305"/>
      <c r="AX154" s="305"/>
      <c r="AY154" s="305"/>
      <c r="AZ154" s="305"/>
      <c r="BA154" s="335"/>
      <c r="BB154" s="335"/>
      <c r="BC154" s="335"/>
      <c r="BD154" s="335"/>
      <c r="BE154" s="335"/>
      <c r="BF154" s="294">
        <f>AQ154+BA154+BB154+BC154+BD154+BE154</f>
        <v>0</v>
      </c>
      <c r="BG154" s="293">
        <f>L154+AP154+BF154</f>
        <v>0</v>
      </c>
      <c r="BH154" s="342"/>
      <c r="BI154" s="291"/>
      <c r="BJ154" s="342"/>
      <c r="BK154" s="291"/>
      <c r="BL154" s="342"/>
      <c r="BM154" s="342"/>
    </row>
    <row r="155" spans="2:65" s="287" customFormat="1" ht="12" customHeight="1">
      <c r="B155" s="447"/>
      <c r="C155" s="387"/>
      <c r="D155" s="389"/>
      <c r="E155" s="390"/>
      <c r="F155" s="390"/>
      <c r="G155" s="391"/>
      <c r="H155" s="395"/>
      <c r="I155" s="366"/>
      <c r="J155" s="346" t="s">
        <v>402</v>
      </c>
      <c r="K155" s="289" t="s">
        <v>403</v>
      </c>
      <c r="L155" s="291"/>
      <c r="M155" s="291"/>
      <c r="N155" s="291"/>
      <c r="O155" s="291"/>
      <c r="P155" s="294">
        <f>Q155+S155+X155</f>
        <v>0</v>
      </c>
      <c r="Q155" s="305"/>
      <c r="R155" s="305"/>
      <c r="S155" s="305"/>
      <c r="T155" s="305"/>
      <c r="U155" s="305"/>
      <c r="V155" s="305"/>
      <c r="W155" s="305"/>
      <c r="X155" s="305"/>
      <c r="Y155" s="305"/>
      <c r="Z155" s="305"/>
      <c r="AA155" s="305"/>
      <c r="AB155" s="330">
        <f>M155+N155+O155+P155+AA155</f>
        <v>0</v>
      </c>
      <c r="AC155" s="294">
        <f>AD155+AE155</f>
        <v>0</v>
      </c>
      <c r="AD155" s="305"/>
      <c r="AE155" s="305"/>
      <c r="AF155" s="305"/>
      <c r="AG155" s="305"/>
      <c r="AH155" s="305"/>
      <c r="AI155" s="305"/>
      <c r="AJ155" s="294">
        <f>AC155+AG155+AH155+AI155</f>
        <v>0</v>
      </c>
      <c r="AK155" s="305"/>
      <c r="AL155" s="305"/>
      <c r="AM155" s="305"/>
      <c r="AN155" s="305"/>
      <c r="AO155" s="294">
        <f>AK155+AL155+AM155+AN155</f>
        <v>0</v>
      </c>
      <c r="AP155" s="294">
        <f>AB155+AJ155+AO155</f>
        <v>0</v>
      </c>
      <c r="AQ155" s="294">
        <f>AR155+AS155+AT155+AU155+AX155+AY155</f>
        <v>0</v>
      </c>
      <c r="AR155" s="307"/>
      <c r="AS155" s="305"/>
      <c r="AT155" s="305"/>
      <c r="AU155" s="305"/>
      <c r="AV155" s="305"/>
      <c r="AW155" s="305"/>
      <c r="AX155" s="305"/>
      <c r="AY155" s="305"/>
      <c r="AZ155" s="305"/>
      <c r="BA155" s="335"/>
      <c r="BB155" s="335"/>
      <c r="BC155" s="335"/>
      <c r="BD155" s="335"/>
      <c r="BE155" s="335"/>
      <c r="BF155" s="294">
        <f>AQ155+BA155+BB155+BC155+BD155+BE155</f>
        <v>0</v>
      </c>
      <c r="BG155" s="293">
        <f>L155+AP155+BF155</f>
        <v>0</v>
      </c>
      <c r="BH155" s="342"/>
      <c r="BI155" s="291"/>
      <c r="BJ155" s="342"/>
      <c r="BK155" s="291"/>
      <c r="BL155" s="342"/>
      <c r="BM155" s="342"/>
    </row>
    <row r="156" spans="2:65" s="287" customFormat="1" ht="13.5" customHeight="1">
      <c r="B156" s="447"/>
      <c r="C156" s="387"/>
      <c r="D156" s="389"/>
      <c r="E156" s="390"/>
      <c r="F156" s="390"/>
      <c r="G156" s="391"/>
      <c r="H156" s="395"/>
      <c r="I156" s="401" t="s">
        <v>404</v>
      </c>
      <c r="J156" s="346" t="s">
        <v>391</v>
      </c>
      <c r="K156" s="289" t="s">
        <v>405</v>
      </c>
      <c r="L156" s="301"/>
      <c r="M156" s="301"/>
      <c r="N156" s="301"/>
      <c r="O156" s="301"/>
      <c r="P156" s="294">
        <f>Q156+S156+X156</f>
        <v>0</v>
      </c>
      <c r="Q156" s="305"/>
      <c r="R156" s="305"/>
      <c r="S156" s="305"/>
      <c r="T156" s="305"/>
      <c r="U156" s="305"/>
      <c r="V156" s="305"/>
      <c r="W156" s="305"/>
      <c r="X156" s="305"/>
      <c r="Y156" s="305"/>
      <c r="Z156" s="305"/>
      <c r="AA156" s="305"/>
      <c r="AB156" s="330">
        <f>M156+N156+O156+P156+AA156</f>
        <v>0</v>
      </c>
      <c r="AC156" s="294">
        <f>AD156+AE156</f>
        <v>0</v>
      </c>
      <c r="AD156" s="305"/>
      <c r="AE156" s="305"/>
      <c r="AF156" s="305"/>
      <c r="AG156" s="305"/>
      <c r="AH156" s="305"/>
      <c r="AI156" s="305"/>
      <c r="AJ156" s="294">
        <f>AC156+AG156+AH156+AI156</f>
        <v>0</v>
      </c>
      <c r="AK156" s="305"/>
      <c r="AL156" s="305"/>
      <c r="AM156" s="305"/>
      <c r="AN156" s="305"/>
      <c r="AO156" s="294">
        <f>AK156+AL156+AM156+AN156</f>
        <v>0</v>
      </c>
      <c r="AP156" s="294">
        <f>AB156+AJ156+AO156</f>
        <v>0</v>
      </c>
      <c r="AQ156" s="294">
        <f>AR156+AS156+AT156+AU156+AX156+AY156</f>
        <v>0</v>
      </c>
      <c r="AR156" s="307"/>
      <c r="AS156" s="305"/>
      <c r="AT156" s="305"/>
      <c r="AU156" s="305"/>
      <c r="AV156" s="305"/>
      <c r="AW156" s="305"/>
      <c r="AX156" s="305"/>
      <c r="AY156" s="305"/>
      <c r="AZ156" s="305"/>
      <c r="BA156" s="335"/>
      <c r="BB156" s="335"/>
      <c r="BC156" s="335"/>
      <c r="BD156" s="335"/>
      <c r="BE156" s="335"/>
      <c r="BF156" s="294">
        <f>AQ156+BA156+BB156+BC156+BD156+BE156</f>
        <v>0</v>
      </c>
      <c r="BG156" s="293">
        <f>L156+AP156+BF156</f>
        <v>0</v>
      </c>
      <c r="BH156" s="342"/>
      <c r="BI156" s="291"/>
      <c r="BJ156" s="342"/>
      <c r="BK156" s="291"/>
      <c r="BL156" s="342"/>
      <c r="BM156" s="342"/>
    </row>
    <row r="157" spans="2:65" s="287" customFormat="1" ht="12" customHeight="1">
      <c r="B157" s="447"/>
      <c r="C157" s="387"/>
      <c r="D157" s="389"/>
      <c r="E157" s="390"/>
      <c r="F157" s="390"/>
      <c r="G157" s="391"/>
      <c r="H157" s="395"/>
      <c r="I157" s="401"/>
      <c r="J157" s="346" t="s">
        <v>393</v>
      </c>
      <c r="K157" s="289" t="s">
        <v>406</v>
      </c>
      <c r="L157" s="305"/>
      <c r="M157" s="305"/>
      <c r="N157" s="305"/>
      <c r="O157" s="305"/>
      <c r="P157" s="291"/>
      <c r="Q157" s="291"/>
      <c r="R157" s="291"/>
      <c r="S157" s="291"/>
      <c r="T157" s="291"/>
      <c r="U157" s="291"/>
      <c r="V157" s="291"/>
      <c r="W157" s="291"/>
      <c r="X157" s="291"/>
      <c r="Y157" s="291"/>
      <c r="Z157" s="291"/>
      <c r="AA157" s="291"/>
      <c r="AB157" s="291"/>
      <c r="AC157" s="291"/>
      <c r="AD157" s="291"/>
      <c r="AE157" s="291"/>
      <c r="AF157" s="291"/>
      <c r="AG157" s="291"/>
      <c r="AH157" s="291"/>
      <c r="AI157" s="291"/>
      <c r="AJ157" s="291"/>
      <c r="AK157" s="291"/>
      <c r="AL157" s="291"/>
      <c r="AM157" s="291"/>
      <c r="AN157" s="291"/>
      <c r="AO157" s="291"/>
      <c r="AP157" s="291"/>
      <c r="AQ157" s="291"/>
      <c r="AR157" s="291"/>
      <c r="AS157" s="291"/>
      <c r="AT157" s="291"/>
      <c r="AU157" s="291"/>
      <c r="AV157" s="291"/>
      <c r="AW157" s="291"/>
      <c r="AX157" s="291"/>
      <c r="AY157" s="291"/>
      <c r="AZ157" s="291"/>
      <c r="BA157" s="291"/>
      <c r="BB157" s="291"/>
      <c r="BC157" s="291"/>
      <c r="BD157" s="291"/>
      <c r="BE157" s="291"/>
      <c r="BF157" s="291"/>
      <c r="BG157" s="293">
        <f>L157+M157+N157+O157</f>
        <v>0</v>
      </c>
      <c r="BH157" s="342"/>
      <c r="BI157" s="291"/>
      <c r="BJ157" s="342"/>
      <c r="BK157" s="291"/>
      <c r="BL157" s="342"/>
      <c r="BM157" s="342"/>
    </row>
    <row r="158" spans="2:65" s="287" customFormat="1" ht="12" customHeight="1">
      <c r="B158" s="447"/>
      <c r="C158" s="387"/>
      <c r="D158" s="389"/>
      <c r="E158" s="390"/>
      <c r="F158" s="390"/>
      <c r="G158" s="391"/>
      <c r="H158" s="395"/>
      <c r="I158" s="346" t="s">
        <v>407</v>
      </c>
      <c r="J158" s="344" t="s">
        <v>384</v>
      </c>
      <c r="K158" s="289" t="s">
        <v>408</v>
      </c>
      <c r="L158" s="294">
        <f t="shared" ref="L158:BG158" si="99">L145+L148+L150+L152+L154+L156</f>
        <v>0</v>
      </c>
      <c r="M158" s="294">
        <f t="shared" si="99"/>
        <v>0</v>
      </c>
      <c r="N158" s="294">
        <f t="shared" si="99"/>
        <v>0</v>
      </c>
      <c r="O158" s="294">
        <f t="shared" si="99"/>
        <v>0</v>
      </c>
      <c r="P158" s="294">
        <f t="shared" si="99"/>
        <v>0</v>
      </c>
      <c r="Q158" s="294">
        <f t="shared" si="99"/>
        <v>0</v>
      </c>
      <c r="R158" s="294">
        <f t="shared" si="99"/>
        <v>0</v>
      </c>
      <c r="S158" s="294">
        <f t="shared" si="99"/>
        <v>0</v>
      </c>
      <c r="T158" s="294">
        <f t="shared" si="99"/>
        <v>0</v>
      </c>
      <c r="U158" s="294">
        <f t="shared" si="99"/>
        <v>0</v>
      </c>
      <c r="V158" s="294">
        <f t="shared" si="99"/>
        <v>0</v>
      </c>
      <c r="W158" s="294">
        <f t="shared" si="99"/>
        <v>0</v>
      </c>
      <c r="X158" s="294">
        <f t="shared" si="99"/>
        <v>0</v>
      </c>
      <c r="Y158" s="294">
        <f t="shared" si="99"/>
        <v>0</v>
      </c>
      <c r="Z158" s="294">
        <f t="shared" si="99"/>
        <v>0</v>
      </c>
      <c r="AA158" s="294">
        <f t="shared" si="99"/>
        <v>0</v>
      </c>
      <c r="AB158" s="330">
        <f t="shared" si="99"/>
        <v>0</v>
      </c>
      <c r="AC158" s="294">
        <f t="shared" si="99"/>
        <v>0</v>
      </c>
      <c r="AD158" s="294">
        <f t="shared" si="99"/>
        <v>0</v>
      </c>
      <c r="AE158" s="294">
        <f t="shared" si="99"/>
        <v>0</v>
      </c>
      <c r="AF158" s="294">
        <f t="shared" si="99"/>
        <v>0</v>
      </c>
      <c r="AG158" s="294">
        <f t="shared" si="99"/>
        <v>0</v>
      </c>
      <c r="AH158" s="294">
        <f t="shared" si="99"/>
        <v>0</v>
      </c>
      <c r="AI158" s="294">
        <f t="shared" si="99"/>
        <v>0</v>
      </c>
      <c r="AJ158" s="294">
        <f t="shared" si="99"/>
        <v>0</v>
      </c>
      <c r="AK158" s="294">
        <f t="shared" si="99"/>
        <v>0</v>
      </c>
      <c r="AL158" s="294">
        <f t="shared" si="99"/>
        <v>0</v>
      </c>
      <c r="AM158" s="294">
        <f t="shared" si="99"/>
        <v>0</v>
      </c>
      <c r="AN158" s="294">
        <f t="shared" si="99"/>
        <v>0</v>
      </c>
      <c r="AO158" s="294">
        <f t="shared" si="99"/>
        <v>0</v>
      </c>
      <c r="AP158" s="294">
        <f t="shared" si="99"/>
        <v>0</v>
      </c>
      <c r="AQ158" s="294">
        <f t="shared" si="99"/>
        <v>0</v>
      </c>
      <c r="AR158" s="294">
        <f t="shared" si="99"/>
        <v>0</v>
      </c>
      <c r="AS158" s="294">
        <f t="shared" si="99"/>
        <v>0</v>
      </c>
      <c r="AT158" s="294">
        <f t="shared" si="99"/>
        <v>0</v>
      </c>
      <c r="AU158" s="294">
        <f t="shared" si="99"/>
        <v>0</v>
      </c>
      <c r="AV158" s="294">
        <f t="shared" si="99"/>
        <v>0</v>
      </c>
      <c r="AW158" s="294">
        <f t="shared" si="99"/>
        <v>0</v>
      </c>
      <c r="AX158" s="294">
        <f t="shared" si="99"/>
        <v>0</v>
      </c>
      <c r="AY158" s="294">
        <f t="shared" si="99"/>
        <v>0</v>
      </c>
      <c r="AZ158" s="294">
        <f t="shared" ref="AZ158" si="100">AZ145+AZ148+AZ150+AZ152+AZ154+AZ156</f>
        <v>0</v>
      </c>
      <c r="BA158" s="294">
        <f t="shared" si="99"/>
        <v>0</v>
      </c>
      <c r="BB158" s="294">
        <f t="shared" si="99"/>
        <v>0</v>
      </c>
      <c r="BC158" s="294">
        <f t="shared" si="99"/>
        <v>0</v>
      </c>
      <c r="BD158" s="294">
        <f t="shared" si="99"/>
        <v>0</v>
      </c>
      <c r="BE158" s="294">
        <f t="shared" si="99"/>
        <v>0</v>
      </c>
      <c r="BF158" s="294">
        <f t="shared" si="99"/>
        <v>0</v>
      </c>
      <c r="BG158" s="294">
        <f t="shared" si="99"/>
        <v>0</v>
      </c>
      <c r="BH158" s="342"/>
      <c r="BI158" s="291"/>
      <c r="BJ158" s="342"/>
      <c r="BK158" s="291"/>
      <c r="BL158" s="342"/>
      <c r="BM158" s="342"/>
    </row>
    <row r="159" spans="2:65" s="287" customFormat="1" ht="12" customHeight="1">
      <c r="B159" s="447"/>
      <c r="C159" s="387"/>
      <c r="D159" s="389"/>
      <c r="E159" s="390"/>
      <c r="F159" s="390"/>
      <c r="G159" s="391"/>
      <c r="H159" s="395"/>
      <c r="I159" s="397" t="s">
        <v>386</v>
      </c>
      <c r="J159" s="397"/>
      <c r="K159" s="289" t="s">
        <v>409</v>
      </c>
      <c r="L159" s="291"/>
      <c r="M159" s="291"/>
      <c r="N159" s="291"/>
      <c r="O159" s="291"/>
      <c r="P159" s="291"/>
      <c r="Q159" s="291"/>
      <c r="R159" s="291"/>
      <c r="S159" s="291"/>
      <c r="T159" s="291"/>
      <c r="U159" s="291"/>
      <c r="V159" s="291"/>
      <c r="W159" s="291"/>
      <c r="X159" s="291"/>
      <c r="Y159" s="291"/>
      <c r="Z159" s="291"/>
      <c r="AA159" s="291"/>
      <c r="AB159" s="291"/>
      <c r="AC159" s="291"/>
      <c r="AD159" s="291"/>
      <c r="AE159" s="291"/>
      <c r="AF159" s="291"/>
      <c r="AG159" s="291"/>
      <c r="AH159" s="291"/>
      <c r="AI159" s="291"/>
      <c r="AJ159" s="291"/>
      <c r="AK159" s="291"/>
      <c r="AL159" s="291"/>
      <c r="AM159" s="291"/>
      <c r="AN159" s="291"/>
      <c r="AO159" s="291"/>
      <c r="AP159" s="291"/>
      <c r="AQ159" s="291"/>
      <c r="AR159" s="291"/>
      <c r="AS159" s="291"/>
      <c r="AT159" s="291"/>
      <c r="AU159" s="291"/>
      <c r="AV159" s="291"/>
      <c r="AW159" s="291"/>
      <c r="AX159" s="291"/>
      <c r="AY159" s="291"/>
      <c r="AZ159" s="291"/>
      <c r="BA159" s="291"/>
      <c r="BB159" s="291"/>
      <c r="BC159" s="291"/>
      <c r="BD159" s="291"/>
      <c r="BE159" s="291"/>
      <c r="BF159" s="291"/>
      <c r="BG159" s="347"/>
      <c r="BH159" s="342"/>
      <c r="BI159" s="291"/>
      <c r="BJ159" s="342"/>
      <c r="BK159" s="291"/>
      <c r="BL159" s="342"/>
      <c r="BM159" s="342"/>
    </row>
    <row r="160" spans="2:65" s="287" customFormat="1" ht="12" customHeight="1">
      <c r="B160" s="447"/>
      <c r="C160" s="387"/>
      <c r="D160" s="389"/>
      <c r="E160" s="390"/>
      <c r="F160" s="390"/>
      <c r="G160" s="391"/>
      <c r="H160" s="396"/>
      <c r="I160" s="397" t="s">
        <v>410</v>
      </c>
      <c r="J160" s="397"/>
      <c r="K160" s="289" t="s">
        <v>411</v>
      </c>
      <c r="L160" s="291"/>
      <c r="M160" s="291"/>
      <c r="N160" s="291"/>
      <c r="O160" s="291"/>
      <c r="P160" s="291"/>
      <c r="Q160" s="291"/>
      <c r="R160" s="291"/>
      <c r="S160" s="291"/>
      <c r="T160" s="291"/>
      <c r="U160" s="291"/>
      <c r="V160" s="291"/>
      <c r="W160" s="291"/>
      <c r="X160" s="291"/>
      <c r="Y160" s="291"/>
      <c r="Z160" s="291"/>
      <c r="AA160" s="291"/>
      <c r="AB160" s="291"/>
      <c r="AC160" s="291"/>
      <c r="AD160" s="291"/>
      <c r="AE160" s="291"/>
      <c r="AF160" s="291"/>
      <c r="AG160" s="291"/>
      <c r="AH160" s="291"/>
      <c r="AI160" s="291"/>
      <c r="AJ160" s="291"/>
      <c r="AK160" s="291"/>
      <c r="AL160" s="291"/>
      <c r="AM160" s="291"/>
      <c r="AN160" s="291"/>
      <c r="AO160" s="291"/>
      <c r="AP160" s="291"/>
      <c r="AQ160" s="291"/>
      <c r="AR160" s="291"/>
      <c r="AS160" s="291"/>
      <c r="AT160" s="291"/>
      <c r="AU160" s="291"/>
      <c r="AV160" s="291"/>
      <c r="AW160" s="291"/>
      <c r="AX160" s="291"/>
      <c r="AY160" s="291"/>
      <c r="AZ160" s="291"/>
      <c r="BA160" s="291"/>
      <c r="BB160" s="291"/>
      <c r="BC160" s="291"/>
      <c r="BD160" s="291"/>
      <c r="BE160" s="291"/>
      <c r="BF160" s="291"/>
      <c r="BG160" s="345"/>
      <c r="BH160" s="342"/>
      <c r="BI160" s="291"/>
      <c r="BJ160" s="342"/>
      <c r="BK160" s="291"/>
      <c r="BL160" s="342"/>
      <c r="BM160" s="342"/>
    </row>
    <row r="161" spans="2:65" s="287" customFormat="1" ht="12" customHeight="1">
      <c r="B161" s="447"/>
      <c r="C161" s="387"/>
      <c r="D161" s="389"/>
      <c r="E161" s="390"/>
      <c r="F161" s="390"/>
      <c r="G161" s="391"/>
      <c r="H161" s="364" t="s">
        <v>412</v>
      </c>
      <c r="I161" s="364"/>
      <c r="J161" s="348" t="s">
        <v>391</v>
      </c>
      <c r="K161" s="289" t="s">
        <v>413</v>
      </c>
      <c r="L161" s="305"/>
      <c r="M161" s="305"/>
      <c r="N161" s="291"/>
      <c r="O161" s="291"/>
      <c r="P161" s="294">
        <f>Q161+S161+X161</f>
        <v>0</v>
      </c>
      <c r="Q161" s="305"/>
      <c r="R161" s="305"/>
      <c r="S161" s="305"/>
      <c r="T161" s="305"/>
      <c r="U161" s="305"/>
      <c r="V161" s="305"/>
      <c r="W161" s="305"/>
      <c r="X161" s="305"/>
      <c r="Y161" s="305"/>
      <c r="Z161" s="305"/>
      <c r="AA161" s="305"/>
      <c r="AB161" s="330">
        <f>M161+N161+O161+P161+AA161</f>
        <v>0</v>
      </c>
      <c r="AC161" s="294">
        <f>AD161+AE161</f>
        <v>0</v>
      </c>
      <c r="AD161" s="305"/>
      <c r="AE161" s="305"/>
      <c r="AF161" s="305"/>
      <c r="AG161" s="305"/>
      <c r="AH161" s="305"/>
      <c r="AI161" s="305"/>
      <c r="AJ161" s="294">
        <f>AC161+AG161+AH161+AI161</f>
        <v>0</v>
      </c>
      <c r="AK161" s="305"/>
      <c r="AL161" s="305"/>
      <c r="AM161" s="305"/>
      <c r="AN161" s="305"/>
      <c r="AO161" s="294">
        <f>AK161+AL161+AM161+AN161</f>
        <v>0</v>
      </c>
      <c r="AP161" s="306">
        <f>AB161+AJ161+AO161</f>
        <v>0</v>
      </c>
      <c r="AQ161" s="306">
        <f>AR161+AS161+AT161+AU161+AX161+AY161</f>
        <v>0</v>
      </c>
      <c r="AR161" s="307"/>
      <c r="AS161" s="305"/>
      <c r="AT161" s="305"/>
      <c r="AU161" s="305"/>
      <c r="AV161" s="305"/>
      <c r="AW161" s="305"/>
      <c r="AX161" s="305"/>
      <c r="AY161" s="305"/>
      <c r="AZ161" s="305"/>
      <c r="BA161" s="335"/>
      <c r="BB161" s="335"/>
      <c r="BC161" s="335"/>
      <c r="BD161" s="335"/>
      <c r="BE161" s="335"/>
      <c r="BF161" s="294">
        <f>AQ161+BA161+BB161+BC161+BD161+BE161</f>
        <v>0</v>
      </c>
      <c r="BG161" s="293">
        <f>L161+AP161+BF161</f>
        <v>0</v>
      </c>
      <c r="BH161" s="342"/>
      <c r="BI161" s="291"/>
      <c r="BJ161" s="342"/>
      <c r="BK161" s="291"/>
      <c r="BL161" s="342"/>
      <c r="BM161" s="342"/>
    </row>
    <row r="162" spans="2:65" s="287" customFormat="1" ht="12" customHeight="1">
      <c r="B162" s="447"/>
      <c r="C162" s="387"/>
      <c r="D162" s="389"/>
      <c r="E162" s="390"/>
      <c r="F162" s="390"/>
      <c r="G162" s="391"/>
      <c r="H162" s="368" t="s">
        <v>414</v>
      </c>
      <c r="I162" s="348" t="s">
        <v>415</v>
      </c>
      <c r="J162" s="348" t="s">
        <v>391</v>
      </c>
      <c r="K162" s="289" t="s">
        <v>416</v>
      </c>
      <c r="L162" s="291"/>
      <c r="M162" s="291"/>
      <c r="N162" s="291"/>
      <c r="O162" s="291"/>
      <c r="P162" s="294">
        <f>T162</f>
        <v>0</v>
      </c>
      <c r="Q162" s="291"/>
      <c r="R162" s="291"/>
      <c r="S162" s="294">
        <f>T162</f>
        <v>0</v>
      </c>
      <c r="T162" s="294">
        <f>U162</f>
        <v>0</v>
      </c>
      <c r="U162" s="301"/>
      <c r="V162" s="301"/>
      <c r="W162" s="291"/>
      <c r="X162" s="291"/>
      <c r="Y162" s="291"/>
      <c r="Z162" s="291"/>
      <c r="AA162" s="291"/>
      <c r="AB162" s="330">
        <f>M162+N162+O162+P162+AA162</f>
        <v>0</v>
      </c>
      <c r="AC162" s="291"/>
      <c r="AD162" s="291"/>
      <c r="AE162" s="291"/>
      <c r="AF162" s="291"/>
      <c r="AG162" s="291"/>
      <c r="AH162" s="291"/>
      <c r="AI162" s="291"/>
      <c r="AJ162" s="291"/>
      <c r="AK162" s="291"/>
      <c r="AL162" s="291"/>
      <c r="AM162" s="291"/>
      <c r="AN162" s="291"/>
      <c r="AO162" s="291"/>
      <c r="AP162" s="349">
        <f>AB162+AJ162+AO162</f>
        <v>0</v>
      </c>
      <c r="AQ162" s="291"/>
      <c r="AR162" s="291"/>
      <c r="AS162" s="291"/>
      <c r="AT162" s="291"/>
      <c r="AU162" s="291"/>
      <c r="AV162" s="291"/>
      <c r="AW162" s="291"/>
      <c r="AX162" s="291"/>
      <c r="AY162" s="291"/>
      <c r="AZ162" s="291"/>
      <c r="BA162" s="291"/>
      <c r="BB162" s="291"/>
      <c r="BC162" s="291"/>
      <c r="BD162" s="291"/>
      <c r="BE162" s="291"/>
      <c r="BF162" s="291"/>
      <c r="BG162" s="293">
        <f>L162+AP162+BF162</f>
        <v>0</v>
      </c>
      <c r="BH162" s="342"/>
      <c r="BI162" s="291"/>
      <c r="BJ162" s="342"/>
      <c r="BK162" s="291"/>
      <c r="BL162" s="342"/>
      <c r="BM162" s="342"/>
    </row>
    <row r="163" spans="2:65" s="287" customFormat="1" ht="12" customHeight="1">
      <c r="B163" s="447"/>
      <c r="C163" s="387"/>
      <c r="D163" s="389"/>
      <c r="E163" s="390"/>
      <c r="F163" s="390"/>
      <c r="G163" s="391"/>
      <c r="H163" s="368"/>
      <c r="I163" s="348" t="s">
        <v>417</v>
      </c>
      <c r="J163" s="348" t="s">
        <v>391</v>
      </c>
      <c r="K163" s="289" t="s">
        <v>418</v>
      </c>
      <c r="L163" s="291"/>
      <c r="M163" s="291"/>
      <c r="N163" s="291"/>
      <c r="O163" s="291"/>
      <c r="P163" s="294">
        <f>Q163+S163+X163</f>
        <v>0</v>
      </c>
      <c r="Q163" s="305"/>
      <c r="R163" s="305"/>
      <c r="S163" s="305"/>
      <c r="T163" s="305"/>
      <c r="U163" s="305"/>
      <c r="V163" s="305"/>
      <c r="W163" s="305"/>
      <c r="X163" s="305"/>
      <c r="Y163" s="305"/>
      <c r="Z163" s="305"/>
      <c r="AA163" s="305"/>
      <c r="AB163" s="330">
        <f>M163+N163+O163+P163+AA163</f>
        <v>0</v>
      </c>
      <c r="AC163" s="294">
        <f>AD163+AE163</f>
        <v>0</v>
      </c>
      <c r="AD163" s="305"/>
      <c r="AE163" s="305"/>
      <c r="AF163" s="305"/>
      <c r="AG163" s="291"/>
      <c r="AH163" s="291"/>
      <c r="AI163" s="291"/>
      <c r="AJ163" s="294">
        <f>AC163+AG163+AH163+AI163</f>
        <v>0</v>
      </c>
      <c r="AK163" s="291"/>
      <c r="AL163" s="291"/>
      <c r="AM163" s="291"/>
      <c r="AN163" s="291"/>
      <c r="AO163" s="291"/>
      <c r="AP163" s="349">
        <f>AB163+AJ163+AO163</f>
        <v>0</v>
      </c>
      <c r="AQ163" s="291"/>
      <c r="AR163" s="291"/>
      <c r="AS163" s="291"/>
      <c r="AT163" s="291"/>
      <c r="AU163" s="291"/>
      <c r="AV163" s="291"/>
      <c r="AW163" s="291"/>
      <c r="AX163" s="291"/>
      <c r="AY163" s="291"/>
      <c r="AZ163" s="291"/>
      <c r="BA163" s="291"/>
      <c r="BB163" s="335"/>
      <c r="BC163" s="291"/>
      <c r="BD163" s="291"/>
      <c r="BE163" s="291"/>
      <c r="BF163" s="330">
        <f>AQ163+BA163+BB163+BC163+BD163+BE163</f>
        <v>0</v>
      </c>
      <c r="BG163" s="293">
        <f>L163+AP163+BF163</f>
        <v>0</v>
      </c>
      <c r="BH163" s="342"/>
      <c r="BI163" s="291"/>
      <c r="BJ163" s="342"/>
      <c r="BK163" s="291"/>
      <c r="BL163" s="342"/>
      <c r="BM163" s="342"/>
    </row>
    <row r="164" spans="2:65" s="287" customFormat="1" ht="12" customHeight="1">
      <c r="B164" s="447"/>
      <c r="C164" s="387"/>
      <c r="D164" s="389"/>
      <c r="E164" s="390"/>
      <c r="F164" s="390"/>
      <c r="G164" s="391"/>
      <c r="H164" s="368"/>
      <c r="I164" s="348" t="s">
        <v>419</v>
      </c>
      <c r="J164" s="348" t="s">
        <v>391</v>
      </c>
      <c r="K164" s="289" t="s">
        <v>420</v>
      </c>
      <c r="L164" s="291"/>
      <c r="M164" s="291"/>
      <c r="N164" s="291"/>
      <c r="O164" s="291"/>
      <c r="P164" s="294">
        <f>Q164+S164+X164</f>
        <v>0</v>
      </c>
      <c r="Q164" s="305"/>
      <c r="R164" s="305"/>
      <c r="S164" s="305"/>
      <c r="T164" s="305"/>
      <c r="U164" s="305"/>
      <c r="V164" s="305"/>
      <c r="W164" s="305"/>
      <c r="X164" s="305"/>
      <c r="Y164" s="305"/>
      <c r="Z164" s="305"/>
      <c r="AA164" s="305"/>
      <c r="AB164" s="330">
        <f>M164+N164+O164+P164+AA164</f>
        <v>0</v>
      </c>
      <c r="AC164" s="294">
        <f>AD164+AE164</f>
        <v>0</v>
      </c>
      <c r="AD164" s="305"/>
      <c r="AE164" s="305"/>
      <c r="AF164" s="305"/>
      <c r="AG164" s="305"/>
      <c r="AH164" s="305"/>
      <c r="AI164" s="305"/>
      <c r="AJ164" s="294">
        <f>AC164+AG164+AH164+AI164</f>
        <v>0</v>
      </c>
      <c r="AK164" s="305"/>
      <c r="AL164" s="305"/>
      <c r="AM164" s="305"/>
      <c r="AN164" s="305"/>
      <c r="AO164" s="294">
        <f>AK164+AL164+AM164+AN164</f>
        <v>0</v>
      </c>
      <c r="AP164" s="306">
        <f>AB164+AJ164+AO164</f>
        <v>0</v>
      </c>
      <c r="AQ164" s="306">
        <f>AR164+AS164+AT164+AU164+AX164+AY164</f>
        <v>0</v>
      </c>
      <c r="AR164" s="307"/>
      <c r="AS164" s="305"/>
      <c r="AT164" s="305"/>
      <c r="AU164" s="305"/>
      <c r="AV164" s="305"/>
      <c r="AW164" s="305"/>
      <c r="AX164" s="305"/>
      <c r="AY164" s="305"/>
      <c r="AZ164" s="305"/>
      <c r="BA164" s="335"/>
      <c r="BB164" s="335"/>
      <c r="BC164" s="335"/>
      <c r="BD164" s="335"/>
      <c r="BE164" s="335"/>
      <c r="BF164" s="294">
        <f>AQ164+BA164+BB164+BC164+BD164+BE164</f>
        <v>0</v>
      </c>
      <c r="BG164" s="293">
        <f>L164+AP164+BF164</f>
        <v>0</v>
      </c>
      <c r="BH164" s="342"/>
      <c r="BI164" s="291"/>
      <c r="BJ164" s="342"/>
      <c r="BK164" s="291"/>
      <c r="BL164" s="342"/>
      <c r="BM164" s="342"/>
    </row>
    <row r="165" spans="2:65" s="287" customFormat="1" ht="12" customHeight="1">
      <c r="B165" s="447"/>
      <c r="C165" s="387"/>
      <c r="D165" s="389"/>
      <c r="E165" s="390"/>
      <c r="F165" s="390"/>
      <c r="G165" s="391"/>
      <c r="H165" s="368"/>
      <c r="I165" s="398" t="s">
        <v>421</v>
      </c>
      <c r="J165" s="348" t="s">
        <v>391</v>
      </c>
      <c r="K165" s="289" t="s">
        <v>422</v>
      </c>
      <c r="L165" s="291"/>
      <c r="M165" s="291"/>
      <c r="N165" s="291"/>
      <c r="O165" s="291"/>
      <c r="P165" s="294">
        <f>Q165+S165+X165</f>
        <v>0</v>
      </c>
      <c r="Q165" s="305"/>
      <c r="R165" s="305"/>
      <c r="S165" s="305"/>
      <c r="T165" s="305"/>
      <c r="U165" s="305"/>
      <c r="V165" s="305"/>
      <c r="W165" s="305"/>
      <c r="X165" s="305"/>
      <c r="Y165" s="305"/>
      <c r="Z165" s="305"/>
      <c r="AA165" s="305"/>
      <c r="AB165" s="330">
        <f>M165+N165+O165+P165+AA165</f>
        <v>0</v>
      </c>
      <c r="AC165" s="294">
        <f>AD165+AE165</f>
        <v>0</v>
      </c>
      <c r="AD165" s="305"/>
      <c r="AE165" s="305"/>
      <c r="AF165" s="305"/>
      <c r="AG165" s="305"/>
      <c r="AH165" s="305"/>
      <c r="AI165" s="305"/>
      <c r="AJ165" s="294">
        <f>AC165+AG165+AH165+AI165</f>
        <v>0</v>
      </c>
      <c r="AK165" s="305"/>
      <c r="AL165" s="305"/>
      <c r="AM165" s="305"/>
      <c r="AN165" s="305"/>
      <c r="AO165" s="294">
        <f>AK165+AL165+AM165+AN165</f>
        <v>0</v>
      </c>
      <c r="AP165" s="306">
        <f>AB165+AJ165+AO165</f>
        <v>0</v>
      </c>
      <c r="AQ165" s="306">
        <f>AR165+AS165+AT165+AU165+AX165+AY165</f>
        <v>0</v>
      </c>
      <c r="AR165" s="307"/>
      <c r="AS165" s="305"/>
      <c r="AT165" s="305"/>
      <c r="AU165" s="305"/>
      <c r="AV165" s="305"/>
      <c r="AW165" s="305"/>
      <c r="AX165" s="305"/>
      <c r="AY165" s="305"/>
      <c r="AZ165" s="305"/>
      <c r="BA165" s="335"/>
      <c r="BB165" s="335"/>
      <c r="BC165" s="335"/>
      <c r="BD165" s="335"/>
      <c r="BE165" s="335"/>
      <c r="BF165" s="294">
        <f>AQ165+BA165+BB165+BC165+BD165+BE165</f>
        <v>0</v>
      </c>
      <c r="BG165" s="293">
        <f>L165+AP165+BF165</f>
        <v>0</v>
      </c>
      <c r="BH165" s="342"/>
      <c r="BI165" s="291"/>
      <c r="BJ165" s="342"/>
      <c r="BK165" s="291"/>
      <c r="BL165" s="342"/>
      <c r="BM165" s="342"/>
    </row>
    <row r="166" spans="2:65" s="287" customFormat="1" ht="12" customHeight="1">
      <c r="B166" s="447"/>
      <c r="C166" s="387"/>
      <c r="D166" s="389"/>
      <c r="E166" s="390"/>
      <c r="F166" s="390"/>
      <c r="G166" s="391"/>
      <c r="H166" s="368"/>
      <c r="I166" s="398"/>
      <c r="J166" s="350" t="s">
        <v>393</v>
      </c>
      <c r="K166" s="289" t="s">
        <v>423</v>
      </c>
      <c r="L166" s="305"/>
      <c r="M166" s="305"/>
      <c r="N166" s="291"/>
      <c r="O166" s="291"/>
      <c r="P166" s="291"/>
      <c r="Q166" s="291"/>
      <c r="R166" s="291"/>
      <c r="S166" s="291"/>
      <c r="T166" s="291"/>
      <c r="U166" s="291"/>
      <c r="V166" s="291"/>
      <c r="W166" s="291"/>
      <c r="X166" s="291"/>
      <c r="Y166" s="291"/>
      <c r="Z166" s="291"/>
      <c r="AA166" s="291"/>
      <c r="AB166" s="291"/>
      <c r="AC166" s="291"/>
      <c r="AD166" s="291"/>
      <c r="AE166" s="291"/>
      <c r="AF166" s="291"/>
      <c r="AG166" s="291"/>
      <c r="AH166" s="291"/>
      <c r="AI166" s="291"/>
      <c r="AJ166" s="291"/>
      <c r="AK166" s="291"/>
      <c r="AL166" s="291"/>
      <c r="AM166" s="291"/>
      <c r="AN166" s="291"/>
      <c r="AO166" s="291"/>
      <c r="AP166" s="291"/>
      <c r="AQ166" s="291"/>
      <c r="AR166" s="291"/>
      <c r="AS166" s="291"/>
      <c r="AT166" s="291"/>
      <c r="AU166" s="291"/>
      <c r="AV166" s="291"/>
      <c r="AW166" s="291"/>
      <c r="AX166" s="291"/>
      <c r="AY166" s="291"/>
      <c r="AZ166" s="291"/>
      <c r="BA166" s="291"/>
      <c r="BB166" s="291"/>
      <c r="BC166" s="291"/>
      <c r="BD166" s="291"/>
      <c r="BE166" s="291"/>
      <c r="BF166" s="291"/>
      <c r="BG166" s="293">
        <f>L166+M166+N166+O166</f>
        <v>0</v>
      </c>
      <c r="BH166" s="342"/>
      <c r="BI166" s="291"/>
      <c r="BJ166" s="342"/>
      <c r="BK166" s="291"/>
      <c r="BL166" s="342"/>
      <c r="BM166" s="342"/>
    </row>
    <row r="167" spans="2:65" s="287" customFormat="1" ht="12" customHeight="1">
      <c r="B167" s="447"/>
      <c r="C167" s="387"/>
      <c r="D167" s="389"/>
      <c r="E167" s="390"/>
      <c r="F167" s="390"/>
      <c r="G167" s="391"/>
      <c r="H167" s="368"/>
      <c r="I167" s="398" t="s">
        <v>242</v>
      </c>
      <c r="J167" s="348" t="s">
        <v>391</v>
      </c>
      <c r="K167" s="289" t="s">
        <v>424</v>
      </c>
      <c r="L167" s="295"/>
      <c r="M167" s="295"/>
      <c r="N167" s="295"/>
      <c r="O167" s="295"/>
      <c r="P167" s="294">
        <f>Q167+S167+X167</f>
        <v>0</v>
      </c>
      <c r="Q167" s="305"/>
      <c r="R167" s="305"/>
      <c r="S167" s="305"/>
      <c r="T167" s="305"/>
      <c r="U167" s="305"/>
      <c r="V167" s="305"/>
      <c r="W167" s="305"/>
      <c r="X167" s="305"/>
      <c r="Y167" s="305"/>
      <c r="Z167" s="305"/>
      <c r="AA167" s="305"/>
      <c r="AB167" s="330">
        <f>M167+N167+O167+P167+AA167</f>
        <v>0</v>
      </c>
      <c r="AC167" s="294">
        <f>AD167+AE167</f>
        <v>0</v>
      </c>
      <c r="AD167" s="305"/>
      <c r="AE167" s="305"/>
      <c r="AF167" s="305"/>
      <c r="AG167" s="305"/>
      <c r="AH167" s="305"/>
      <c r="AI167" s="305"/>
      <c r="AJ167" s="294">
        <f>AC167+AG167+AH167+AI167</f>
        <v>0</v>
      </c>
      <c r="AK167" s="305"/>
      <c r="AL167" s="305"/>
      <c r="AM167" s="305"/>
      <c r="AN167" s="305"/>
      <c r="AO167" s="294">
        <f>AK167+AL167+AM167+AN167</f>
        <v>0</v>
      </c>
      <c r="AP167" s="306">
        <f>AB167+AJ167+AO167</f>
        <v>0</v>
      </c>
      <c r="AQ167" s="306">
        <f>AR167+AS167+AT167+AU167+AX167+AY167</f>
        <v>0</v>
      </c>
      <c r="AR167" s="307"/>
      <c r="AS167" s="305"/>
      <c r="AT167" s="305"/>
      <c r="AU167" s="305"/>
      <c r="AV167" s="305"/>
      <c r="AW167" s="305"/>
      <c r="AX167" s="305"/>
      <c r="AY167" s="305"/>
      <c r="AZ167" s="305"/>
      <c r="BA167" s="335"/>
      <c r="BB167" s="335"/>
      <c r="BC167" s="335"/>
      <c r="BD167" s="335"/>
      <c r="BE167" s="335"/>
      <c r="BF167" s="294">
        <f>AQ167+BA167+BB167+BC167+BD167+BE167</f>
        <v>0</v>
      </c>
      <c r="BG167" s="293">
        <f>L167+AP167+BF167</f>
        <v>0</v>
      </c>
      <c r="BH167" s="342"/>
      <c r="BI167" s="291"/>
      <c r="BJ167" s="342"/>
      <c r="BK167" s="291"/>
      <c r="BL167" s="342"/>
      <c r="BM167" s="342"/>
    </row>
    <row r="168" spans="2:65" s="287" customFormat="1" ht="12" customHeight="1">
      <c r="B168" s="447"/>
      <c r="C168" s="387"/>
      <c r="D168" s="389"/>
      <c r="E168" s="390"/>
      <c r="F168" s="390"/>
      <c r="G168" s="391"/>
      <c r="H168" s="368"/>
      <c r="I168" s="398"/>
      <c r="J168" s="348" t="s">
        <v>402</v>
      </c>
      <c r="K168" s="289" t="s">
        <v>425</v>
      </c>
      <c r="L168" s="295"/>
      <c r="M168" s="295"/>
      <c r="N168" s="295"/>
      <c r="O168" s="295"/>
      <c r="P168" s="294">
        <f>Q168+S168+X168</f>
        <v>0</v>
      </c>
      <c r="Q168" s="305"/>
      <c r="R168" s="305"/>
      <c r="S168" s="305"/>
      <c r="T168" s="305"/>
      <c r="U168" s="305"/>
      <c r="V168" s="305"/>
      <c r="W168" s="305"/>
      <c r="X168" s="305"/>
      <c r="Y168" s="305"/>
      <c r="Z168" s="305"/>
      <c r="AA168" s="305"/>
      <c r="AB168" s="330">
        <f>M168+N168+O168+P168+AA168</f>
        <v>0</v>
      </c>
      <c r="AC168" s="294">
        <f>AD168+AE168</f>
        <v>0</v>
      </c>
      <c r="AD168" s="305"/>
      <c r="AE168" s="305"/>
      <c r="AF168" s="305"/>
      <c r="AG168" s="305"/>
      <c r="AH168" s="305"/>
      <c r="AI168" s="305"/>
      <c r="AJ168" s="294">
        <f>AC168+AG168+AH168+AI168</f>
        <v>0</v>
      </c>
      <c r="AK168" s="305"/>
      <c r="AL168" s="305"/>
      <c r="AM168" s="305"/>
      <c r="AN168" s="305"/>
      <c r="AO168" s="294">
        <f>AK168+AL168+AM168+AN168</f>
        <v>0</v>
      </c>
      <c r="AP168" s="306">
        <f>AB168+AJ168+AO168</f>
        <v>0</v>
      </c>
      <c r="AQ168" s="306">
        <f>AR168+AS168+AT168+AU168+AX168+AY168</f>
        <v>0</v>
      </c>
      <c r="AR168" s="307"/>
      <c r="AS168" s="305"/>
      <c r="AT168" s="305"/>
      <c r="AU168" s="305"/>
      <c r="AV168" s="305"/>
      <c r="AW168" s="305"/>
      <c r="AX168" s="305"/>
      <c r="AY168" s="305"/>
      <c r="AZ168" s="305"/>
      <c r="BA168" s="335"/>
      <c r="BB168" s="335"/>
      <c r="BC168" s="335"/>
      <c r="BD168" s="335"/>
      <c r="BE168" s="335"/>
      <c r="BF168" s="294">
        <f>AQ168+BA168+BB168+BC168+BD168+BE168</f>
        <v>0</v>
      </c>
      <c r="BG168" s="293">
        <f>L168+AP168+BF168</f>
        <v>0</v>
      </c>
      <c r="BH168" s="342"/>
      <c r="BI168" s="291"/>
      <c r="BJ168" s="342"/>
      <c r="BK168" s="291"/>
      <c r="BL168" s="342"/>
      <c r="BM168" s="342"/>
    </row>
    <row r="169" spans="2:65" s="287" customFormat="1" ht="12" customHeight="1">
      <c r="B169" s="447"/>
      <c r="C169" s="387"/>
      <c r="D169" s="389"/>
      <c r="E169" s="390"/>
      <c r="F169" s="390"/>
      <c r="G169" s="391"/>
      <c r="H169" s="368"/>
      <c r="I169" s="348" t="s">
        <v>426</v>
      </c>
      <c r="J169" s="348" t="s">
        <v>391</v>
      </c>
      <c r="K169" s="289" t="s">
        <v>427</v>
      </c>
      <c r="L169" s="305"/>
      <c r="M169" s="305"/>
      <c r="N169" s="291"/>
      <c r="O169" s="291"/>
      <c r="P169" s="294">
        <f>Q169+S169+X169</f>
        <v>0</v>
      </c>
      <c r="Q169" s="305"/>
      <c r="R169" s="305"/>
      <c r="S169" s="305"/>
      <c r="T169" s="305"/>
      <c r="U169" s="305"/>
      <c r="V169" s="305"/>
      <c r="W169" s="305"/>
      <c r="X169" s="305"/>
      <c r="Y169" s="305"/>
      <c r="Z169" s="305"/>
      <c r="AA169" s="305"/>
      <c r="AB169" s="330">
        <f>M169+N169+O169+P169+AA169</f>
        <v>0</v>
      </c>
      <c r="AC169" s="294">
        <f>AD169+AE169</f>
        <v>0</v>
      </c>
      <c r="AD169" s="305"/>
      <c r="AE169" s="305"/>
      <c r="AF169" s="305"/>
      <c r="AG169" s="305"/>
      <c r="AH169" s="305"/>
      <c r="AI169" s="305"/>
      <c r="AJ169" s="294">
        <f>AC169+AG169+AH169+AI169</f>
        <v>0</v>
      </c>
      <c r="AK169" s="305"/>
      <c r="AL169" s="305"/>
      <c r="AM169" s="305"/>
      <c r="AN169" s="305"/>
      <c r="AO169" s="294">
        <f>AK169+AL169+AM169+AN169</f>
        <v>0</v>
      </c>
      <c r="AP169" s="306">
        <f>AB169+AJ169+AO169</f>
        <v>0</v>
      </c>
      <c r="AQ169" s="306">
        <f>AR169+AS169+AT169+AU169+AX169+AY169</f>
        <v>0</v>
      </c>
      <c r="AR169" s="307"/>
      <c r="AS169" s="305"/>
      <c r="AT169" s="305"/>
      <c r="AU169" s="305"/>
      <c r="AV169" s="305"/>
      <c r="AW169" s="305"/>
      <c r="AX169" s="305"/>
      <c r="AY169" s="305"/>
      <c r="AZ169" s="305"/>
      <c r="BA169" s="335"/>
      <c r="BB169" s="335"/>
      <c r="BC169" s="335"/>
      <c r="BD169" s="335"/>
      <c r="BE169" s="335"/>
      <c r="BF169" s="294">
        <f>AQ169+BA169+BB169+BC169+BD169+BE169</f>
        <v>0</v>
      </c>
      <c r="BG169" s="293">
        <f>L169+AP169+BF169</f>
        <v>0</v>
      </c>
      <c r="BH169" s="342"/>
      <c r="BI169" s="291"/>
      <c r="BJ169" s="342"/>
      <c r="BK169" s="291"/>
      <c r="BL169" s="342"/>
      <c r="BM169" s="342"/>
    </row>
    <row r="170" spans="2:65" s="287" customFormat="1" ht="12" customHeight="1">
      <c r="B170" s="447"/>
      <c r="C170" s="387"/>
      <c r="D170" s="389"/>
      <c r="E170" s="390"/>
      <c r="F170" s="390"/>
      <c r="G170" s="391"/>
      <c r="H170" s="368"/>
      <c r="I170" s="348" t="s">
        <v>407</v>
      </c>
      <c r="J170" s="348" t="s">
        <v>391</v>
      </c>
      <c r="K170" s="289" t="s">
        <v>428</v>
      </c>
      <c r="L170" s="294">
        <f>L161+L162+L163+L164+L165+L167+L169</f>
        <v>0</v>
      </c>
      <c r="M170" s="294">
        <f>M161+M162+M163+M164+M165+M167+M169</f>
        <v>0</v>
      </c>
      <c r="N170" s="291"/>
      <c r="O170" s="291"/>
      <c r="P170" s="294">
        <f t="shared" ref="P170:BG170" si="101">P161+P162+P163+P164+P165+P167+P169</f>
        <v>0</v>
      </c>
      <c r="Q170" s="294">
        <f t="shared" si="101"/>
        <v>0</v>
      </c>
      <c r="R170" s="294">
        <f t="shared" si="101"/>
        <v>0</v>
      </c>
      <c r="S170" s="294">
        <f t="shared" si="101"/>
        <v>0</v>
      </c>
      <c r="T170" s="294">
        <f t="shared" si="101"/>
        <v>0</v>
      </c>
      <c r="U170" s="294">
        <f t="shared" si="101"/>
        <v>0</v>
      </c>
      <c r="V170" s="294">
        <f t="shared" si="101"/>
        <v>0</v>
      </c>
      <c r="W170" s="294">
        <f t="shared" si="101"/>
        <v>0</v>
      </c>
      <c r="X170" s="294">
        <f t="shared" si="101"/>
        <v>0</v>
      </c>
      <c r="Y170" s="294">
        <f t="shared" si="101"/>
        <v>0</v>
      </c>
      <c r="Z170" s="294">
        <f t="shared" si="101"/>
        <v>0</v>
      </c>
      <c r="AA170" s="294">
        <f t="shared" si="101"/>
        <v>0</v>
      </c>
      <c r="AB170" s="330">
        <f t="shared" si="101"/>
        <v>0</v>
      </c>
      <c r="AC170" s="294">
        <f t="shared" si="101"/>
        <v>0</v>
      </c>
      <c r="AD170" s="294">
        <f t="shared" si="101"/>
        <v>0</v>
      </c>
      <c r="AE170" s="294">
        <f t="shared" si="101"/>
        <v>0</v>
      </c>
      <c r="AF170" s="294">
        <f t="shared" si="101"/>
        <v>0</v>
      </c>
      <c r="AG170" s="294">
        <f t="shared" si="101"/>
        <v>0</v>
      </c>
      <c r="AH170" s="294">
        <f t="shared" si="101"/>
        <v>0</v>
      </c>
      <c r="AI170" s="294">
        <f t="shared" si="101"/>
        <v>0</v>
      </c>
      <c r="AJ170" s="294">
        <f t="shared" si="101"/>
        <v>0</v>
      </c>
      <c r="AK170" s="294">
        <f t="shared" si="101"/>
        <v>0</v>
      </c>
      <c r="AL170" s="294">
        <f t="shared" si="101"/>
        <v>0</v>
      </c>
      <c r="AM170" s="294">
        <f t="shared" si="101"/>
        <v>0</v>
      </c>
      <c r="AN170" s="294">
        <f t="shared" si="101"/>
        <v>0</v>
      </c>
      <c r="AO170" s="294">
        <f t="shared" si="101"/>
        <v>0</v>
      </c>
      <c r="AP170" s="306">
        <f t="shared" si="101"/>
        <v>0</v>
      </c>
      <c r="AQ170" s="306">
        <f t="shared" si="101"/>
        <v>0</v>
      </c>
      <c r="AR170" s="294">
        <f t="shared" si="101"/>
        <v>0</v>
      </c>
      <c r="AS170" s="294">
        <f t="shared" si="101"/>
        <v>0</v>
      </c>
      <c r="AT170" s="294">
        <f t="shared" si="101"/>
        <v>0</v>
      </c>
      <c r="AU170" s="294">
        <f t="shared" si="101"/>
        <v>0</v>
      </c>
      <c r="AV170" s="294">
        <f t="shared" si="101"/>
        <v>0</v>
      </c>
      <c r="AW170" s="294">
        <f t="shared" si="101"/>
        <v>0</v>
      </c>
      <c r="AX170" s="294">
        <f t="shared" si="101"/>
        <v>0</v>
      </c>
      <c r="AY170" s="294">
        <f t="shared" si="101"/>
        <v>0</v>
      </c>
      <c r="AZ170" s="294">
        <f t="shared" ref="AZ170" si="102">AZ161+AZ162+AZ163+AZ164+AZ165+AZ167+AZ169</f>
        <v>0</v>
      </c>
      <c r="BA170" s="294">
        <f t="shared" si="101"/>
        <v>0</v>
      </c>
      <c r="BB170" s="330">
        <f t="shared" si="101"/>
        <v>0</v>
      </c>
      <c r="BC170" s="294">
        <f t="shared" si="101"/>
        <v>0</v>
      </c>
      <c r="BD170" s="294">
        <f t="shared" si="101"/>
        <v>0</v>
      </c>
      <c r="BE170" s="294">
        <f t="shared" si="101"/>
        <v>0</v>
      </c>
      <c r="BF170" s="294">
        <f t="shared" si="101"/>
        <v>0</v>
      </c>
      <c r="BG170" s="294">
        <f t="shared" si="101"/>
        <v>0</v>
      </c>
      <c r="BH170" s="342"/>
      <c r="BI170" s="291"/>
      <c r="BJ170" s="342"/>
      <c r="BK170" s="291"/>
      <c r="BL170" s="342"/>
      <c r="BM170" s="342"/>
    </row>
    <row r="171" spans="2:65" s="287" customFormat="1" ht="12" customHeight="1">
      <c r="B171" s="447"/>
      <c r="C171" s="387"/>
      <c r="D171" s="389"/>
      <c r="E171" s="390"/>
      <c r="F171" s="390"/>
      <c r="G171" s="391"/>
      <c r="H171" s="399" t="s">
        <v>429</v>
      </c>
      <c r="I171" s="399"/>
      <c r="J171" s="346" t="s">
        <v>391</v>
      </c>
      <c r="K171" s="289" t="s">
        <v>430</v>
      </c>
      <c r="L171" s="291"/>
      <c r="M171" s="291"/>
      <c r="N171" s="291"/>
      <c r="O171" s="291"/>
      <c r="P171" s="294">
        <f>Q171+S171+X171</f>
        <v>0</v>
      </c>
      <c r="Q171" s="305"/>
      <c r="R171" s="305"/>
      <c r="S171" s="305"/>
      <c r="T171" s="305"/>
      <c r="U171" s="305"/>
      <c r="V171" s="305"/>
      <c r="W171" s="305"/>
      <c r="X171" s="305"/>
      <c r="Y171" s="305"/>
      <c r="Z171" s="305"/>
      <c r="AA171" s="305"/>
      <c r="AB171" s="330">
        <f>M171+N171+O171+P171+AA171</f>
        <v>0</v>
      </c>
      <c r="AC171" s="294">
        <f>AD171+AE171</f>
        <v>0</v>
      </c>
      <c r="AD171" s="305"/>
      <c r="AE171" s="305"/>
      <c r="AF171" s="305"/>
      <c r="AG171" s="305"/>
      <c r="AH171" s="305"/>
      <c r="AI171" s="305"/>
      <c r="AJ171" s="294">
        <f>AC171+AG171+AH171+AI171</f>
        <v>0</v>
      </c>
      <c r="AK171" s="305"/>
      <c r="AL171" s="305"/>
      <c r="AM171" s="305"/>
      <c r="AN171" s="305"/>
      <c r="AO171" s="294">
        <f>AK171+AL171+AM171+AN171</f>
        <v>0</v>
      </c>
      <c r="AP171" s="294">
        <f>AB171+AJ171+AO171</f>
        <v>0</v>
      </c>
      <c r="AQ171" s="294">
        <f>AR171+AS171+AT171+AU171+AX171+AY171</f>
        <v>0</v>
      </c>
      <c r="AR171" s="307"/>
      <c r="AS171" s="305"/>
      <c r="AT171" s="305"/>
      <c r="AU171" s="305"/>
      <c r="AV171" s="305"/>
      <c r="AW171" s="305"/>
      <c r="AX171" s="305"/>
      <c r="AY171" s="305"/>
      <c r="AZ171" s="305"/>
      <c r="BA171" s="335"/>
      <c r="BB171" s="335"/>
      <c r="BC171" s="335"/>
      <c r="BD171" s="335"/>
      <c r="BE171" s="335"/>
      <c r="BF171" s="294">
        <f>AQ171+BA171+BB171+BC171+BD171+BE171</f>
        <v>0</v>
      </c>
      <c r="BG171" s="293">
        <f>L171+AP171+BF171</f>
        <v>0</v>
      </c>
      <c r="BH171" s="342"/>
      <c r="BI171" s="291"/>
      <c r="BJ171" s="342"/>
      <c r="BK171" s="291"/>
      <c r="BL171" s="342"/>
      <c r="BM171" s="342"/>
    </row>
    <row r="172" spans="2:65" s="287" customFormat="1" ht="12" customHeight="1">
      <c r="B172" s="447"/>
      <c r="C172" s="387"/>
      <c r="D172" s="389"/>
      <c r="E172" s="390"/>
      <c r="F172" s="390"/>
      <c r="G172" s="391"/>
      <c r="H172" s="399"/>
      <c r="I172" s="399"/>
      <c r="J172" s="346" t="s">
        <v>393</v>
      </c>
      <c r="K172" s="289" t="s">
        <v>431</v>
      </c>
      <c r="L172" s="305"/>
      <c r="M172" s="305"/>
      <c r="N172" s="305"/>
      <c r="O172" s="305"/>
      <c r="P172" s="291"/>
      <c r="Q172" s="291"/>
      <c r="R172" s="291"/>
      <c r="S172" s="291"/>
      <c r="T172" s="291"/>
      <c r="U172" s="291"/>
      <c r="V172" s="291"/>
      <c r="W172" s="291"/>
      <c r="X172" s="291"/>
      <c r="Y172" s="291"/>
      <c r="Z172" s="291"/>
      <c r="AA172" s="291"/>
      <c r="AB172" s="291"/>
      <c r="AC172" s="291"/>
      <c r="AD172" s="291"/>
      <c r="AE172" s="291"/>
      <c r="AF172" s="291"/>
      <c r="AG172" s="291"/>
      <c r="AH172" s="291"/>
      <c r="AI172" s="291"/>
      <c r="AJ172" s="291"/>
      <c r="AK172" s="291"/>
      <c r="AL172" s="291"/>
      <c r="AM172" s="291"/>
      <c r="AN172" s="291"/>
      <c r="AO172" s="291"/>
      <c r="AP172" s="291"/>
      <c r="AQ172" s="291"/>
      <c r="AR172" s="291"/>
      <c r="AS172" s="291"/>
      <c r="AT172" s="291"/>
      <c r="AU172" s="291"/>
      <c r="AV172" s="291"/>
      <c r="AW172" s="291"/>
      <c r="AX172" s="291"/>
      <c r="AY172" s="291"/>
      <c r="AZ172" s="291"/>
      <c r="BA172" s="291"/>
      <c r="BB172" s="291"/>
      <c r="BC172" s="291"/>
      <c r="BD172" s="291"/>
      <c r="BE172" s="291"/>
      <c r="BF172" s="291"/>
      <c r="BG172" s="293">
        <f>L172+M172+N172+O172</f>
        <v>0</v>
      </c>
      <c r="BH172" s="342"/>
      <c r="BI172" s="291"/>
      <c r="BJ172" s="342"/>
      <c r="BK172" s="291"/>
      <c r="BL172" s="342"/>
      <c r="BM172" s="342"/>
    </row>
    <row r="173" spans="2:65" s="287" customFormat="1" ht="12" customHeight="1">
      <c r="B173" s="447"/>
      <c r="C173" s="387"/>
      <c r="D173" s="389"/>
      <c r="E173" s="390"/>
      <c r="F173" s="390"/>
      <c r="G173" s="391"/>
      <c r="H173" s="364" t="s">
        <v>432</v>
      </c>
      <c r="I173" s="362" t="s">
        <v>433</v>
      </c>
      <c r="J173" s="351" t="s">
        <v>391</v>
      </c>
      <c r="K173" s="289" t="s">
        <v>434</v>
      </c>
      <c r="L173" s="291"/>
      <c r="M173" s="291"/>
      <c r="N173" s="291"/>
      <c r="O173" s="291"/>
      <c r="P173" s="294">
        <f>Q173+S173+X173</f>
        <v>0</v>
      </c>
      <c r="Q173" s="305"/>
      <c r="R173" s="305"/>
      <c r="S173" s="305"/>
      <c r="T173" s="305"/>
      <c r="U173" s="305"/>
      <c r="V173" s="305"/>
      <c r="W173" s="305"/>
      <c r="X173" s="305"/>
      <c r="Y173" s="305"/>
      <c r="Z173" s="305"/>
      <c r="AA173" s="305"/>
      <c r="AB173" s="330">
        <f>M173+N173+O173+P173+AA173</f>
        <v>0</v>
      </c>
      <c r="AC173" s="294">
        <f>AD173+AE173</f>
        <v>0</v>
      </c>
      <c r="AD173" s="305"/>
      <c r="AE173" s="305"/>
      <c r="AF173" s="305"/>
      <c r="AG173" s="305"/>
      <c r="AH173" s="305"/>
      <c r="AI173" s="305"/>
      <c r="AJ173" s="294">
        <f>AC173+AG173+AH173+AI173</f>
        <v>0</v>
      </c>
      <c r="AK173" s="305"/>
      <c r="AL173" s="305"/>
      <c r="AM173" s="305"/>
      <c r="AN173" s="305"/>
      <c r="AO173" s="294">
        <f>AK173+AL173+AM173+AN173</f>
        <v>0</v>
      </c>
      <c r="AP173" s="306">
        <f>AB173+AJ173+AO173</f>
        <v>0</v>
      </c>
      <c r="AQ173" s="306">
        <f>AR173+AS173+AT173+AU173+AX173+AY173</f>
        <v>0</v>
      </c>
      <c r="AR173" s="307"/>
      <c r="AS173" s="305"/>
      <c r="AT173" s="305"/>
      <c r="AU173" s="305"/>
      <c r="AV173" s="305"/>
      <c r="AW173" s="305"/>
      <c r="AX173" s="305"/>
      <c r="AY173" s="305"/>
      <c r="AZ173" s="305"/>
      <c r="BA173" s="335"/>
      <c r="BB173" s="335"/>
      <c r="BC173" s="335"/>
      <c r="BD173" s="335"/>
      <c r="BE173" s="335"/>
      <c r="BF173" s="294">
        <f>AQ173+BA173+BB173+BC173+BD173+BE173</f>
        <v>0</v>
      </c>
      <c r="BG173" s="293">
        <f>L173+AP173+BF173</f>
        <v>0</v>
      </c>
      <c r="BH173" s="342"/>
      <c r="BI173" s="291"/>
      <c r="BJ173" s="342"/>
      <c r="BK173" s="291"/>
      <c r="BL173" s="342"/>
      <c r="BM173" s="342"/>
    </row>
    <row r="174" spans="2:65" s="287" customFormat="1" ht="12" customHeight="1">
      <c r="B174" s="447"/>
      <c r="C174" s="387"/>
      <c r="D174" s="389"/>
      <c r="E174" s="390"/>
      <c r="F174" s="390"/>
      <c r="G174" s="391"/>
      <c r="H174" s="364"/>
      <c r="I174" s="362"/>
      <c r="J174" s="344" t="s">
        <v>393</v>
      </c>
      <c r="K174" s="289" t="s">
        <v>435</v>
      </c>
      <c r="L174" s="305"/>
      <c r="M174" s="305"/>
      <c r="N174" s="305"/>
      <c r="O174" s="305"/>
      <c r="P174" s="291"/>
      <c r="Q174" s="291"/>
      <c r="R174" s="291"/>
      <c r="S174" s="291"/>
      <c r="T174" s="291"/>
      <c r="U174" s="291"/>
      <c r="V174" s="291"/>
      <c r="W174" s="291"/>
      <c r="X174" s="291"/>
      <c r="Y174" s="291"/>
      <c r="Z174" s="291"/>
      <c r="AA174" s="291"/>
      <c r="AB174" s="291"/>
      <c r="AC174" s="291"/>
      <c r="AD174" s="291"/>
      <c r="AE174" s="291"/>
      <c r="AF174" s="291"/>
      <c r="AG174" s="291"/>
      <c r="AH174" s="291"/>
      <c r="AI174" s="291"/>
      <c r="AJ174" s="291"/>
      <c r="AK174" s="291"/>
      <c r="AL174" s="291"/>
      <c r="AM174" s="291"/>
      <c r="AN174" s="291"/>
      <c r="AO174" s="291"/>
      <c r="AP174" s="291"/>
      <c r="AQ174" s="291"/>
      <c r="AR174" s="291"/>
      <c r="AS174" s="291"/>
      <c r="AT174" s="291"/>
      <c r="AU174" s="291"/>
      <c r="AV174" s="291"/>
      <c r="AW174" s="291"/>
      <c r="AX174" s="291"/>
      <c r="AY174" s="291"/>
      <c r="AZ174" s="291"/>
      <c r="BA174" s="291"/>
      <c r="BB174" s="291"/>
      <c r="BC174" s="291"/>
      <c r="BD174" s="291"/>
      <c r="BE174" s="291"/>
      <c r="BF174" s="291"/>
      <c r="BG174" s="293">
        <f>L174+M174+N174+O174</f>
        <v>0</v>
      </c>
      <c r="BH174" s="342"/>
      <c r="BI174" s="291"/>
      <c r="BJ174" s="342"/>
      <c r="BK174" s="291"/>
      <c r="BL174" s="342"/>
      <c r="BM174" s="342"/>
    </row>
    <row r="175" spans="2:65" s="287" customFormat="1" ht="12" customHeight="1">
      <c r="B175" s="447"/>
      <c r="C175" s="387"/>
      <c r="D175" s="389"/>
      <c r="E175" s="390"/>
      <c r="F175" s="390"/>
      <c r="G175" s="391"/>
      <c r="H175" s="364"/>
      <c r="I175" s="362" t="s">
        <v>242</v>
      </c>
      <c r="J175" s="351" t="s">
        <v>391</v>
      </c>
      <c r="K175" s="289" t="s">
        <v>436</v>
      </c>
      <c r="L175" s="295"/>
      <c r="M175" s="295"/>
      <c r="N175" s="295"/>
      <c r="O175" s="295"/>
      <c r="P175" s="294">
        <f>Q175+S175+X175</f>
        <v>0</v>
      </c>
      <c r="Q175" s="305"/>
      <c r="R175" s="305"/>
      <c r="S175" s="305"/>
      <c r="T175" s="305"/>
      <c r="U175" s="305"/>
      <c r="V175" s="305"/>
      <c r="W175" s="305"/>
      <c r="X175" s="305"/>
      <c r="Y175" s="305"/>
      <c r="Z175" s="305"/>
      <c r="AA175" s="305"/>
      <c r="AB175" s="330">
        <f>M175+N175+O175+P175+AA175</f>
        <v>0</v>
      </c>
      <c r="AC175" s="294">
        <f>AD175+AE175</f>
        <v>0</v>
      </c>
      <c r="AD175" s="305"/>
      <c r="AE175" s="305"/>
      <c r="AF175" s="305"/>
      <c r="AG175" s="305"/>
      <c r="AH175" s="305"/>
      <c r="AI175" s="305"/>
      <c r="AJ175" s="294">
        <f>AC175+AG175+AH175+AI175</f>
        <v>0</v>
      </c>
      <c r="AK175" s="305"/>
      <c r="AL175" s="305"/>
      <c r="AM175" s="305"/>
      <c r="AN175" s="305"/>
      <c r="AO175" s="294">
        <f>AK175+AL175+AM175+AN175</f>
        <v>0</v>
      </c>
      <c r="AP175" s="306">
        <f>AB175+AJ175+AO175</f>
        <v>0</v>
      </c>
      <c r="AQ175" s="306">
        <f>AR175+AS175+AT175+AU175+AX175+AY175</f>
        <v>0</v>
      </c>
      <c r="AR175" s="307"/>
      <c r="AS175" s="305"/>
      <c r="AT175" s="305"/>
      <c r="AU175" s="305"/>
      <c r="AV175" s="305"/>
      <c r="AW175" s="305"/>
      <c r="AX175" s="305"/>
      <c r="AY175" s="305"/>
      <c r="AZ175" s="305"/>
      <c r="BA175" s="335"/>
      <c r="BB175" s="335"/>
      <c r="BC175" s="335"/>
      <c r="BD175" s="335"/>
      <c r="BE175" s="335"/>
      <c r="BF175" s="294">
        <f>AQ175+BA175+BB175+BC175+BD175+BE175</f>
        <v>0</v>
      </c>
      <c r="BG175" s="293">
        <f>L175+AP175+BF175</f>
        <v>0</v>
      </c>
      <c r="BH175" s="342"/>
      <c r="BI175" s="291"/>
      <c r="BJ175" s="342"/>
      <c r="BK175" s="291"/>
      <c r="BL175" s="342"/>
      <c r="BM175" s="342"/>
    </row>
    <row r="176" spans="2:65" s="287" customFormat="1" ht="12" customHeight="1">
      <c r="B176" s="447"/>
      <c r="C176" s="387"/>
      <c r="D176" s="389"/>
      <c r="E176" s="390"/>
      <c r="F176" s="390"/>
      <c r="G176" s="391"/>
      <c r="H176" s="364"/>
      <c r="I176" s="362"/>
      <c r="J176" s="351" t="s">
        <v>402</v>
      </c>
      <c r="K176" s="289" t="s">
        <v>437</v>
      </c>
      <c r="L176" s="295"/>
      <c r="M176" s="295"/>
      <c r="N176" s="295"/>
      <c r="O176" s="295"/>
      <c r="P176" s="294">
        <f>Q176+S176+X176</f>
        <v>0</v>
      </c>
      <c r="Q176" s="305"/>
      <c r="R176" s="305"/>
      <c r="S176" s="305"/>
      <c r="T176" s="305"/>
      <c r="U176" s="305"/>
      <c r="V176" s="305"/>
      <c r="W176" s="305"/>
      <c r="X176" s="305"/>
      <c r="Y176" s="305"/>
      <c r="Z176" s="305"/>
      <c r="AA176" s="305"/>
      <c r="AB176" s="330">
        <f>M176+N176+O176+P176+AA176</f>
        <v>0</v>
      </c>
      <c r="AC176" s="294">
        <f>AD176+AE176</f>
        <v>0</v>
      </c>
      <c r="AD176" s="305"/>
      <c r="AE176" s="305"/>
      <c r="AF176" s="305"/>
      <c r="AG176" s="305"/>
      <c r="AH176" s="305"/>
      <c r="AI176" s="305"/>
      <c r="AJ176" s="294">
        <f>AC176+AG176+AH176+AI176</f>
        <v>0</v>
      </c>
      <c r="AK176" s="305"/>
      <c r="AL176" s="305"/>
      <c r="AM176" s="305"/>
      <c r="AN176" s="305"/>
      <c r="AO176" s="294">
        <f>AK176+AL176+AM176+AN176</f>
        <v>0</v>
      </c>
      <c r="AP176" s="306">
        <f>AB176+AJ176+AO176</f>
        <v>0</v>
      </c>
      <c r="AQ176" s="306">
        <f>AR176+AS176+AT176+AU176+AX176+AY176</f>
        <v>0</v>
      </c>
      <c r="AR176" s="307"/>
      <c r="AS176" s="305"/>
      <c r="AT176" s="305"/>
      <c r="AU176" s="305"/>
      <c r="AV176" s="305"/>
      <c r="AW176" s="305"/>
      <c r="AX176" s="305"/>
      <c r="AY176" s="305"/>
      <c r="AZ176" s="305"/>
      <c r="BA176" s="335"/>
      <c r="BB176" s="335"/>
      <c r="BC176" s="335"/>
      <c r="BD176" s="335"/>
      <c r="BE176" s="335"/>
      <c r="BF176" s="330">
        <f>AQ176+BA176+BB176+BC176+BD176+BE176</f>
        <v>0</v>
      </c>
      <c r="BG176" s="293">
        <f>L176+AP176+BF176</f>
        <v>0</v>
      </c>
      <c r="BH176" s="342"/>
      <c r="BI176" s="291"/>
      <c r="BJ176" s="342"/>
      <c r="BK176" s="291"/>
      <c r="BL176" s="342"/>
      <c r="BM176" s="342"/>
    </row>
    <row r="177" spans="2:65" s="287" customFormat="1" ht="12" customHeight="1">
      <c r="B177" s="447"/>
      <c r="C177" s="387"/>
      <c r="D177" s="389"/>
      <c r="E177" s="390"/>
      <c r="F177" s="390"/>
      <c r="G177" s="391"/>
      <c r="H177" s="364"/>
      <c r="I177" s="352" t="s">
        <v>438</v>
      </c>
      <c r="J177" s="352" t="s">
        <v>391</v>
      </c>
      <c r="K177" s="289" t="s">
        <v>439</v>
      </c>
      <c r="L177" s="295"/>
      <c r="M177" s="295"/>
      <c r="N177" s="295"/>
      <c r="O177" s="295"/>
      <c r="P177" s="294">
        <f>Q177+S177+X177</f>
        <v>0</v>
      </c>
      <c r="Q177" s="305"/>
      <c r="R177" s="305"/>
      <c r="S177" s="305"/>
      <c r="T177" s="305"/>
      <c r="U177" s="305"/>
      <c r="V177" s="305"/>
      <c r="W177" s="305"/>
      <c r="X177" s="305"/>
      <c r="Y177" s="305"/>
      <c r="Z177" s="305"/>
      <c r="AA177" s="305"/>
      <c r="AB177" s="330">
        <f>M177+N177+O177+P177+AA177</f>
        <v>0</v>
      </c>
      <c r="AC177" s="294">
        <f>AD177+AE177</f>
        <v>0</v>
      </c>
      <c r="AD177" s="305"/>
      <c r="AE177" s="305"/>
      <c r="AF177" s="305"/>
      <c r="AG177" s="305"/>
      <c r="AH177" s="305"/>
      <c r="AI177" s="305"/>
      <c r="AJ177" s="294">
        <f>AC177+AG177+AH177+AI177</f>
        <v>0</v>
      </c>
      <c r="AK177" s="305"/>
      <c r="AL177" s="305"/>
      <c r="AM177" s="305"/>
      <c r="AN177" s="305"/>
      <c r="AO177" s="294">
        <f>AK177+AL177+AM177+AN177</f>
        <v>0</v>
      </c>
      <c r="AP177" s="306">
        <f>AB177+AJ177+AO177</f>
        <v>0</v>
      </c>
      <c r="AQ177" s="306">
        <f>AR177+AS177+AT177+AU177+AX177+AY177</f>
        <v>0</v>
      </c>
      <c r="AR177" s="307"/>
      <c r="AS177" s="305"/>
      <c r="AT177" s="305"/>
      <c r="AU177" s="305"/>
      <c r="AV177" s="305"/>
      <c r="AW177" s="305"/>
      <c r="AX177" s="305"/>
      <c r="AY177" s="305"/>
      <c r="AZ177" s="305"/>
      <c r="BA177" s="335"/>
      <c r="BB177" s="335"/>
      <c r="BC177" s="335"/>
      <c r="BD177" s="335"/>
      <c r="BE177" s="335"/>
      <c r="BF177" s="330">
        <f>AQ177+BA177+BB177+BC177+BD177+BE177</f>
        <v>0</v>
      </c>
      <c r="BG177" s="293">
        <f>L177+AP177+BF177</f>
        <v>0</v>
      </c>
      <c r="BH177" s="342"/>
      <c r="BI177" s="291"/>
      <c r="BJ177" s="342"/>
      <c r="BK177" s="291"/>
      <c r="BL177" s="342"/>
      <c r="BM177" s="342"/>
    </row>
    <row r="178" spans="2:65" s="287" customFormat="1" ht="14.25" customHeight="1">
      <c r="B178" s="447"/>
      <c r="C178" s="387"/>
      <c r="D178" s="392"/>
      <c r="E178" s="393"/>
      <c r="F178" s="393"/>
      <c r="G178" s="394"/>
      <c r="H178" s="364"/>
      <c r="I178" s="351" t="s">
        <v>426</v>
      </c>
      <c r="J178" s="351" t="s">
        <v>391</v>
      </c>
      <c r="K178" s="289" t="s">
        <v>440</v>
      </c>
      <c r="L178" s="305"/>
      <c r="M178" s="305"/>
      <c r="N178" s="305"/>
      <c r="O178" s="305"/>
      <c r="P178" s="294">
        <f>Q178+S178+X178</f>
        <v>0</v>
      </c>
      <c r="Q178" s="305"/>
      <c r="R178" s="305"/>
      <c r="S178" s="305"/>
      <c r="T178" s="305"/>
      <c r="U178" s="305"/>
      <c r="V178" s="305"/>
      <c r="W178" s="305"/>
      <c r="X178" s="305"/>
      <c r="Y178" s="305"/>
      <c r="Z178" s="305"/>
      <c r="AA178" s="305"/>
      <c r="AB178" s="330">
        <f>M178+N178+O178+P178+AA178</f>
        <v>0</v>
      </c>
      <c r="AC178" s="294">
        <f>AD178+AE178</f>
        <v>0</v>
      </c>
      <c r="AD178" s="305"/>
      <c r="AE178" s="305"/>
      <c r="AF178" s="305"/>
      <c r="AG178" s="305"/>
      <c r="AH178" s="305"/>
      <c r="AI178" s="305"/>
      <c r="AJ178" s="294">
        <f>AC178+AG178+AH178+AI178</f>
        <v>0</v>
      </c>
      <c r="AK178" s="305"/>
      <c r="AL178" s="305"/>
      <c r="AM178" s="305"/>
      <c r="AN178" s="305"/>
      <c r="AO178" s="294">
        <f>AK178+AL178+AM178+AN178</f>
        <v>0</v>
      </c>
      <c r="AP178" s="306">
        <f>AB178+AJ178+AO178</f>
        <v>0</v>
      </c>
      <c r="AQ178" s="306">
        <f>AR178+AS178+AT178+AU178+AX178+AY178</f>
        <v>0</v>
      </c>
      <c r="AR178" s="307"/>
      <c r="AS178" s="305"/>
      <c r="AT178" s="305"/>
      <c r="AU178" s="305"/>
      <c r="AV178" s="305"/>
      <c r="AW178" s="305"/>
      <c r="AX178" s="305"/>
      <c r="AY178" s="305"/>
      <c r="AZ178" s="305"/>
      <c r="BA178" s="335"/>
      <c r="BB178" s="335"/>
      <c r="BC178" s="335"/>
      <c r="BD178" s="335"/>
      <c r="BE178" s="335"/>
      <c r="BF178" s="294">
        <f>AQ178+BA178+BB178+BC178+BD178+BE178</f>
        <v>0</v>
      </c>
      <c r="BG178" s="293">
        <f>L178+AP178+BF178</f>
        <v>0</v>
      </c>
      <c r="BH178" s="342"/>
      <c r="BI178" s="291"/>
      <c r="BJ178" s="342"/>
      <c r="BK178" s="291"/>
      <c r="BL178" s="342"/>
      <c r="BM178" s="342"/>
    </row>
    <row r="179" spans="2:65" s="287" customFormat="1" ht="12" customHeight="1">
      <c r="B179" s="447"/>
      <c r="C179" s="387"/>
      <c r="D179" s="377" t="s">
        <v>441</v>
      </c>
      <c r="E179" s="377"/>
      <c r="F179" s="377"/>
      <c r="G179" s="377"/>
      <c r="H179" s="364" t="s">
        <v>442</v>
      </c>
      <c r="I179" s="362" t="s">
        <v>443</v>
      </c>
      <c r="J179" s="351" t="s">
        <v>391</v>
      </c>
      <c r="K179" s="289" t="s">
        <v>444</v>
      </c>
      <c r="L179" s="291"/>
      <c r="M179" s="291"/>
      <c r="N179" s="291"/>
      <c r="O179" s="291"/>
      <c r="P179" s="294">
        <f>Q179+S179+X179</f>
        <v>0</v>
      </c>
      <c r="Q179" s="305"/>
      <c r="R179" s="305"/>
      <c r="S179" s="305"/>
      <c r="T179" s="305"/>
      <c r="U179" s="305"/>
      <c r="V179" s="305"/>
      <c r="W179" s="305"/>
      <c r="X179" s="305"/>
      <c r="Y179" s="305"/>
      <c r="Z179" s="305"/>
      <c r="AA179" s="305"/>
      <c r="AB179" s="330">
        <f>M179+N179+O179+P179+AA179</f>
        <v>0</v>
      </c>
      <c r="AC179" s="294">
        <f>AD179+AE179</f>
        <v>0</v>
      </c>
      <c r="AD179" s="305"/>
      <c r="AE179" s="305"/>
      <c r="AF179" s="305"/>
      <c r="AG179" s="305"/>
      <c r="AH179" s="305"/>
      <c r="AI179" s="305"/>
      <c r="AJ179" s="294">
        <f>AC179+AG179+AH179+AI179</f>
        <v>0</v>
      </c>
      <c r="AK179" s="305"/>
      <c r="AL179" s="305"/>
      <c r="AM179" s="305"/>
      <c r="AN179" s="305"/>
      <c r="AO179" s="294">
        <f>AK179+AL179+AM179+AN179</f>
        <v>0</v>
      </c>
      <c r="AP179" s="306">
        <f>AB179+AJ179+AO179</f>
        <v>0</v>
      </c>
      <c r="AQ179" s="306">
        <f>AR179+AS179+AT179+AU179+AX179+AY179</f>
        <v>0</v>
      </c>
      <c r="AR179" s="307"/>
      <c r="AS179" s="305"/>
      <c r="AT179" s="305"/>
      <c r="AU179" s="305"/>
      <c r="AV179" s="305"/>
      <c r="AW179" s="305"/>
      <c r="AX179" s="305"/>
      <c r="AY179" s="305"/>
      <c r="AZ179" s="305"/>
      <c r="BA179" s="335"/>
      <c r="BB179" s="335"/>
      <c r="BC179" s="335"/>
      <c r="BD179" s="335"/>
      <c r="BE179" s="335"/>
      <c r="BF179" s="294">
        <f>AQ179+BA179+BB179+BC179+BD179+BE179</f>
        <v>0</v>
      </c>
      <c r="BG179" s="293">
        <f>L179+AP179+BF179</f>
        <v>0</v>
      </c>
      <c r="BH179" s="342"/>
      <c r="BI179" s="291"/>
      <c r="BJ179" s="342"/>
      <c r="BK179" s="291"/>
      <c r="BL179" s="342"/>
      <c r="BM179" s="342"/>
    </row>
    <row r="180" spans="2:65" s="287" customFormat="1" ht="12" customHeight="1">
      <c r="B180" s="447"/>
      <c r="C180" s="387"/>
      <c r="D180" s="377"/>
      <c r="E180" s="377"/>
      <c r="F180" s="377"/>
      <c r="G180" s="377"/>
      <c r="H180" s="364"/>
      <c r="I180" s="362"/>
      <c r="J180" s="344" t="s">
        <v>393</v>
      </c>
      <c r="K180" s="289" t="s">
        <v>445</v>
      </c>
      <c r="L180" s="305"/>
      <c r="M180" s="305"/>
      <c r="N180" s="305"/>
      <c r="O180" s="305"/>
      <c r="P180" s="291"/>
      <c r="Q180" s="291"/>
      <c r="R180" s="291"/>
      <c r="S180" s="291"/>
      <c r="T180" s="291"/>
      <c r="U180" s="291"/>
      <c r="V180" s="291"/>
      <c r="W180" s="291"/>
      <c r="X180" s="291"/>
      <c r="Y180" s="291"/>
      <c r="Z180" s="291"/>
      <c r="AA180" s="291"/>
      <c r="AB180" s="291"/>
      <c r="AC180" s="291"/>
      <c r="AD180" s="291"/>
      <c r="AE180" s="291"/>
      <c r="AF180" s="291"/>
      <c r="AG180" s="291"/>
      <c r="AH180" s="291"/>
      <c r="AI180" s="291"/>
      <c r="AJ180" s="291"/>
      <c r="AK180" s="291"/>
      <c r="AL180" s="291"/>
      <c r="AM180" s="291"/>
      <c r="AN180" s="291"/>
      <c r="AO180" s="291"/>
      <c r="AP180" s="291"/>
      <c r="AQ180" s="291"/>
      <c r="AR180" s="291"/>
      <c r="AS180" s="291"/>
      <c r="AT180" s="291"/>
      <c r="AU180" s="291"/>
      <c r="AV180" s="291"/>
      <c r="AW180" s="291"/>
      <c r="AX180" s="291"/>
      <c r="AY180" s="291"/>
      <c r="AZ180" s="291"/>
      <c r="BA180" s="291"/>
      <c r="BB180" s="291"/>
      <c r="BC180" s="291"/>
      <c r="BD180" s="291"/>
      <c r="BE180" s="291"/>
      <c r="BF180" s="291"/>
      <c r="BG180" s="293">
        <f>L180+M180+N180+O180</f>
        <v>0</v>
      </c>
      <c r="BH180" s="342"/>
      <c r="BI180" s="291"/>
      <c r="BJ180" s="342"/>
      <c r="BK180" s="291"/>
      <c r="BL180" s="342"/>
      <c r="BM180" s="342"/>
    </row>
    <row r="181" spans="2:65" s="287" customFormat="1" ht="12" customHeight="1">
      <c r="B181" s="447"/>
      <c r="C181" s="387"/>
      <c r="D181" s="377"/>
      <c r="E181" s="377"/>
      <c r="F181" s="377"/>
      <c r="G181" s="377"/>
      <c r="H181" s="364"/>
      <c r="I181" s="362" t="s">
        <v>433</v>
      </c>
      <c r="J181" s="351" t="s">
        <v>391</v>
      </c>
      <c r="K181" s="289" t="s">
        <v>446</v>
      </c>
      <c r="L181" s="291"/>
      <c r="M181" s="291"/>
      <c r="N181" s="291"/>
      <c r="O181" s="291"/>
      <c r="P181" s="294">
        <f>Q181+S181+X181</f>
        <v>0</v>
      </c>
      <c r="Q181" s="305"/>
      <c r="R181" s="305"/>
      <c r="S181" s="305"/>
      <c r="T181" s="305"/>
      <c r="U181" s="305"/>
      <c r="V181" s="305"/>
      <c r="W181" s="305"/>
      <c r="X181" s="305"/>
      <c r="Y181" s="305"/>
      <c r="Z181" s="305"/>
      <c r="AA181" s="305"/>
      <c r="AB181" s="330">
        <f>M181+N181+O181+P181+AA181</f>
        <v>0</v>
      </c>
      <c r="AC181" s="294">
        <f>AD181+AE181</f>
        <v>0</v>
      </c>
      <c r="AD181" s="305"/>
      <c r="AE181" s="305"/>
      <c r="AF181" s="305"/>
      <c r="AG181" s="305"/>
      <c r="AH181" s="305"/>
      <c r="AI181" s="305"/>
      <c r="AJ181" s="294">
        <f>AC181+AG181+AH181+AI181</f>
        <v>0</v>
      </c>
      <c r="AK181" s="305"/>
      <c r="AL181" s="305"/>
      <c r="AM181" s="305"/>
      <c r="AN181" s="305"/>
      <c r="AO181" s="294">
        <f>AK181+AL181+AM181+AN181</f>
        <v>0</v>
      </c>
      <c r="AP181" s="306">
        <f>AB181+AJ181+AO181</f>
        <v>0</v>
      </c>
      <c r="AQ181" s="306">
        <f>AR181+AS181+AT181+AU181+AX181+AY181</f>
        <v>0</v>
      </c>
      <c r="AR181" s="307"/>
      <c r="AS181" s="305"/>
      <c r="AT181" s="305"/>
      <c r="AU181" s="305"/>
      <c r="AV181" s="305"/>
      <c r="AW181" s="305"/>
      <c r="AX181" s="305"/>
      <c r="AY181" s="305"/>
      <c r="AZ181" s="305"/>
      <c r="BA181" s="335"/>
      <c r="BB181" s="335"/>
      <c r="BC181" s="335"/>
      <c r="BD181" s="335"/>
      <c r="BE181" s="335"/>
      <c r="BF181" s="294">
        <f>AQ181+BA181+BB181+BC181+BD181+BE181</f>
        <v>0</v>
      </c>
      <c r="BG181" s="293">
        <f>L181+AP181+BF181</f>
        <v>0</v>
      </c>
      <c r="BH181" s="342"/>
      <c r="BI181" s="291"/>
      <c r="BJ181" s="342"/>
      <c r="BK181" s="291"/>
      <c r="BL181" s="342"/>
      <c r="BM181" s="342"/>
    </row>
    <row r="182" spans="2:65" s="287" customFormat="1" ht="12" customHeight="1">
      <c r="B182" s="447"/>
      <c r="C182" s="387"/>
      <c r="D182" s="377"/>
      <c r="E182" s="377"/>
      <c r="F182" s="377"/>
      <c r="G182" s="377"/>
      <c r="H182" s="364"/>
      <c r="I182" s="362"/>
      <c r="J182" s="344" t="s">
        <v>393</v>
      </c>
      <c r="K182" s="289" t="s">
        <v>447</v>
      </c>
      <c r="L182" s="305"/>
      <c r="M182" s="305"/>
      <c r="N182" s="305"/>
      <c r="O182" s="305"/>
      <c r="P182" s="291"/>
      <c r="Q182" s="291"/>
      <c r="R182" s="291"/>
      <c r="S182" s="291"/>
      <c r="T182" s="291"/>
      <c r="U182" s="291"/>
      <c r="V182" s="291"/>
      <c r="W182" s="291"/>
      <c r="X182" s="291"/>
      <c r="Y182" s="291"/>
      <c r="Z182" s="291"/>
      <c r="AA182" s="291"/>
      <c r="AB182" s="291"/>
      <c r="AC182" s="291"/>
      <c r="AD182" s="291"/>
      <c r="AE182" s="291"/>
      <c r="AF182" s="291"/>
      <c r="AG182" s="291"/>
      <c r="AH182" s="291"/>
      <c r="AI182" s="291"/>
      <c r="AJ182" s="291"/>
      <c r="AK182" s="291"/>
      <c r="AL182" s="291"/>
      <c r="AM182" s="291"/>
      <c r="AN182" s="291"/>
      <c r="AO182" s="291"/>
      <c r="AP182" s="291"/>
      <c r="AQ182" s="291"/>
      <c r="AR182" s="291"/>
      <c r="AS182" s="291"/>
      <c r="AT182" s="291"/>
      <c r="AU182" s="291"/>
      <c r="AV182" s="291"/>
      <c r="AW182" s="291"/>
      <c r="AX182" s="291"/>
      <c r="AY182" s="291"/>
      <c r="AZ182" s="291"/>
      <c r="BA182" s="291"/>
      <c r="BB182" s="291"/>
      <c r="BC182" s="291"/>
      <c r="BD182" s="291"/>
      <c r="BE182" s="291"/>
      <c r="BF182" s="291"/>
      <c r="BG182" s="293">
        <f>L182+M182+N182+O182</f>
        <v>0</v>
      </c>
      <c r="BH182" s="342"/>
      <c r="BI182" s="291"/>
      <c r="BJ182" s="342"/>
      <c r="BK182" s="291"/>
      <c r="BL182" s="342"/>
      <c r="BM182" s="342"/>
    </row>
    <row r="183" spans="2:65" s="287" customFormat="1" ht="12" customHeight="1">
      <c r="B183" s="447"/>
      <c r="C183" s="387"/>
      <c r="D183" s="377"/>
      <c r="E183" s="377"/>
      <c r="F183" s="377"/>
      <c r="G183" s="377"/>
      <c r="H183" s="364"/>
      <c r="I183" s="362" t="s">
        <v>448</v>
      </c>
      <c r="J183" s="351" t="s">
        <v>391</v>
      </c>
      <c r="K183" s="289" t="s">
        <v>449</v>
      </c>
      <c r="L183" s="291"/>
      <c r="M183" s="291"/>
      <c r="N183" s="291"/>
      <c r="O183" s="291"/>
      <c r="P183" s="294">
        <f>Q183+S183+X183</f>
        <v>0</v>
      </c>
      <c r="Q183" s="305"/>
      <c r="R183" s="305"/>
      <c r="S183" s="305"/>
      <c r="T183" s="305"/>
      <c r="U183" s="305"/>
      <c r="V183" s="305"/>
      <c r="W183" s="305"/>
      <c r="X183" s="305"/>
      <c r="Y183" s="305"/>
      <c r="Z183" s="305"/>
      <c r="AA183" s="305"/>
      <c r="AB183" s="330">
        <f>M183+N183+O183+P183+AA183</f>
        <v>0</v>
      </c>
      <c r="AC183" s="294">
        <f>AD183+AE183</f>
        <v>0</v>
      </c>
      <c r="AD183" s="305"/>
      <c r="AE183" s="305"/>
      <c r="AF183" s="305"/>
      <c r="AG183" s="305"/>
      <c r="AH183" s="305"/>
      <c r="AI183" s="305"/>
      <c r="AJ183" s="294">
        <f>AC183+AG183+AH183+AI183</f>
        <v>0</v>
      </c>
      <c r="AK183" s="305"/>
      <c r="AL183" s="305"/>
      <c r="AM183" s="305"/>
      <c r="AN183" s="305"/>
      <c r="AO183" s="294">
        <f>AK183+AL183+AM183+AN183</f>
        <v>0</v>
      </c>
      <c r="AP183" s="306">
        <f>AB183+AJ183+AO183</f>
        <v>0</v>
      </c>
      <c r="AQ183" s="306">
        <f>AR183+AS183+AT183+AU183+AX183+AY183</f>
        <v>0</v>
      </c>
      <c r="AR183" s="307"/>
      <c r="AS183" s="305"/>
      <c r="AT183" s="305"/>
      <c r="AU183" s="305"/>
      <c r="AV183" s="305"/>
      <c r="AW183" s="305"/>
      <c r="AX183" s="305"/>
      <c r="AY183" s="305"/>
      <c r="AZ183" s="305"/>
      <c r="BA183" s="335"/>
      <c r="BB183" s="335"/>
      <c r="BC183" s="335"/>
      <c r="BD183" s="335"/>
      <c r="BE183" s="335"/>
      <c r="BF183" s="294">
        <f>AQ183+BA183+BB183+BC183+BD183+BE183</f>
        <v>0</v>
      </c>
      <c r="BG183" s="293">
        <f>L183+AP183+BF183</f>
        <v>0</v>
      </c>
      <c r="BH183" s="342"/>
      <c r="BI183" s="291"/>
      <c r="BJ183" s="342"/>
      <c r="BK183" s="291"/>
      <c r="BL183" s="342"/>
      <c r="BM183" s="342"/>
    </row>
    <row r="184" spans="2:65" s="287" customFormat="1" ht="12" customHeight="1">
      <c r="B184" s="447"/>
      <c r="C184" s="387"/>
      <c r="D184" s="377"/>
      <c r="E184" s="377"/>
      <c r="F184" s="377"/>
      <c r="G184" s="377"/>
      <c r="H184" s="364"/>
      <c r="I184" s="362"/>
      <c r="J184" s="344" t="s">
        <v>393</v>
      </c>
      <c r="K184" s="289" t="s">
        <v>450</v>
      </c>
      <c r="L184" s="305"/>
      <c r="M184" s="305"/>
      <c r="N184" s="305"/>
      <c r="O184" s="305"/>
      <c r="P184" s="291"/>
      <c r="Q184" s="291"/>
      <c r="R184" s="291"/>
      <c r="S184" s="291"/>
      <c r="T184" s="291"/>
      <c r="U184" s="291"/>
      <c r="V184" s="291"/>
      <c r="W184" s="291"/>
      <c r="X184" s="291"/>
      <c r="Y184" s="291"/>
      <c r="Z184" s="291"/>
      <c r="AA184" s="291"/>
      <c r="AB184" s="291"/>
      <c r="AC184" s="291"/>
      <c r="AD184" s="291"/>
      <c r="AE184" s="291"/>
      <c r="AF184" s="291"/>
      <c r="AG184" s="291"/>
      <c r="AH184" s="291"/>
      <c r="AI184" s="291"/>
      <c r="AJ184" s="291"/>
      <c r="AK184" s="291"/>
      <c r="AL184" s="291"/>
      <c r="AM184" s="291"/>
      <c r="AN184" s="291"/>
      <c r="AO184" s="291"/>
      <c r="AP184" s="291"/>
      <c r="AQ184" s="291"/>
      <c r="AR184" s="291"/>
      <c r="AS184" s="291"/>
      <c r="AT184" s="291"/>
      <c r="AU184" s="291"/>
      <c r="AV184" s="291"/>
      <c r="AW184" s="291"/>
      <c r="AX184" s="291"/>
      <c r="AY184" s="291"/>
      <c r="AZ184" s="291"/>
      <c r="BA184" s="291"/>
      <c r="BB184" s="291"/>
      <c r="BC184" s="291"/>
      <c r="BD184" s="291"/>
      <c r="BE184" s="291"/>
      <c r="BF184" s="291"/>
      <c r="BG184" s="293">
        <f>L184+M184+N184+O184</f>
        <v>0</v>
      </c>
      <c r="BH184" s="342"/>
      <c r="BI184" s="291"/>
      <c r="BJ184" s="342"/>
      <c r="BK184" s="291"/>
      <c r="BL184" s="342"/>
      <c r="BM184" s="342"/>
    </row>
    <row r="185" spans="2:65" s="287" customFormat="1" ht="12" customHeight="1">
      <c r="B185" s="447"/>
      <c r="C185" s="387"/>
      <c r="D185" s="377"/>
      <c r="E185" s="377"/>
      <c r="F185" s="377"/>
      <c r="G185" s="377"/>
      <c r="H185" s="364"/>
      <c r="I185" s="362" t="s">
        <v>242</v>
      </c>
      <c r="J185" s="351" t="s">
        <v>391</v>
      </c>
      <c r="K185" s="289" t="s">
        <v>451</v>
      </c>
      <c r="L185" s="295"/>
      <c r="M185" s="295"/>
      <c r="N185" s="295"/>
      <c r="O185" s="295"/>
      <c r="P185" s="294">
        <f>Q185+S185+X185</f>
        <v>0</v>
      </c>
      <c r="Q185" s="305"/>
      <c r="R185" s="305"/>
      <c r="S185" s="305"/>
      <c r="T185" s="305"/>
      <c r="U185" s="305"/>
      <c r="V185" s="305"/>
      <c r="W185" s="305"/>
      <c r="X185" s="305"/>
      <c r="Y185" s="305"/>
      <c r="Z185" s="305"/>
      <c r="AA185" s="305"/>
      <c r="AB185" s="330">
        <f>M185+N185+O185+P185+AA185</f>
        <v>0</v>
      </c>
      <c r="AC185" s="294">
        <f>AD185+AE185</f>
        <v>0</v>
      </c>
      <c r="AD185" s="305"/>
      <c r="AE185" s="305"/>
      <c r="AF185" s="305"/>
      <c r="AG185" s="305"/>
      <c r="AH185" s="305"/>
      <c r="AI185" s="305"/>
      <c r="AJ185" s="294">
        <f>AC185+AG185+AH185+AI185</f>
        <v>0</v>
      </c>
      <c r="AK185" s="305"/>
      <c r="AL185" s="305"/>
      <c r="AM185" s="305"/>
      <c r="AN185" s="305"/>
      <c r="AO185" s="294">
        <f>AK185+AL185+AM185+AN185</f>
        <v>0</v>
      </c>
      <c r="AP185" s="306">
        <f>AB185+AJ185+AO185</f>
        <v>0</v>
      </c>
      <c r="AQ185" s="306">
        <f>AR185+AS185+AT185+AU185+AX185+AY185</f>
        <v>0</v>
      </c>
      <c r="AR185" s="307"/>
      <c r="AS185" s="305"/>
      <c r="AT185" s="305"/>
      <c r="AU185" s="305"/>
      <c r="AV185" s="305"/>
      <c r="AW185" s="305"/>
      <c r="AX185" s="305"/>
      <c r="AY185" s="305"/>
      <c r="AZ185" s="305"/>
      <c r="BA185" s="335"/>
      <c r="BB185" s="335"/>
      <c r="BC185" s="335"/>
      <c r="BD185" s="335"/>
      <c r="BE185" s="335"/>
      <c r="BF185" s="294">
        <f>AQ185+BA185+BB185+BC185+BD185+BE185</f>
        <v>0</v>
      </c>
      <c r="BG185" s="293">
        <f>L185+AP185+BF185</f>
        <v>0</v>
      </c>
      <c r="BH185" s="342"/>
      <c r="BI185" s="291"/>
      <c r="BJ185" s="342"/>
      <c r="BK185" s="291"/>
      <c r="BL185" s="342"/>
      <c r="BM185" s="342"/>
    </row>
    <row r="186" spans="2:65" s="287" customFormat="1" ht="12" customHeight="1">
      <c r="B186" s="447"/>
      <c r="C186" s="387"/>
      <c r="D186" s="377"/>
      <c r="E186" s="377"/>
      <c r="F186" s="377"/>
      <c r="G186" s="377"/>
      <c r="H186" s="364"/>
      <c r="I186" s="362"/>
      <c r="J186" s="351" t="s">
        <v>402</v>
      </c>
      <c r="K186" s="289" t="s">
        <v>452</v>
      </c>
      <c r="L186" s="295"/>
      <c r="M186" s="295"/>
      <c r="N186" s="295"/>
      <c r="O186" s="295"/>
      <c r="P186" s="294">
        <f>Q186+S186+X186</f>
        <v>0</v>
      </c>
      <c r="Q186" s="305"/>
      <c r="R186" s="305"/>
      <c r="S186" s="305"/>
      <c r="T186" s="305"/>
      <c r="U186" s="305"/>
      <c r="V186" s="305"/>
      <c r="W186" s="305"/>
      <c r="X186" s="305"/>
      <c r="Y186" s="305"/>
      <c r="Z186" s="305"/>
      <c r="AA186" s="305"/>
      <c r="AB186" s="330">
        <f>M186+N186+O186+P186+AA186</f>
        <v>0</v>
      </c>
      <c r="AC186" s="294">
        <f>AD186+AE186</f>
        <v>0</v>
      </c>
      <c r="AD186" s="305"/>
      <c r="AE186" s="305"/>
      <c r="AF186" s="305"/>
      <c r="AG186" s="305"/>
      <c r="AH186" s="305"/>
      <c r="AI186" s="305"/>
      <c r="AJ186" s="294">
        <f>AC186+AG186+AH186+AI186</f>
        <v>0</v>
      </c>
      <c r="AK186" s="305"/>
      <c r="AL186" s="305"/>
      <c r="AM186" s="305"/>
      <c r="AN186" s="305"/>
      <c r="AO186" s="294">
        <f>AK186+AL186+AM186+AN186</f>
        <v>0</v>
      </c>
      <c r="AP186" s="306">
        <f>AB186+AJ186+AO186</f>
        <v>0</v>
      </c>
      <c r="AQ186" s="306">
        <f>AR186+AS186+AT186+AU186+AX186+AY186</f>
        <v>0</v>
      </c>
      <c r="AR186" s="307"/>
      <c r="AS186" s="305"/>
      <c r="AT186" s="305"/>
      <c r="AU186" s="305"/>
      <c r="AV186" s="305"/>
      <c r="AW186" s="305"/>
      <c r="AX186" s="305"/>
      <c r="AY186" s="305"/>
      <c r="AZ186" s="305"/>
      <c r="BA186" s="335"/>
      <c r="BB186" s="335"/>
      <c r="BC186" s="335"/>
      <c r="BD186" s="335"/>
      <c r="BE186" s="335"/>
      <c r="BF186" s="294">
        <f>AQ186+BA186+BB186+BC186+BD186+BE186</f>
        <v>0</v>
      </c>
      <c r="BG186" s="293">
        <f>L186+AP186+BF186</f>
        <v>0</v>
      </c>
      <c r="BH186" s="342"/>
      <c r="BI186" s="291"/>
      <c r="BJ186" s="342"/>
      <c r="BK186" s="291"/>
      <c r="BL186" s="342"/>
      <c r="BM186" s="342"/>
    </row>
    <row r="187" spans="2:65" s="287" customFormat="1" ht="12" customHeight="1">
      <c r="B187" s="447"/>
      <c r="C187" s="387"/>
      <c r="D187" s="377"/>
      <c r="E187" s="377"/>
      <c r="F187" s="377"/>
      <c r="G187" s="377"/>
      <c r="H187" s="364"/>
      <c r="I187" s="353" t="s">
        <v>453</v>
      </c>
      <c r="J187" s="344" t="s">
        <v>384</v>
      </c>
      <c r="K187" s="289" t="s">
        <v>454</v>
      </c>
      <c r="L187" s="307"/>
      <c r="M187" s="307"/>
      <c r="N187" s="307"/>
      <c r="O187" s="307"/>
      <c r="P187" s="291"/>
      <c r="Q187" s="291"/>
      <c r="R187" s="291"/>
      <c r="S187" s="291"/>
      <c r="T187" s="291"/>
      <c r="U187" s="291"/>
      <c r="V187" s="291"/>
      <c r="W187" s="291"/>
      <c r="X187" s="291"/>
      <c r="Y187" s="291"/>
      <c r="Z187" s="291"/>
      <c r="AA187" s="291"/>
      <c r="AB187" s="291"/>
      <c r="AC187" s="291"/>
      <c r="AD187" s="291"/>
      <c r="AE187" s="291"/>
      <c r="AF187" s="291"/>
      <c r="AG187" s="291"/>
      <c r="AH187" s="291"/>
      <c r="AI187" s="291"/>
      <c r="AJ187" s="291"/>
      <c r="AK187" s="291"/>
      <c r="AL187" s="291"/>
      <c r="AM187" s="291"/>
      <c r="AN187" s="291"/>
      <c r="AO187" s="291"/>
      <c r="AP187" s="291"/>
      <c r="AQ187" s="291"/>
      <c r="AR187" s="291"/>
      <c r="AS187" s="291"/>
      <c r="AT187" s="291"/>
      <c r="AU187" s="291"/>
      <c r="AV187" s="291"/>
      <c r="AW187" s="291"/>
      <c r="AX187" s="291"/>
      <c r="AY187" s="291"/>
      <c r="AZ187" s="291"/>
      <c r="BA187" s="291"/>
      <c r="BB187" s="291"/>
      <c r="BC187" s="291"/>
      <c r="BD187" s="291"/>
      <c r="BE187" s="291"/>
      <c r="BF187" s="291"/>
      <c r="BG187" s="293">
        <f>L187+M187+N187+O187</f>
        <v>0</v>
      </c>
      <c r="BH187" s="342"/>
      <c r="BI187" s="291"/>
      <c r="BJ187" s="342"/>
      <c r="BK187" s="291"/>
      <c r="BL187" s="342"/>
      <c r="BM187" s="342"/>
    </row>
    <row r="188" spans="2:65" s="287" customFormat="1" ht="12" customHeight="1">
      <c r="B188" s="447"/>
      <c r="C188" s="387"/>
      <c r="D188" s="377"/>
      <c r="E188" s="377"/>
      <c r="F188" s="377"/>
      <c r="G188" s="377"/>
      <c r="H188" s="364"/>
      <c r="I188" s="362" t="s">
        <v>62</v>
      </c>
      <c r="J188" s="351" t="s">
        <v>384</v>
      </c>
      <c r="K188" s="289" t="s">
        <v>455</v>
      </c>
      <c r="L188" s="301"/>
      <c r="M188" s="301"/>
      <c r="N188" s="301"/>
      <c r="O188" s="301"/>
      <c r="P188" s="294">
        <f>Q188+S188+X188</f>
        <v>0</v>
      </c>
      <c r="Q188" s="305"/>
      <c r="R188" s="305"/>
      <c r="S188" s="305"/>
      <c r="T188" s="305"/>
      <c r="U188" s="305"/>
      <c r="V188" s="305"/>
      <c r="W188" s="305"/>
      <c r="X188" s="305"/>
      <c r="Y188" s="305"/>
      <c r="Z188" s="305"/>
      <c r="AA188" s="305"/>
      <c r="AB188" s="330">
        <f>M188+N188+O188+P188+AA188</f>
        <v>0</v>
      </c>
      <c r="AC188" s="294">
        <f>AD188+AE188</f>
        <v>0</v>
      </c>
      <c r="AD188" s="305"/>
      <c r="AE188" s="305"/>
      <c r="AF188" s="305"/>
      <c r="AG188" s="305"/>
      <c r="AH188" s="305"/>
      <c r="AI188" s="305"/>
      <c r="AJ188" s="294">
        <f>AC188+AG188+AH188+AI188</f>
        <v>0</v>
      </c>
      <c r="AK188" s="305"/>
      <c r="AL188" s="305"/>
      <c r="AM188" s="305"/>
      <c r="AN188" s="305"/>
      <c r="AO188" s="294">
        <f>AK188+AL188+AM188+AN188</f>
        <v>0</v>
      </c>
      <c r="AP188" s="306">
        <f>AB188+AJ188+AO188</f>
        <v>0</v>
      </c>
      <c r="AQ188" s="306">
        <f>AR188+AS188+AT188+AU188+AX188+AY188</f>
        <v>0</v>
      </c>
      <c r="AR188" s="307"/>
      <c r="AS188" s="305"/>
      <c r="AT188" s="305"/>
      <c r="AU188" s="305"/>
      <c r="AV188" s="305"/>
      <c r="AW188" s="305"/>
      <c r="AX188" s="305"/>
      <c r="AY188" s="305"/>
      <c r="AZ188" s="305"/>
      <c r="BA188" s="335"/>
      <c r="BB188" s="335"/>
      <c r="BC188" s="335"/>
      <c r="BD188" s="335"/>
      <c r="BE188" s="335"/>
      <c r="BF188" s="294">
        <f>AQ188+BA188+BB188+BC188+BD188+BE188</f>
        <v>0</v>
      </c>
      <c r="BG188" s="293">
        <f>L188+AP188+BF188</f>
        <v>0</v>
      </c>
      <c r="BH188" s="342"/>
      <c r="BI188" s="291"/>
      <c r="BJ188" s="342"/>
      <c r="BK188" s="291"/>
      <c r="BL188" s="342"/>
      <c r="BM188" s="342"/>
    </row>
    <row r="189" spans="2:65" s="287" customFormat="1" ht="12" customHeight="1">
      <c r="B189" s="447"/>
      <c r="C189" s="387"/>
      <c r="D189" s="377"/>
      <c r="E189" s="377"/>
      <c r="F189" s="377"/>
      <c r="G189" s="377"/>
      <c r="H189" s="364"/>
      <c r="I189" s="362"/>
      <c r="J189" s="353" t="s">
        <v>393</v>
      </c>
      <c r="K189" s="289" t="s">
        <v>456</v>
      </c>
      <c r="L189" s="305"/>
      <c r="M189" s="305"/>
      <c r="N189" s="305"/>
      <c r="O189" s="305"/>
      <c r="P189" s="291"/>
      <c r="Q189" s="291"/>
      <c r="R189" s="291"/>
      <c r="S189" s="291"/>
      <c r="T189" s="291"/>
      <c r="U189" s="291"/>
      <c r="V189" s="291"/>
      <c r="W189" s="291"/>
      <c r="X189" s="291"/>
      <c r="Y189" s="291"/>
      <c r="Z189" s="291"/>
      <c r="AA189" s="291"/>
      <c r="AB189" s="291"/>
      <c r="AC189" s="291"/>
      <c r="AD189" s="291"/>
      <c r="AE189" s="291"/>
      <c r="AF189" s="291"/>
      <c r="AG189" s="291"/>
      <c r="AH189" s="291"/>
      <c r="AI189" s="291"/>
      <c r="AJ189" s="291"/>
      <c r="AK189" s="291"/>
      <c r="AL189" s="291"/>
      <c r="AM189" s="291"/>
      <c r="AN189" s="291"/>
      <c r="AO189" s="291"/>
      <c r="AP189" s="291"/>
      <c r="AQ189" s="291"/>
      <c r="AR189" s="291"/>
      <c r="AS189" s="291"/>
      <c r="AT189" s="291"/>
      <c r="AU189" s="291"/>
      <c r="AV189" s="291"/>
      <c r="AW189" s="291"/>
      <c r="AX189" s="291"/>
      <c r="AY189" s="291"/>
      <c r="AZ189" s="291"/>
      <c r="BA189" s="291"/>
      <c r="BB189" s="291"/>
      <c r="BC189" s="291"/>
      <c r="BD189" s="291"/>
      <c r="BE189" s="291"/>
      <c r="BF189" s="291"/>
      <c r="BG189" s="293">
        <f>L189+M189+N189+O189</f>
        <v>0</v>
      </c>
      <c r="BH189" s="342"/>
      <c r="BI189" s="291"/>
      <c r="BJ189" s="342"/>
      <c r="BK189" s="291"/>
      <c r="BL189" s="342"/>
      <c r="BM189" s="342"/>
    </row>
    <row r="190" spans="2:65" s="287" customFormat="1" ht="12" customHeight="1">
      <c r="B190" s="447"/>
      <c r="C190" s="387"/>
      <c r="D190" s="377"/>
      <c r="E190" s="377"/>
      <c r="F190" s="377"/>
      <c r="G190" s="377"/>
      <c r="H190" s="364"/>
      <c r="I190" s="346" t="s">
        <v>407</v>
      </c>
      <c r="J190" s="344" t="s">
        <v>384</v>
      </c>
      <c r="K190" s="289" t="s">
        <v>457</v>
      </c>
      <c r="L190" s="294">
        <f t="shared" ref="L190:BG190" si="103">L179+L181+L183+L185+L187+L188</f>
        <v>0</v>
      </c>
      <c r="M190" s="294">
        <f t="shared" si="103"/>
        <v>0</v>
      </c>
      <c r="N190" s="294">
        <f t="shared" si="103"/>
        <v>0</v>
      </c>
      <c r="O190" s="294">
        <f t="shared" si="103"/>
        <v>0</v>
      </c>
      <c r="P190" s="294">
        <f t="shared" si="103"/>
        <v>0</v>
      </c>
      <c r="Q190" s="294">
        <f t="shared" si="103"/>
        <v>0</v>
      </c>
      <c r="R190" s="294">
        <f t="shared" si="103"/>
        <v>0</v>
      </c>
      <c r="S190" s="294">
        <f t="shared" si="103"/>
        <v>0</v>
      </c>
      <c r="T190" s="294">
        <f t="shared" si="103"/>
        <v>0</v>
      </c>
      <c r="U190" s="294">
        <f t="shared" si="103"/>
        <v>0</v>
      </c>
      <c r="V190" s="294">
        <f t="shared" si="103"/>
        <v>0</v>
      </c>
      <c r="W190" s="294">
        <f t="shared" si="103"/>
        <v>0</v>
      </c>
      <c r="X190" s="294">
        <f t="shared" si="103"/>
        <v>0</v>
      </c>
      <c r="Y190" s="294">
        <f t="shared" si="103"/>
        <v>0</v>
      </c>
      <c r="Z190" s="294">
        <f t="shared" si="103"/>
        <v>0</v>
      </c>
      <c r="AA190" s="294">
        <f t="shared" si="103"/>
        <v>0</v>
      </c>
      <c r="AB190" s="330">
        <f t="shared" si="103"/>
        <v>0</v>
      </c>
      <c r="AC190" s="294">
        <f t="shared" si="103"/>
        <v>0</v>
      </c>
      <c r="AD190" s="294">
        <f t="shared" si="103"/>
        <v>0</v>
      </c>
      <c r="AE190" s="294">
        <f t="shared" si="103"/>
        <v>0</v>
      </c>
      <c r="AF190" s="294">
        <f t="shared" si="103"/>
        <v>0</v>
      </c>
      <c r="AG190" s="294">
        <f t="shared" si="103"/>
        <v>0</v>
      </c>
      <c r="AH190" s="294">
        <f t="shared" si="103"/>
        <v>0</v>
      </c>
      <c r="AI190" s="294">
        <f t="shared" si="103"/>
        <v>0</v>
      </c>
      <c r="AJ190" s="294">
        <f t="shared" si="103"/>
        <v>0</v>
      </c>
      <c r="AK190" s="294">
        <f t="shared" si="103"/>
        <v>0</v>
      </c>
      <c r="AL190" s="294">
        <f t="shared" si="103"/>
        <v>0</v>
      </c>
      <c r="AM190" s="294">
        <f t="shared" si="103"/>
        <v>0</v>
      </c>
      <c r="AN190" s="294">
        <f t="shared" si="103"/>
        <v>0</v>
      </c>
      <c r="AO190" s="294">
        <f t="shared" si="103"/>
        <v>0</v>
      </c>
      <c r="AP190" s="294">
        <f t="shared" si="103"/>
        <v>0</v>
      </c>
      <c r="AQ190" s="294">
        <f t="shared" si="103"/>
        <v>0</v>
      </c>
      <c r="AR190" s="294">
        <f t="shared" si="103"/>
        <v>0</v>
      </c>
      <c r="AS190" s="294">
        <f t="shared" si="103"/>
        <v>0</v>
      </c>
      <c r="AT190" s="294">
        <f t="shared" si="103"/>
        <v>0</v>
      </c>
      <c r="AU190" s="294">
        <f t="shared" si="103"/>
        <v>0</v>
      </c>
      <c r="AV190" s="294">
        <f t="shared" si="103"/>
        <v>0</v>
      </c>
      <c r="AW190" s="294">
        <f t="shared" si="103"/>
        <v>0</v>
      </c>
      <c r="AX190" s="294">
        <f t="shared" si="103"/>
        <v>0</v>
      </c>
      <c r="AY190" s="294">
        <f t="shared" si="103"/>
        <v>0</v>
      </c>
      <c r="AZ190" s="294">
        <f t="shared" ref="AZ190" si="104">AZ179+AZ181+AZ183+AZ185+AZ187+AZ188</f>
        <v>0</v>
      </c>
      <c r="BA190" s="294">
        <f t="shared" si="103"/>
        <v>0</v>
      </c>
      <c r="BB190" s="294">
        <f t="shared" si="103"/>
        <v>0</v>
      </c>
      <c r="BC190" s="330">
        <f t="shared" si="103"/>
        <v>0</v>
      </c>
      <c r="BD190" s="330">
        <f t="shared" si="103"/>
        <v>0</v>
      </c>
      <c r="BE190" s="294">
        <f t="shared" si="103"/>
        <v>0</v>
      </c>
      <c r="BF190" s="294">
        <f t="shared" si="103"/>
        <v>0</v>
      </c>
      <c r="BG190" s="294">
        <f t="shared" si="103"/>
        <v>0</v>
      </c>
      <c r="BH190" s="342"/>
      <c r="BI190" s="291"/>
      <c r="BJ190" s="342"/>
      <c r="BK190" s="291"/>
      <c r="BL190" s="342"/>
      <c r="BM190" s="342"/>
    </row>
    <row r="191" spans="2:65" s="287" customFormat="1" ht="12" customHeight="1">
      <c r="B191" s="447"/>
      <c r="C191" s="387"/>
      <c r="D191" s="377"/>
      <c r="E191" s="377"/>
      <c r="F191" s="377"/>
      <c r="G191" s="377"/>
      <c r="H191" s="364"/>
      <c r="I191" s="376" t="s">
        <v>386</v>
      </c>
      <c r="J191" s="376"/>
      <c r="K191" s="289" t="s">
        <v>458</v>
      </c>
      <c r="L191" s="291"/>
      <c r="M191" s="291"/>
      <c r="N191" s="291"/>
      <c r="O191" s="291"/>
      <c r="P191" s="291"/>
      <c r="Q191" s="291"/>
      <c r="R191" s="291"/>
      <c r="S191" s="291"/>
      <c r="T191" s="291"/>
      <c r="U191" s="291"/>
      <c r="V191" s="291"/>
      <c r="W191" s="291"/>
      <c r="X191" s="291"/>
      <c r="Y191" s="291"/>
      <c r="Z191" s="291"/>
      <c r="AA191" s="291"/>
      <c r="AB191" s="291"/>
      <c r="AC191" s="291"/>
      <c r="AD191" s="291"/>
      <c r="AE191" s="291"/>
      <c r="AF191" s="291"/>
      <c r="AG191" s="291"/>
      <c r="AH191" s="291"/>
      <c r="AI191" s="291"/>
      <c r="AJ191" s="291"/>
      <c r="AK191" s="291"/>
      <c r="AL191" s="291"/>
      <c r="AM191" s="291"/>
      <c r="AN191" s="291"/>
      <c r="AO191" s="291"/>
      <c r="AP191" s="291"/>
      <c r="AQ191" s="291"/>
      <c r="AR191" s="291"/>
      <c r="AS191" s="291"/>
      <c r="AT191" s="291"/>
      <c r="AU191" s="291"/>
      <c r="AV191" s="291"/>
      <c r="AW191" s="291"/>
      <c r="AX191" s="291"/>
      <c r="AY191" s="291"/>
      <c r="AZ191" s="291"/>
      <c r="BA191" s="291"/>
      <c r="BB191" s="291"/>
      <c r="BC191" s="291"/>
      <c r="BD191" s="291"/>
      <c r="BE191" s="291"/>
      <c r="BF191" s="291"/>
      <c r="BG191" s="298"/>
      <c r="BH191" s="342"/>
      <c r="BI191" s="291"/>
      <c r="BJ191" s="342"/>
      <c r="BK191" s="291"/>
      <c r="BL191" s="342"/>
      <c r="BM191" s="342"/>
    </row>
    <row r="192" spans="2:65" s="287" customFormat="1" ht="12" customHeight="1">
      <c r="B192" s="447"/>
      <c r="C192" s="387"/>
      <c r="D192" s="377"/>
      <c r="E192" s="377"/>
      <c r="F192" s="377"/>
      <c r="G192" s="377"/>
      <c r="H192" s="364"/>
      <c r="I192" s="376" t="s">
        <v>410</v>
      </c>
      <c r="J192" s="376"/>
      <c r="K192" s="289" t="s">
        <v>459</v>
      </c>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c r="AK192" s="291"/>
      <c r="AL192" s="291"/>
      <c r="AM192" s="291"/>
      <c r="AN192" s="291"/>
      <c r="AO192" s="291"/>
      <c r="AP192" s="291"/>
      <c r="AQ192" s="291"/>
      <c r="AR192" s="291"/>
      <c r="AS192" s="291"/>
      <c r="AT192" s="291"/>
      <c r="AU192" s="291"/>
      <c r="AV192" s="291"/>
      <c r="AW192" s="291"/>
      <c r="AX192" s="291"/>
      <c r="AY192" s="291"/>
      <c r="AZ192" s="291"/>
      <c r="BA192" s="291"/>
      <c r="BB192" s="291"/>
      <c r="BC192" s="291"/>
      <c r="BD192" s="291"/>
      <c r="BE192" s="291"/>
      <c r="BF192" s="291"/>
      <c r="BG192" s="293" t="str">
        <f>IF(AND(ISNUMBER(BG190),ISNUMBER(BG191)),CONCATENATE((BG191/BG190)*100,"%"),"")</f>
        <v/>
      </c>
      <c r="BH192" s="342"/>
      <c r="BI192" s="291"/>
      <c r="BJ192" s="342"/>
      <c r="BK192" s="291"/>
      <c r="BL192" s="342"/>
      <c r="BM192" s="342"/>
    </row>
    <row r="193" spans="2:65" s="287" customFormat="1" ht="12" customHeight="1">
      <c r="B193" s="447"/>
      <c r="C193" s="387"/>
      <c r="D193" s="377"/>
      <c r="E193" s="377"/>
      <c r="F193" s="377"/>
      <c r="G193" s="377"/>
      <c r="H193" s="364" t="s">
        <v>460</v>
      </c>
      <c r="I193" s="362" t="s">
        <v>433</v>
      </c>
      <c r="J193" s="351" t="s">
        <v>391</v>
      </c>
      <c r="K193" s="289" t="s">
        <v>461</v>
      </c>
      <c r="L193" s="291"/>
      <c r="M193" s="291"/>
      <c r="N193" s="291"/>
      <c r="O193" s="291"/>
      <c r="P193" s="294">
        <f>Q193+S193+X193</f>
        <v>0</v>
      </c>
      <c r="Q193" s="305"/>
      <c r="R193" s="305"/>
      <c r="S193" s="305"/>
      <c r="T193" s="305"/>
      <c r="U193" s="305"/>
      <c r="V193" s="305"/>
      <c r="W193" s="305"/>
      <c r="X193" s="305"/>
      <c r="Y193" s="305"/>
      <c r="Z193" s="305"/>
      <c r="AA193" s="305"/>
      <c r="AB193" s="330">
        <f>M193+N193+O193+P193+AA193</f>
        <v>0</v>
      </c>
      <c r="AC193" s="294">
        <f>AD193+AE193</f>
        <v>0</v>
      </c>
      <c r="AD193" s="305"/>
      <c r="AE193" s="305"/>
      <c r="AF193" s="305"/>
      <c r="AG193" s="305"/>
      <c r="AH193" s="305"/>
      <c r="AI193" s="305"/>
      <c r="AJ193" s="294">
        <f>AC193+AG193+AH193+AI193</f>
        <v>0</v>
      </c>
      <c r="AK193" s="305"/>
      <c r="AL193" s="305"/>
      <c r="AM193" s="305"/>
      <c r="AN193" s="305"/>
      <c r="AO193" s="294">
        <f>AK193+AL193+AM193+AN193</f>
        <v>0</v>
      </c>
      <c r="AP193" s="306">
        <f>AB193+AJ193+AO193</f>
        <v>0</v>
      </c>
      <c r="AQ193" s="306">
        <f>AR193+AS193+AT193+AU193+AX193+AY193</f>
        <v>0</v>
      </c>
      <c r="AR193" s="307"/>
      <c r="AS193" s="305"/>
      <c r="AT193" s="305"/>
      <c r="AU193" s="305"/>
      <c r="AV193" s="305"/>
      <c r="AW193" s="305"/>
      <c r="AX193" s="305"/>
      <c r="AY193" s="305"/>
      <c r="AZ193" s="305"/>
      <c r="BA193" s="335"/>
      <c r="BB193" s="335"/>
      <c r="BC193" s="335"/>
      <c r="BD193" s="335"/>
      <c r="BE193" s="335"/>
      <c r="BF193" s="294">
        <f>AQ193+BA193+BB193+BC193+BD193+BE193</f>
        <v>0</v>
      </c>
      <c r="BG193" s="293">
        <f>L193+AP193+BF193</f>
        <v>0</v>
      </c>
      <c r="BH193" s="342"/>
      <c r="BI193" s="291"/>
      <c r="BJ193" s="342"/>
      <c r="BK193" s="291"/>
      <c r="BL193" s="342"/>
      <c r="BM193" s="342"/>
    </row>
    <row r="194" spans="2:65" s="287" customFormat="1" ht="12" customHeight="1">
      <c r="B194" s="447"/>
      <c r="C194" s="387"/>
      <c r="D194" s="377"/>
      <c r="E194" s="377"/>
      <c r="F194" s="377"/>
      <c r="G194" s="377"/>
      <c r="H194" s="364"/>
      <c r="I194" s="362"/>
      <c r="J194" s="344" t="s">
        <v>393</v>
      </c>
      <c r="K194" s="289" t="s">
        <v>462</v>
      </c>
      <c r="L194" s="305"/>
      <c r="M194" s="305"/>
      <c r="N194" s="305"/>
      <c r="O194" s="305"/>
      <c r="P194" s="291"/>
      <c r="Q194" s="291"/>
      <c r="R194" s="291"/>
      <c r="S194" s="291"/>
      <c r="T194" s="291"/>
      <c r="U194" s="291"/>
      <c r="V194" s="291"/>
      <c r="W194" s="291"/>
      <c r="X194" s="291"/>
      <c r="Y194" s="291"/>
      <c r="Z194" s="291"/>
      <c r="AA194" s="291"/>
      <c r="AB194" s="291"/>
      <c r="AC194" s="291"/>
      <c r="AD194" s="291"/>
      <c r="AE194" s="291"/>
      <c r="AF194" s="291"/>
      <c r="AG194" s="291"/>
      <c r="AH194" s="291"/>
      <c r="AI194" s="291"/>
      <c r="AJ194" s="291"/>
      <c r="AK194" s="291"/>
      <c r="AL194" s="291"/>
      <c r="AM194" s="291"/>
      <c r="AN194" s="291"/>
      <c r="AO194" s="291"/>
      <c r="AP194" s="291"/>
      <c r="AQ194" s="291"/>
      <c r="AR194" s="291"/>
      <c r="AS194" s="291"/>
      <c r="AT194" s="291"/>
      <c r="AU194" s="291"/>
      <c r="AV194" s="291"/>
      <c r="AW194" s="291"/>
      <c r="AX194" s="291"/>
      <c r="AY194" s="291"/>
      <c r="AZ194" s="291"/>
      <c r="BA194" s="291"/>
      <c r="BB194" s="291"/>
      <c r="BC194" s="291"/>
      <c r="BD194" s="291"/>
      <c r="BE194" s="291"/>
      <c r="BF194" s="291"/>
      <c r="BG194" s="293">
        <f>L194+M194+N194+O194</f>
        <v>0</v>
      </c>
      <c r="BH194" s="342"/>
      <c r="BI194" s="291"/>
      <c r="BJ194" s="342"/>
      <c r="BK194" s="291"/>
      <c r="BL194" s="342"/>
      <c r="BM194" s="342"/>
    </row>
    <row r="195" spans="2:65" s="287" customFormat="1" ht="12" customHeight="1">
      <c r="B195" s="447"/>
      <c r="C195" s="387"/>
      <c r="D195" s="377"/>
      <c r="E195" s="377"/>
      <c r="F195" s="377"/>
      <c r="G195" s="377"/>
      <c r="H195" s="364"/>
      <c r="I195" s="362" t="s">
        <v>448</v>
      </c>
      <c r="J195" s="351" t="s">
        <v>391</v>
      </c>
      <c r="K195" s="289" t="s">
        <v>463</v>
      </c>
      <c r="L195" s="291"/>
      <c r="M195" s="291"/>
      <c r="N195" s="291"/>
      <c r="O195" s="291"/>
      <c r="P195" s="294">
        <f>Q195+S195+X195</f>
        <v>0</v>
      </c>
      <c r="Q195" s="305"/>
      <c r="R195" s="305"/>
      <c r="S195" s="305"/>
      <c r="T195" s="305"/>
      <c r="U195" s="305"/>
      <c r="V195" s="305"/>
      <c r="W195" s="305"/>
      <c r="X195" s="305"/>
      <c r="Y195" s="305"/>
      <c r="Z195" s="305"/>
      <c r="AA195" s="305"/>
      <c r="AB195" s="330">
        <f>M195+N195+O195+P195+AA195</f>
        <v>0</v>
      </c>
      <c r="AC195" s="294">
        <f>AD195+AE195</f>
        <v>0</v>
      </c>
      <c r="AD195" s="305"/>
      <c r="AE195" s="305"/>
      <c r="AF195" s="305"/>
      <c r="AG195" s="305"/>
      <c r="AH195" s="305"/>
      <c r="AI195" s="305"/>
      <c r="AJ195" s="294">
        <f>AC195+AG195+AH195+AI195</f>
        <v>0</v>
      </c>
      <c r="AK195" s="305"/>
      <c r="AL195" s="305"/>
      <c r="AM195" s="305"/>
      <c r="AN195" s="305"/>
      <c r="AO195" s="294">
        <f>AK195+AL195+AM195+AN195</f>
        <v>0</v>
      </c>
      <c r="AP195" s="306">
        <f>AB195+AJ195+AO195</f>
        <v>0</v>
      </c>
      <c r="AQ195" s="306">
        <f>AR195+AS195+AT195+AU195+AX195+AY195</f>
        <v>0</v>
      </c>
      <c r="AR195" s="307"/>
      <c r="AS195" s="305"/>
      <c r="AT195" s="305"/>
      <c r="AU195" s="305"/>
      <c r="AV195" s="305"/>
      <c r="AW195" s="305"/>
      <c r="AX195" s="305"/>
      <c r="AY195" s="305"/>
      <c r="AZ195" s="305"/>
      <c r="BA195" s="335"/>
      <c r="BB195" s="335"/>
      <c r="BC195" s="335"/>
      <c r="BD195" s="335"/>
      <c r="BE195" s="335"/>
      <c r="BF195" s="294">
        <f>AQ195+BA195+BB195+BC195+BD195+BE195</f>
        <v>0</v>
      </c>
      <c r="BG195" s="293">
        <f>L195+AP195+BF195</f>
        <v>0</v>
      </c>
      <c r="BH195" s="342"/>
      <c r="BI195" s="291"/>
      <c r="BJ195" s="342"/>
      <c r="BK195" s="291"/>
      <c r="BL195" s="342"/>
      <c r="BM195" s="342"/>
    </row>
    <row r="196" spans="2:65" s="287" customFormat="1" ht="12" customHeight="1">
      <c r="B196" s="447"/>
      <c r="C196" s="387"/>
      <c r="D196" s="377"/>
      <c r="E196" s="377"/>
      <c r="F196" s="377"/>
      <c r="G196" s="377"/>
      <c r="H196" s="364"/>
      <c r="I196" s="362"/>
      <c r="J196" s="344" t="s">
        <v>393</v>
      </c>
      <c r="K196" s="289" t="s">
        <v>464</v>
      </c>
      <c r="L196" s="305"/>
      <c r="M196" s="305"/>
      <c r="N196" s="305"/>
      <c r="O196" s="305"/>
      <c r="P196" s="291"/>
      <c r="Q196" s="291"/>
      <c r="R196" s="291"/>
      <c r="S196" s="291"/>
      <c r="T196" s="291"/>
      <c r="U196" s="291"/>
      <c r="V196" s="291"/>
      <c r="W196" s="291"/>
      <c r="X196" s="291"/>
      <c r="Y196" s="291"/>
      <c r="Z196" s="291"/>
      <c r="AA196" s="291"/>
      <c r="AB196" s="291"/>
      <c r="AC196" s="291"/>
      <c r="AD196" s="291"/>
      <c r="AE196" s="291"/>
      <c r="AF196" s="291"/>
      <c r="AG196" s="291"/>
      <c r="AH196" s="291"/>
      <c r="AI196" s="291"/>
      <c r="AJ196" s="291"/>
      <c r="AK196" s="291"/>
      <c r="AL196" s="291"/>
      <c r="AM196" s="291"/>
      <c r="AN196" s="291"/>
      <c r="AO196" s="291"/>
      <c r="AP196" s="291"/>
      <c r="AQ196" s="291"/>
      <c r="AR196" s="291"/>
      <c r="AS196" s="291"/>
      <c r="AT196" s="291"/>
      <c r="AU196" s="291"/>
      <c r="AV196" s="291"/>
      <c r="AW196" s="291"/>
      <c r="AX196" s="291"/>
      <c r="AY196" s="291"/>
      <c r="AZ196" s="291"/>
      <c r="BA196" s="291"/>
      <c r="BB196" s="291"/>
      <c r="BC196" s="291"/>
      <c r="BD196" s="291"/>
      <c r="BE196" s="291"/>
      <c r="BF196" s="291"/>
      <c r="BG196" s="293">
        <f>L196+M196+N196+O196</f>
        <v>0</v>
      </c>
      <c r="BH196" s="342"/>
      <c r="BI196" s="291"/>
      <c r="BJ196" s="342"/>
      <c r="BK196" s="291"/>
      <c r="BL196" s="342"/>
      <c r="BM196" s="342"/>
    </row>
    <row r="197" spans="2:65" s="287" customFormat="1" ht="12" customHeight="1">
      <c r="B197" s="447"/>
      <c r="C197" s="387"/>
      <c r="D197" s="377"/>
      <c r="E197" s="377"/>
      <c r="F197" s="377"/>
      <c r="G197" s="377"/>
      <c r="H197" s="364"/>
      <c r="I197" s="362" t="s">
        <v>242</v>
      </c>
      <c r="J197" s="351" t="s">
        <v>391</v>
      </c>
      <c r="K197" s="289" t="s">
        <v>465</v>
      </c>
      <c r="L197" s="291"/>
      <c r="M197" s="291"/>
      <c r="N197" s="291"/>
      <c r="O197" s="291"/>
      <c r="P197" s="294">
        <f>Q197+S197+X197</f>
        <v>0</v>
      </c>
      <c r="Q197" s="305"/>
      <c r="R197" s="305"/>
      <c r="S197" s="305"/>
      <c r="T197" s="305"/>
      <c r="U197" s="305"/>
      <c r="V197" s="305"/>
      <c r="W197" s="305"/>
      <c r="X197" s="305"/>
      <c r="Y197" s="305"/>
      <c r="Z197" s="305"/>
      <c r="AA197" s="305"/>
      <c r="AB197" s="330">
        <f>M197+N197+O197+P197+AA197</f>
        <v>0</v>
      </c>
      <c r="AC197" s="294">
        <f>AD197+AE197</f>
        <v>0</v>
      </c>
      <c r="AD197" s="305"/>
      <c r="AE197" s="305"/>
      <c r="AF197" s="305"/>
      <c r="AG197" s="305"/>
      <c r="AH197" s="305"/>
      <c r="AI197" s="305"/>
      <c r="AJ197" s="294">
        <f>AC197+AG197+AH197+AI197</f>
        <v>0</v>
      </c>
      <c r="AK197" s="305"/>
      <c r="AL197" s="305"/>
      <c r="AM197" s="305"/>
      <c r="AN197" s="305"/>
      <c r="AO197" s="294">
        <f>AK197+AL197+AM197+AN197</f>
        <v>0</v>
      </c>
      <c r="AP197" s="306">
        <f>AB197+AJ197+AO197</f>
        <v>0</v>
      </c>
      <c r="AQ197" s="306">
        <f>AR197+AS197+AT197+AU197+AX197+AY197</f>
        <v>0</v>
      </c>
      <c r="AR197" s="307"/>
      <c r="AS197" s="305"/>
      <c r="AT197" s="305"/>
      <c r="AU197" s="305"/>
      <c r="AV197" s="305"/>
      <c r="AW197" s="305"/>
      <c r="AX197" s="305"/>
      <c r="AY197" s="305"/>
      <c r="AZ197" s="305"/>
      <c r="BA197" s="335"/>
      <c r="BB197" s="335"/>
      <c r="BC197" s="335"/>
      <c r="BD197" s="335"/>
      <c r="BE197" s="335"/>
      <c r="BF197" s="294">
        <f>AQ197+BA197+BB197+BC197+BD197+BE197</f>
        <v>0</v>
      </c>
      <c r="BG197" s="293">
        <f>L197+AP197+BF197</f>
        <v>0</v>
      </c>
      <c r="BH197" s="342"/>
      <c r="BI197" s="291"/>
      <c r="BJ197" s="342"/>
      <c r="BK197" s="291"/>
      <c r="BL197" s="342"/>
      <c r="BM197" s="342"/>
    </row>
    <row r="198" spans="2:65" s="287" customFormat="1" ht="12" customHeight="1">
      <c r="B198" s="447"/>
      <c r="C198" s="387"/>
      <c r="D198" s="377"/>
      <c r="E198" s="377"/>
      <c r="F198" s="377"/>
      <c r="G198" s="377"/>
      <c r="H198" s="364"/>
      <c r="I198" s="362"/>
      <c r="J198" s="351" t="s">
        <v>402</v>
      </c>
      <c r="K198" s="289" t="s">
        <v>466</v>
      </c>
      <c r="L198" s="291"/>
      <c r="M198" s="291"/>
      <c r="N198" s="291"/>
      <c r="O198" s="291"/>
      <c r="P198" s="294">
        <f>Q198+S198+X198</f>
        <v>0</v>
      </c>
      <c r="Q198" s="305"/>
      <c r="R198" s="305"/>
      <c r="S198" s="305"/>
      <c r="T198" s="305"/>
      <c r="U198" s="305"/>
      <c r="V198" s="305"/>
      <c r="W198" s="305"/>
      <c r="X198" s="305"/>
      <c r="Y198" s="305"/>
      <c r="Z198" s="305"/>
      <c r="AA198" s="305"/>
      <c r="AB198" s="330">
        <f>M198+N198+O198+P198+AA198</f>
        <v>0</v>
      </c>
      <c r="AC198" s="294">
        <f>AD198+AE198</f>
        <v>0</v>
      </c>
      <c r="AD198" s="305"/>
      <c r="AE198" s="305"/>
      <c r="AF198" s="305"/>
      <c r="AG198" s="305"/>
      <c r="AH198" s="305"/>
      <c r="AI198" s="305"/>
      <c r="AJ198" s="294">
        <f>AC198+AG198+AH198+AI198</f>
        <v>0</v>
      </c>
      <c r="AK198" s="305"/>
      <c r="AL198" s="305"/>
      <c r="AM198" s="305"/>
      <c r="AN198" s="305"/>
      <c r="AO198" s="294">
        <f>AK198+AL198+AM198+AN198</f>
        <v>0</v>
      </c>
      <c r="AP198" s="306">
        <f>AB198+AJ198+AO198</f>
        <v>0</v>
      </c>
      <c r="AQ198" s="306">
        <f>AR198+AS198+AT198+AU198+AX198+AY198</f>
        <v>0</v>
      </c>
      <c r="AR198" s="307"/>
      <c r="AS198" s="305"/>
      <c r="AT198" s="305"/>
      <c r="AU198" s="305"/>
      <c r="AV198" s="305"/>
      <c r="AW198" s="305"/>
      <c r="AX198" s="305"/>
      <c r="AY198" s="305"/>
      <c r="AZ198" s="305"/>
      <c r="BA198" s="335"/>
      <c r="BB198" s="335"/>
      <c r="BC198" s="335"/>
      <c r="BD198" s="335"/>
      <c r="BE198" s="335"/>
      <c r="BF198" s="294">
        <f>AQ198+BA198+BB198+BC198+BD198+BE198</f>
        <v>0</v>
      </c>
      <c r="BG198" s="293">
        <f>L198+AP198+BF198</f>
        <v>0</v>
      </c>
      <c r="BH198" s="342"/>
      <c r="BI198" s="291"/>
      <c r="BJ198" s="342"/>
      <c r="BK198" s="291"/>
      <c r="BL198" s="342"/>
      <c r="BM198" s="342"/>
    </row>
    <row r="199" spans="2:65" s="287" customFormat="1" ht="12" customHeight="1">
      <c r="B199" s="447"/>
      <c r="C199" s="387"/>
      <c r="D199" s="377"/>
      <c r="E199" s="377"/>
      <c r="F199" s="377"/>
      <c r="G199" s="377"/>
      <c r="H199" s="364"/>
      <c r="I199" s="351" t="s">
        <v>453</v>
      </c>
      <c r="J199" s="344" t="s">
        <v>384</v>
      </c>
      <c r="K199" s="289" t="s">
        <v>467</v>
      </c>
      <c r="L199" s="305"/>
      <c r="M199" s="305"/>
      <c r="N199" s="305"/>
      <c r="O199" s="305"/>
      <c r="P199" s="291"/>
      <c r="Q199" s="291"/>
      <c r="R199" s="291"/>
      <c r="S199" s="291"/>
      <c r="T199" s="291"/>
      <c r="U199" s="291"/>
      <c r="V199" s="291"/>
      <c r="W199" s="291"/>
      <c r="X199" s="291"/>
      <c r="Y199" s="291"/>
      <c r="Z199" s="291"/>
      <c r="AA199" s="291"/>
      <c r="AB199" s="354"/>
      <c r="AC199" s="291"/>
      <c r="AD199" s="291"/>
      <c r="AE199" s="291"/>
      <c r="AF199" s="291"/>
      <c r="AG199" s="291"/>
      <c r="AH199" s="291"/>
      <c r="AI199" s="291"/>
      <c r="AJ199" s="291"/>
      <c r="AK199" s="291"/>
      <c r="AL199" s="291"/>
      <c r="AM199" s="291"/>
      <c r="AN199" s="291"/>
      <c r="AO199" s="291"/>
      <c r="AP199" s="291"/>
      <c r="AQ199" s="291"/>
      <c r="AR199" s="295"/>
      <c r="AS199" s="291"/>
      <c r="AT199" s="291"/>
      <c r="AU199" s="291"/>
      <c r="AV199" s="291"/>
      <c r="AW199" s="291"/>
      <c r="AX199" s="291"/>
      <c r="AY199" s="291"/>
      <c r="AZ199" s="291"/>
      <c r="BA199" s="328"/>
      <c r="BB199" s="328"/>
      <c r="BC199" s="328"/>
      <c r="BD199" s="328"/>
      <c r="BE199" s="328"/>
      <c r="BF199" s="291"/>
      <c r="BG199" s="293">
        <f>L199+AP199+BF199</f>
        <v>0</v>
      </c>
      <c r="BH199" s="342"/>
      <c r="BI199" s="291"/>
      <c r="BJ199" s="342"/>
      <c r="BK199" s="291"/>
      <c r="BL199" s="342"/>
      <c r="BM199" s="342"/>
    </row>
    <row r="200" spans="2:65" s="287" customFormat="1" ht="12" customHeight="1">
      <c r="B200" s="447"/>
      <c r="C200" s="387"/>
      <c r="D200" s="377"/>
      <c r="E200" s="377"/>
      <c r="F200" s="377"/>
      <c r="G200" s="377"/>
      <c r="H200" s="364"/>
      <c r="I200" s="362" t="s">
        <v>62</v>
      </c>
      <c r="J200" s="351" t="s">
        <v>384</v>
      </c>
      <c r="K200" s="289" t="s">
        <v>468</v>
      </c>
      <c r="L200" s="305"/>
      <c r="M200" s="305"/>
      <c r="N200" s="305"/>
      <c r="O200" s="305"/>
      <c r="P200" s="294">
        <f>Q200+S200+X200</f>
        <v>0</v>
      </c>
      <c r="Q200" s="305"/>
      <c r="R200" s="305"/>
      <c r="S200" s="305"/>
      <c r="T200" s="305"/>
      <c r="U200" s="305"/>
      <c r="V200" s="305"/>
      <c r="W200" s="305"/>
      <c r="X200" s="305"/>
      <c r="Y200" s="305"/>
      <c r="Z200" s="305"/>
      <c r="AA200" s="305"/>
      <c r="AB200" s="330">
        <f>M200+N200+O200+P200+AA200</f>
        <v>0</v>
      </c>
      <c r="AC200" s="294">
        <f>AD200+AE200</f>
        <v>0</v>
      </c>
      <c r="AD200" s="305"/>
      <c r="AE200" s="305"/>
      <c r="AF200" s="305"/>
      <c r="AG200" s="305"/>
      <c r="AH200" s="305"/>
      <c r="AI200" s="305"/>
      <c r="AJ200" s="294">
        <f>AC200+AG200+AH200+AI200</f>
        <v>0</v>
      </c>
      <c r="AK200" s="305"/>
      <c r="AL200" s="305"/>
      <c r="AM200" s="305"/>
      <c r="AN200" s="305"/>
      <c r="AO200" s="294">
        <f>AK200+AL200+AM200+AN200</f>
        <v>0</v>
      </c>
      <c r="AP200" s="306">
        <f>AB200+AJ200+AO200</f>
        <v>0</v>
      </c>
      <c r="AQ200" s="306">
        <f>AR200+AS200+AT200+AU200+AX200+AY200</f>
        <v>0</v>
      </c>
      <c r="AR200" s="307"/>
      <c r="AS200" s="305"/>
      <c r="AT200" s="305"/>
      <c r="AU200" s="305"/>
      <c r="AV200" s="305"/>
      <c r="AW200" s="305"/>
      <c r="AX200" s="305"/>
      <c r="AY200" s="305"/>
      <c r="AZ200" s="305"/>
      <c r="BA200" s="335"/>
      <c r="BB200" s="335"/>
      <c r="BC200" s="335"/>
      <c r="BD200" s="335"/>
      <c r="BE200" s="335"/>
      <c r="BF200" s="294">
        <f>AQ200+BA200+BB200+BC200+BD200+BE200</f>
        <v>0</v>
      </c>
      <c r="BG200" s="293">
        <f>L200+AP200+BF200</f>
        <v>0</v>
      </c>
      <c r="BH200" s="342"/>
      <c r="BI200" s="291"/>
      <c r="BJ200" s="342"/>
      <c r="BK200" s="291"/>
      <c r="BL200" s="342"/>
      <c r="BM200" s="342"/>
    </row>
    <row r="201" spans="2:65" s="287" customFormat="1" ht="12" customHeight="1">
      <c r="B201" s="447"/>
      <c r="C201" s="387"/>
      <c r="D201" s="377"/>
      <c r="E201" s="377"/>
      <c r="F201" s="377"/>
      <c r="G201" s="377"/>
      <c r="H201" s="364"/>
      <c r="I201" s="362"/>
      <c r="J201" s="344" t="s">
        <v>393</v>
      </c>
      <c r="K201" s="289" t="s">
        <v>469</v>
      </c>
      <c r="L201" s="305"/>
      <c r="M201" s="305"/>
      <c r="N201" s="305"/>
      <c r="O201" s="305"/>
      <c r="P201" s="291"/>
      <c r="Q201" s="291"/>
      <c r="R201" s="291"/>
      <c r="S201" s="291"/>
      <c r="T201" s="291"/>
      <c r="U201" s="291"/>
      <c r="V201" s="291"/>
      <c r="W201" s="291"/>
      <c r="X201" s="291"/>
      <c r="Y201" s="291"/>
      <c r="Z201" s="291"/>
      <c r="AA201" s="291"/>
      <c r="AB201" s="291"/>
      <c r="AC201" s="291"/>
      <c r="AD201" s="291"/>
      <c r="AE201" s="291"/>
      <c r="AF201" s="291"/>
      <c r="AG201" s="291"/>
      <c r="AH201" s="291"/>
      <c r="AI201" s="291"/>
      <c r="AJ201" s="291"/>
      <c r="AK201" s="291"/>
      <c r="AL201" s="291"/>
      <c r="AM201" s="291"/>
      <c r="AN201" s="291"/>
      <c r="AO201" s="291"/>
      <c r="AP201" s="291"/>
      <c r="AQ201" s="291"/>
      <c r="AR201" s="291"/>
      <c r="AS201" s="291"/>
      <c r="AT201" s="291"/>
      <c r="AU201" s="291"/>
      <c r="AV201" s="291"/>
      <c r="AW201" s="291"/>
      <c r="AX201" s="291"/>
      <c r="AY201" s="291"/>
      <c r="AZ201" s="291"/>
      <c r="BA201" s="291"/>
      <c r="BB201" s="291"/>
      <c r="BC201" s="291"/>
      <c r="BD201" s="291"/>
      <c r="BE201" s="291"/>
      <c r="BF201" s="291"/>
      <c r="BG201" s="293">
        <f>L201+M201+N201+O201</f>
        <v>0</v>
      </c>
      <c r="BH201" s="342"/>
      <c r="BI201" s="291"/>
      <c r="BJ201" s="342"/>
      <c r="BK201" s="291"/>
      <c r="BL201" s="342"/>
      <c r="BM201" s="342"/>
    </row>
    <row r="202" spans="2:65" s="287" customFormat="1" ht="12" customHeight="1">
      <c r="B202" s="447"/>
      <c r="C202" s="387"/>
      <c r="D202" s="377"/>
      <c r="E202" s="377"/>
      <c r="F202" s="377"/>
      <c r="G202" s="377"/>
      <c r="H202" s="364"/>
      <c r="I202" s="346" t="s">
        <v>407</v>
      </c>
      <c r="J202" s="344" t="s">
        <v>384</v>
      </c>
      <c r="K202" s="289" t="s">
        <v>470</v>
      </c>
      <c r="L202" s="294">
        <f t="shared" ref="L202:BG202" si="105">L193+L195+L197+L199+L200</f>
        <v>0</v>
      </c>
      <c r="M202" s="294">
        <f t="shared" si="105"/>
        <v>0</v>
      </c>
      <c r="N202" s="294">
        <f t="shared" si="105"/>
        <v>0</v>
      </c>
      <c r="O202" s="294">
        <f t="shared" si="105"/>
        <v>0</v>
      </c>
      <c r="P202" s="294">
        <f t="shared" si="105"/>
        <v>0</v>
      </c>
      <c r="Q202" s="294">
        <f t="shared" si="105"/>
        <v>0</v>
      </c>
      <c r="R202" s="294">
        <f t="shared" si="105"/>
        <v>0</v>
      </c>
      <c r="S202" s="294">
        <f t="shared" si="105"/>
        <v>0</v>
      </c>
      <c r="T202" s="294">
        <f t="shared" si="105"/>
        <v>0</v>
      </c>
      <c r="U202" s="294">
        <f t="shared" si="105"/>
        <v>0</v>
      </c>
      <c r="V202" s="294">
        <f t="shared" si="105"/>
        <v>0</v>
      </c>
      <c r="W202" s="294">
        <f t="shared" si="105"/>
        <v>0</v>
      </c>
      <c r="X202" s="294">
        <f t="shared" si="105"/>
        <v>0</v>
      </c>
      <c r="Y202" s="294">
        <f t="shared" si="105"/>
        <v>0</v>
      </c>
      <c r="Z202" s="294">
        <f t="shared" si="105"/>
        <v>0</v>
      </c>
      <c r="AA202" s="294">
        <f t="shared" si="105"/>
        <v>0</v>
      </c>
      <c r="AB202" s="330">
        <f t="shared" si="105"/>
        <v>0</v>
      </c>
      <c r="AC202" s="294">
        <f t="shared" si="105"/>
        <v>0</v>
      </c>
      <c r="AD202" s="294">
        <f t="shared" si="105"/>
        <v>0</v>
      </c>
      <c r="AE202" s="294">
        <f t="shared" si="105"/>
        <v>0</v>
      </c>
      <c r="AF202" s="294">
        <f t="shared" si="105"/>
        <v>0</v>
      </c>
      <c r="AG202" s="294">
        <f t="shared" si="105"/>
        <v>0</v>
      </c>
      <c r="AH202" s="294">
        <f t="shared" si="105"/>
        <v>0</v>
      </c>
      <c r="AI202" s="294">
        <f t="shared" si="105"/>
        <v>0</v>
      </c>
      <c r="AJ202" s="294">
        <f t="shared" si="105"/>
        <v>0</v>
      </c>
      <c r="AK202" s="294">
        <f t="shared" si="105"/>
        <v>0</v>
      </c>
      <c r="AL202" s="294">
        <f t="shared" si="105"/>
        <v>0</v>
      </c>
      <c r="AM202" s="294">
        <f t="shared" si="105"/>
        <v>0</v>
      </c>
      <c r="AN202" s="294">
        <f t="shared" si="105"/>
        <v>0</v>
      </c>
      <c r="AO202" s="294">
        <f t="shared" si="105"/>
        <v>0</v>
      </c>
      <c r="AP202" s="294">
        <f t="shared" si="105"/>
        <v>0</v>
      </c>
      <c r="AQ202" s="294">
        <f t="shared" si="105"/>
        <v>0</v>
      </c>
      <c r="AR202" s="294">
        <f t="shared" si="105"/>
        <v>0</v>
      </c>
      <c r="AS202" s="294">
        <f t="shared" si="105"/>
        <v>0</v>
      </c>
      <c r="AT202" s="294">
        <f t="shared" si="105"/>
        <v>0</v>
      </c>
      <c r="AU202" s="294">
        <f t="shared" si="105"/>
        <v>0</v>
      </c>
      <c r="AV202" s="294">
        <f t="shared" si="105"/>
        <v>0</v>
      </c>
      <c r="AW202" s="294">
        <f t="shared" si="105"/>
        <v>0</v>
      </c>
      <c r="AX202" s="294">
        <f t="shared" si="105"/>
        <v>0</v>
      </c>
      <c r="AY202" s="294">
        <f t="shared" si="105"/>
        <v>0</v>
      </c>
      <c r="AZ202" s="294">
        <f t="shared" ref="AZ202" si="106">AZ193+AZ195+AZ197+AZ199+AZ200</f>
        <v>0</v>
      </c>
      <c r="BA202" s="294">
        <f t="shared" si="105"/>
        <v>0</v>
      </c>
      <c r="BB202" s="294">
        <f t="shared" si="105"/>
        <v>0</v>
      </c>
      <c r="BC202" s="294">
        <f t="shared" si="105"/>
        <v>0</v>
      </c>
      <c r="BD202" s="330">
        <f t="shared" si="105"/>
        <v>0</v>
      </c>
      <c r="BE202" s="294">
        <f t="shared" si="105"/>
        <v>0</v>
      </c>
      <c r="BF202" s="294">
        <f t="shared" si="105"/>
        <v>0</v>
      </c>
      <c r="BG202" s="293">
        <f t="shared" si="105"/>
        <v>0</v>
      </c>
      <c r="BH202" s="342"/>
      <c r="BI202" s="291"/>
      <c r="BJ202" s="342"/>
      <c r="BK202" s="291"/>
      <c r="BL202" s="342"/>
      <c r="BM202" s="342"/>
    </row>
    <row r="203" spans="2:65" s="287" customFormat="1" ht="12" customHeight="1">
      <c r="B203" s="447"/>
      <c r="C203" s="387"/>
      <c r="D203" s="377"/>
      <c r="E203" s="377"/>
      <c r="F203" s="377"/>
      <c r="G203" s="377"/>
      <c r="H203" s="364"/>
      <c r="I203" s="366" t="s">
        <v>386</v>
      </c>
      <c r="J203" s="366"/>
      <c r="K203" s="289" t="s">
        <v>471</v>
      </c>
      <c r="L203" s="291"/>
      <c r="M203" s="291"/>
      <c r="N203" s="291"/>
      <c r="O203" s="291"/>
      <c r="P203" s="291"/>
      <c r="Q203" s="291"/>
      <c r="R203" s="291"/>
      <c r="S203" s="291"/>
      <c r="T203" s="291"/>
      <c r="U203" s="291"/>
      <c r="V203" s="291"/>
      <c r="W203" s="291"/>
      <c r="X203" s="291"/>
      <c r="Y203" s="291"/>
      <c r="Z203" s="291"/>
      <c r="AA203" s="291"/>
      <c r="AB203" s="291"/>
      <c r="AC203" s="291"/>
      <c r="AD203" s="291"/>
      <c r="AE203" s="291"/>
      <c r="AF203" s="291"/>
      <c r="AG203" s="291"/>
      <c r="AH203" s="291"/>
      <c r="AI203" s="291"/>
      <c r="AJ203" s="291"/>
      <c r="AK203" s="291"/>
      <c r="AL203" s="291"/>
      <c r="AM203" s="291"/>
      <c r="AN203" s="291"/>
      <c r="AO203" s="291"/>
      <c r="AP203" s="291"/>
      <c r="AQ203" s="291"/>
      <c r="AR203" s="291"/>
      <c r="AS203" s="291"/>
      <c r="AT203" s="291"/>
      <c r="AU203" s="291"/>
      <c r="AV203" s="291"/>
      <c r="AW203" s="291"/>
      <c r="AX203" s="291"/>
      <c r="AY203" s="291"/>
      <c r="AZ203" s="291"/>
      <c r="BA203" s="291"/>
      <c r="BB203" s="291"/>
      <c r="BC203" s="291"/>
      <c r="BD203" s="291"/>
      <c r="BE203" s="291"/>
      <c r="BF203" s="291"/>
      <c r="BG203" s="298"/>
      <c r="BH203" s="342"/>
      <c r="BI203" s="291"/>
      <c r="BJ203" s="342"/>
      <c r="BK203" s="291"/>
      <c r="BL203" s="342"/>
      <c r="BM203" s="342"/>
    </row>
    <row r="204" spans="2:65" s="287" customFormat="1" ht="12" customHeight="1">
      <c r="B204" s="447"/>
      <c r="C204" s="387"/>
      <c r="D204" s="377"/>
      <c r="E204" s="377"/>
      <c r="F204" s="377"/>
      <c r="G204" s="377"/>
      <c r="H204" s="364"/>
      <c r="I204" s="366" t="s">
        <v>410</v>
      </c>
      <c r="J204" s="366"/>
      <c r="K204" s="312" t="s">
        <v>472</v>
      </c>
      <c r="L204" s="291"/>
      <c r="M204" s="291"/>
      <c r="N204" s="291"/>
      <c r="O204" s="291"/>
      <c r="P204" s="291"/>
      <c r="Q204" s="291"/>
      <c r="R204" s="291"/>
      <c r="S204" s="291"/>
      <c r="T204" s="291"/>
      <c r="U204" s="291"/>
      <c r="V204" s="291"/>
      <c r="W204" s="291"/>
      <c r="X204" s="291"/>
      <c r="Y204" s="291"/>
      <c r="Z204" s="291"/>
      <c r="AA204" s="291"/>
      <c r="AB204" s="291"/>
      <c r="AC204" s="291"/>
      <c r="AD204" s="291"/>
      <c r="AE204" s="291"/>
      <c r="AF204" s="291"/>
      <c r="AG204" s="291"/>
      <c r="AH204" s="291"/>
      <c r="AI204" s="291"/>
      <c r="AJ204" s="291"/>
      <c r="AK204" s="291"/>
      <c r="AL204" s="291"/>
      <c r="AM204" s="291"/>
      <c r="AN204" s="291"/>
      <c r="AO204" s="291"/>
      <c r="AP204" s="291"/>
      <c r="AQ204" s="291"/>
      <c r="AR204" s="291"/>
      <c r="AS204" s="291"/>
      <c r="AT204" s="291"/>
      <c r="AU204" s="291"/>
      <c r="AV204" s="291"/>
      <c r="AW204" s="291"/>
      <c r="AX204" s="291"/>
      <c r="AY204" s="291"/>
      <c r="AZ204" s="291"/>
      <c r="BA204" s="291"/>
      <c r="BB204" s="291"/>
      <c r="BC204" s="291"/>
      <c r="BD204" s="291"/>
      <c r="BE204" s="291"/>
      <c r="BF204" s="291"/>
      <c r="BG204" s="293" t="str">
        <f>IF(AND(ISNUMBER(BG202),ISNUMBER(BG203)),CONCATENATE((BG203/BG202)*100,"%"),"")</f>
        <v/>
      </c>
      <c r="BH204" s="342"/>
      <c r="BI204" s="291"/>
      <c r="BJ204" s="342"/>
      <c r="BK204" s="291"/>
      <c r="BL204" s="342"/>
      <c r="BM204" s="342"/>
    </row>
    <row r="205" spans="2:65" s="287" customFormat="1" ht="12" customHeight="1">
      <c r="B205" s="447"/>
      <c r="C205" s="387"/>
      <c r="D205" s="375" t="s">
        <v>473</v>
      </c>
      <c r="E205" s="375"/>
      <c r="F205" s="375"/>
      <c r="G205" s="375"/>
      <c r="H205" s="364" t="s">
        <v>474</v>
      </c>
      <c r="I205" s="344" t="s">
        <v>475</v>
      </c>
      <c r="J205" s="344" t="s">
        <v>393</v>
      </c>
      <c r="K205" s="312" t="s">
        <v>476</v>
      </c>
      <c r="L205" s="301"/>
      <c r="M205" s="301"/>
      <c r="N205" s="291"/>
      <c r="O205" s="291"/>
      <c r="P205" s="291"/>
      <c r="Q205" s="291"/>
      <c r="R205" s="291"/>
      <c r="S205" s="291"/>
      <c r="T205" s="291"/>
      <c r="U205" s="291"/>
      <c r="V205" s="291"/>
      <c r="W205" s="291"/>
      <c r="X205" s="291"/>
      <c r="Y205" s="291"/>
      <c r="Z205" s="291"/>
      <c r="AA205" s="291"/>
      <c r="AB205" s="291"/>
      <c r="AC205" s="291"/>
      <c r="AD205" s="291"/>
      <c r="AE205" s="291"/>
      <c r="AF205" s="291"/>
      <c r="AG205" s="291"/>
      <c r="AH205" s="291"/>
      <c r="AI205" s="291"/>
      <c r="AJ205" s="291"/>
      <c r="AK205" s="291"/>
      <c r="AL205" s="291"/>
      <c r="AM205" s="291"/>
      <c r="AN205" s="291"/>
      <c r="AO205" s="291"/>
      <c r="AP205" s="291"/>
      <c r="AQ205" s="291"/>
      <c r="AR205" s="291"/>
      <c r="AS205" s="291"/>
      <c r="AT205" s="291"/>
      <c r="AU205" s="291"/>
      <c r="AV205" s="291"/>
      <c r="AW205" s="291"/>
      <c r="AX205" s="291"/>
      <c r="AY205" s="291"/>
      <c r="AZ205" s="291"/>
      <c r="BA205" s="291"/>
      <c r="BB205" s="291"/>
      <c r="BC205" s="291"/>
      <c r="BD205" s="291"/>
      <c r="BE205" s="291"/>
      <c r="BF205" s="291"/>
      <c r="BG205" s="293">
        <f>L205+M205+N205+O205</f>
        <v>0</v>
      </c>
      <c r="BH205" s="342"/>
      <c r="BI205" s="291"/>
      <c r="BJ205" s="342"/>
      <c r="BK205" s="291"/>
      <c r="BL205" s="342"/>
      <c r="BM205" s="342"/>
    </row>
    <row r="206" spans="2:65" s="287" customFormat="1" ht="12" customHeight="1">
      <c r="B206" s="447"/>
      <c r="C206" s="387"/>
      <c r="D206" s="375"/>
      <c r="E206" s="375"/>
      <c r="F206" s="375"/>
      <c r="G206" s="375"/>
      <c r="H206" s="364"/>
      <c r="I206" s="344" t="s">
        <v>448</v>
      </c>
      <c r="J206" s="344" t="s">
        <v>393</v>
      </c>
      <c r="K206" s="312" t="s">
        <v>477</v>
      </c>
      <c r="L206" s="305"/>
      <c r="M206" s="305"/>
      <c r="N206" s="291"/>
      <c r="O206" s="291"/>
      <c r="P206" s="291"/>
      <c r="Q206" s="291"/>
      <c r="R206" s="291"/>
      <c r="S206" s="291"/>
      <c r="T206" s="291"/>
      <c r="U206" s="291"/>
      <c r="V206" s="291"/>
      <c r="W206" s="291"/>
      <c r="X206" s="291"/>
      <c r="Y206" s="291"/>
      <c r="Z206" s="291"/>
      <c r="AA206" s="291"/>
      <c r="AB206" s="291"/>
      <c r="AC206" s="291"/>
      <c r="AD206" s="291"/>
      <c r="AE206" s="291"/>
      <c r="AF206" s="291"/>
      <c r="AG206" s="291"/>
      <c r="AH206" s="291"/>
      <c r="AI206" s="291"/>
      <c r="AJ206" s="291"/>
      <c r="AK206" s="291"/>
      <c r="AL206" s="291"/>
      <c r="AM206" s="291"/>
      <c r="AN206" s="291"/>
      <c r="AO206" s="291"/>
      <c r="AP206" s="291"/>
      <c r="AQ206" s="291"/>
      <c r="AR206" s="291"/>
      <c r="AS206" s="291"/>
      <c r="AT206" s="291"/>
      <c r="AU206" s="291"/>
      <c r="AV206" s="291"/>
      <c r="AW206" s="291"/>
      <c r="AX206" s="291"/>
      <c r="AY206" s="291"/>
      <c r="AZ206" s="291"/>
      <c r="BA206" s="291"/>
      <c r="BB206" s="291"/>
      <c r="BC206" s="291"/>
      <c r="BD206" s="291"/>
      <c r="BE206" s="291"/>
      <c r="BF206" s="291"/>
      <c r="BG206" s="293">
        <f>L206+M206+N206+O206</f>
        <v>0</v>
      </c>
      <c r="BH206" s="342"/>
      <c r="BI206" s="291"/>
      <c r="BJ206" s="342"/>
      <c r="BK206" s="291"/>
      <c r="BL206" s="342"/>
      <c r="BM206" s="342"/>
    </row>
    <row r="207" spans="2:65" s="287" customFormat="1" ht="12" customHeight="1">
      <c r="B207" s="447"/>
      <c r="C207" s="387"/>
      <c r="D207" s="375"/>
      <c r="E207" s="375"/>
      <c r="F207" s="375"/>
      <c r="G207" s="375"/>
      <c r="H207" s="364"/>
      <c r="I207" s="369" t="s">
        <v>407</v>
      </c>
      <c r="J207" s="351" t="s">
        <v>478</v>
      </c>
      <c r="K207" s="312" t="s">
        <v>479</v>
      </c>
      <c r="L207" s="305"/>
      <c r="M207" s="305"/>
      <c r="N207" s="291"/>
      <c r="O207" s="291"/>
      <c r="P207" s="294">
        <f>Q207+S207+X207</f>
        <v>0</v>
      </c>
      <c r="Q207" s="305"/>
      <c r="R207" s="305"/>
      <c r="S207" s="305"/>
      <c r="T207" s="305"/>
      <c r="U207" s="305"/>
      <c r="V207" s="305"/>
      <c r="W207" s="305"/>
      <c r="X207" s="305"/>
      <c r="Y207" s="305"/>
      <c r="Z207" s="305"/>
      <c r="AA207" s="305"/>
      <c r="AB207" s="330">
        <f>M207+N207+O207+P207+AA207</f>
        <v>0</v>
      </c>
      <c r="AC207" s="294">
        <f>AD207+AE207</f>
        <v>0</v>
      </c>
      <c r="AD207" s="305"/>
      <c r="AE207" s="305"/>
      <c r="AF207" s="305"/>
      <c r="AG207" s="305"/>
      <c r="AH207" s="305"/>
      <c r="AI207" s="305"/>
      <c r="AJ207" s="294">
        <f>AC207+AG207+AH207+AI207</f>
        <v>0</v>
      </c>
      <c r="AK207" s="305"/>
      <c r="AL207" s="305"/>
      <c r="AM207" s="305"/>
      <c r="AN207" s="305"/>
      <c r="AO207" s="294">
        <f>AK207+AL207+AM207+AN207</f>
        <v>0</v>
      </c>
      <c r="AP207" s="306">
        <f>AB207+AJ207+AO207</f>
        <v>0</v>
      </c>
      <c r="AQ207" s="306">
        <f>AR207+AS207+AT207+AU207+AX207+AY207</f>
        <v>0</v>
      </c>
      <c r="AR207" s="307"/>
      <c r="AS207" s="305"/>
      <c r="AT207" s="305"/>
      <c r="AU207" s="305"/>
      <c r="AV207" s="305"/>
      <c r="AW207" s="305"/>
      <c r="AX207" s="305"/>
      <c r="AY207" s="305"/>
      <c r="AZ207" s="305"/>
      <c r="BA207" s="335"/>
      <c r="BB207" s="335"/>
      <c r="BC207" s="335"/>
      <c r="BD207" s="335"/>
      <c r="BE207" s="335"/>
      <c r="BF207" s="330">
        <f>AQ207+BA207+BB207+BC207+BD207+BE207</f>
        <v>0</v>
      </c>
      <c r="BG207" s="293">
        <f>L207+AP207+BF207</f>
        <v>0</v>
      </c>
      <c r="BH207" s="342"/>
      <c r="BI207" s="291"/>
      <c r="BJ207" s="342"/>
      <c r="BK207" s="291"/>
      <c r="BL207" s="342"/>
      <c r="BM207" s="342"/>
    </row>
    <row r="208" spans="2:65" s="287" customFormat="1" ht="12" customHeight="1">
      <c r="B208" s="447"/>
      <c r="C208" s="387"/>
      <c r="D208" s="375"/>
      <c r="E208" s="375"/>
      <c r="F208" s="375"/>
      <c r="G208" s="375"/>
      <c r="H208" s="364"/>
      <c r="I208" s="370"/>
      <c r="J208" s="351" t="s">
        <v>480</v>
      </c>
      <c r="K208" s="312" t="s">
        <v>481</v>
      </c>
      <c r="L208" s="305"/>
      <c r="M208" s="305"/>
      <c r="N208" s="291"/>
      <c r="O208" s="291"/>
      <c r="P208" s="294">
        <f>Q208+S208+X208</f>
        <v>0</v>
      </c>
      <c r="Q208" s="305"/>
      <c r="R208" s="305"/>
      <c r="S208" s="305"/>
      <c r="T208" s="305"/>
      <c r="U208" s="305"/>
      <c r="V208" s="305"/>
      <c r="W208" s="305"/>
      <c r="X208" s="305"/>
      <c r="Y208" s="305"/>
      <c r="Z208" s="305"/>
      <c r="AA208" s="305"/>
      <c r="AB208" s="330">
        <f>M208+N208+O208+P208+AA208</f>
        <v>0</v>
      </c>
      <c r="AC208" s="294">
        <f>AD208+AE208</f>
        <v>0</v>
      </c>
      <c r="AD208" s="305"/>
      <c r="AE208" s="305"/>
      <c r="AF208" s="305"/>
      <c r="AG208" s="305"/>
      <c r="AH208" s="305"/>
      <c r="AI208" s="305"/>
      <c r="AJ208" s="294">
        <f>AC208+AG208+AH208+AI208</f>
        <v>0</v>
      </c>
      <c r="AK208" s="305"/>
      <c r="AL208" s="305"/>
      <c r="AM208" s="305"/>
      <c r="AN208" s="305"/>
      <c r="AO208" s="294">
        <f>AK208+AL208+AM208+AN208</f>
        <v>0</v>
      </c>
      <c r="AP208" s="306">
        <f>AB208+AJ208+AO208</f>
        <v>0</v>
      </c>
      <c r="AQ208" s="306">
        <f>AR208+AS208+AT208+AU208+AX208+AY208</f>
        <v>0</v>
      </c>
      <c r="AR208" s="307"/>
      <c r="AS208" s="305"/>
      <c r="AT208" s="305"/>
      <c r="AU208" s="305"/>
      <c r="AV208" s="305"/>
      <c r="AW208" s="305"/>
      <c r="AX208" s="305"/>
      <c r="AY208" s="305"/>
      <c r="AZ208" s="305"/>
      <c r="BA208" s="335"/>
      <c r="BB208" s="335"/>
      <c r="BC208" s="335"/>
      <c r="BD208" s="335"/>
      <c r="BE208" s="335"/>
      <c r="BF208" s="330">
        <f>AQ208+BA208+BB208+BC208+BD208+BE208</f>
        <v>0</v>
      </c>
      <c r="BG208" s="293">
        <f>L208+AP208+BF208</f>
        <v>0</v>
      </c>
      <c r="BH208" s="342"/>
      <c r="BI208" s="291"/>
      <c r="BJ208" s="342"/>
      <c r="BK208" s="291"/>
      <c r="BL208" s="342"/>
      <c r="BM208" s="342"/>
    </row>
    <row r="209" spans="2:65" s="287" customFormat="1" ht="12" customHeight="1">
      <c r="B209" s="447"/>
      <c r="C209" s="387"/>
      <c r="D209" s="375"/>
      <c r="E209" s="375"/>
      <c r="F209" s="375"/>
      <c r="G209" s="375"/>
      <c r="H209" s="364"/>
      <c r="I209" s="371"/>
      <c r="J209" s="351" t="s">
        <v>391</v>
      </c>
      <c r="K209" s="312" t="s">
        <v>482</v>
      </c>
      <c r="L209" s="294">
        <f>L207+L208</f>
        <v>0</v>
      </c>
      <c r="M209" s="294">
        <f>M207+M208</f>
        <v>0</v>
      </c>
      <c r="N209" s="291"/>
      <c r="O209" s="291"/>
      <c r="P209" s="294">
        <f t="shared" ref="P209:BG209" si="107">P207+P208</f>
        <v>0</v>
      </c>
      <c r="Q209" s="294">
        <f t="shared" si="107"/>
        <v>0</v>
      </c>
      <c r="R209" s="294">
        <f t="shared" si="107"/>
        <v>0</v>
      </c>
      <c r="S209" s="294">
        <f t="shared" si="107"/>
        <v>0</v>
      </c>
      <c r="T209" s="294">
        <f t="shared" si="107"/>
        <v>0</v>
      </c>
      <c r="U209" s="294">
        <f t="shared" si="107"/>
        <v>0</v>
      </c>
      <c r="V209" s="294">
        <f t="shared" si="107"/>
        <v>0</v>
      </c>
      <c r="W209" s="294">
        <f t="shared" si="107"/>
        <v>0</v>
      </c>
      <c r="X209" s="294">
        <f t="shared" si="107"/>
        <v>0</v>
      </c>
      <c r="Y209" s="294">
        <f t="shared" si="107"/>
        <v>0</v>
      </c>
      <c r="Z209" s="294">
        <f t="shared" si="107"/>
        <v>0</v>
      </c>
      <c r="AA209" s="294">
        <f t="shared" si="107"/>
        <v>0</v>
      </c>
      <c r="AB209" s="330">
        <f t="shared" si="107"/>
        <v>0</v>
      </c>
      <c r="AC209" s="294">
        <f t="shared" si="107"/>
        <v>0</v>
      </c>
      <c r="AD209" s="294">
        <f t="shared" si="107"/>
        <v>0</v>
      </c>
      <c r="AE209" s="294">
        <f t="shared" si="107"/>
        <v>0</v>
      </c>
      <c r="AF209" s="294">
        <f t="shared" si="107"/>
        <v>0</v>
      </c>
      <c r="AG209" s="294">
        <f t="shared" si="107"/>
        <v>0</v>
      </c>
      <c r="AH209" s="294">
        <f t="shared" si="107"/>
        <v>0</v>
      </c>
      <c r="AI209" s="294">
        <f t="shared" si="107"/>
        <v>0</v>
      </c>
      <c r="AJ209" s="294">
        <f t="shared" si="107"/>
        <v>0</v>
      </c>
      <c r="AK209" s="294">
        <f t="shared" si="107"/>
        <v>0</v>
      </c>
      <c r="AL209" s="294">
        <f t="shared" si="107"/>
        <v>0</v>
      </c>
      <c r="AM209" s="294">
        <f t="shared" si="107"/>
        <v>0</v>
      </c>
      <c r="AN209" s="294">
        <f t="shared" si="107"/>
        <v>0</v>
      </c>
      <c r="AO209" s="294">
        <f t="shared" si="107"/>
        <v>0</v>
      </c>
      <c r="AP209" s="306">
        <f t="shared" si="107"/>
        <v>0</v>
      </c>
      <c r="AQ209" s="306">
        <f t="shared" si="107"/>
        <v>0</v>
      </c>
      <c r="AR209" s="294">
        <f t="shared" si="107"/>
        <v>0</v>
      </c>
      <c r="AS209" s="294">
        <f t="shared" si="107"/>
        <v>0</v>
      </c>
      <c r="AT209" s="294">
        <f t="shared" si="107"/>
        <v>0</v>
      </c>
      <c r="AU209" s="294">
        <f t="shared" si="107"/>
        <v>0</v>
      </c>
      <c r="AV209" s="294">
        <f t="shared" si="107"/>
        <v>0</v>
      </c>
      <c r="AW209" s="294">
        <f t="shared" si="107"/>
        <v>0</v>
      </c>
      <c r="AX209" s="294">
        <f t="shared" si="107"/>
        <v>0</v>
      </c>
      <c r="AY209" s="294">
        <f t="shared" si="107"/>
        <v>0</v>
      </c>
      <c r="AZ209" s="294">
        <f t="shared" ref="AZ209" si="108">AZ207+AZ208</f>
        <v>0</v>
      </c>
      <c r="BA209" s="294">
        <f t="shared" si="107"/>
        <v>0</v>
      </c>
      <c r="BB209" s="294">
        <f t="shared" si="107"/>
        <v>0</v>
      </c>
      <c r="BC209" s="294">
        <f t="shared" si="107"/>
        <v>0</v>
      </c>
      <c r="BD209" s="294">
        <f t="shared" si="107"/>
        <v>0</v>
      </c>
      <c r="BE209" s="294">
        <f t="shared" si="107"/>
        <v>0</v>
      </c>
      <c r="BF209" s="294">
        <f t="shared" si="107"/>
        <v>0</v>
      </c>
      <c r="BG209" s="294">
        <f t="shared" si="107"/>
        <v>0</v>
      </c>
      <c r="BH209" s="342"/>
      <c r="BI209" s="291"/>
      <c r="BJ209" s="342"/>
      <c r="BK209" s="291"/>
      <c r="BL209" s="342"/>
      <c r="BM209" s="342"/>
    </row>
    <row r="210" spans="2:65" s="287" customFormat="1" ht="12" customHeight="1">
      <c r="B210" s="447"/>
      <c r="C210" s="387"/>
      <c r="D210" s="375"/>
      <c r="E210" s="375"/>
      <c r="F210" s="375"/>
      <c r="G210" s="375"/>
      <c r="H210" s="364"/>
      <c r="I210" s="366" t="s">
        <v>483</v>
      </c>
      <c r="J210" s="366"/>
      <c r="K210" s="312" t="s">
        <v>484</v>
      </c>
      <c r="L210" s="291"/>
      <c r="M210" s="291"/>
      <c r="N210" s="291"/>
      <c r="O210" s="291"/>
      <c r="P210" s="291"/>
      <c r="Q210" s="291"/>
      <c r="R210" s="291"/>
      <c r="S210" s="291"/>
      <c r="T210" s="291"/>
      <c r="U210" s="291"/>
      <c r="V210" s="291"/>
      <c r="W210" s="291"/>
      <c r="X210" s="291"/>
      <c r="Y210" s="291"/>
      <c r="Z210" s="291"/>
      <c r="AA210" s="291"/>
      <c r="AB210" s="291"/>
      <c r="AC210" s="291"/>
      <c r="AD210" s="291"/>
      <c r="AE210" s="291"/>
      <c r="AF210" s="291"/>
      <c r="AG210" s="291"/>
      <c r="AH210" s="291"/>
      <c r="AI210" s="291"/>
      <c r="AJ210" s="291"/>
      <c r="AK210" s="291"/>
      <c r="AL210" s="291"/>
      <c r="AM210" s="291"/>
      <c r="AN210" s="291"/>
      <c r="AO210" s="291"/>
      <c r="AP210" s="291"/>
      <c r="AQ210" s="291"/>
      <c r="AR210" s="291"/>
      <c r="AS210" s="291"/>
      <c r="AT210" s="291"/>
      <c r="AU210" s="291"/>
      <c r="AV210" s="291"/>
      <c r="AW210" s="291"/>
      <c r="AX210" s="291"/>
      <c r="AY210" s="291"/>
      <c r="AZ210" s="291"/>
      <c r="BA210" s="291"/>
      <c r="BB210" s="291"/>
      <c r="BC210" s="291"/>
      <c r="BD210" s="291"/>
      <c r="BE210" s="291"/>
      <c r="BF210" s="291"/>
      <c r="BG210" s="298"/>
      <c r="BH210" s="342"/>
      <c r="BI210" s="291"/>
      <c r="BJ210" s="342"/>
      <c r="BK210" s="291"/>
      <c r="BL210" s="342"/>
      <c r="BM210" s="342"/>
    </row>
    <row r="211" spans="2:65" s="287" customFormat="1" ht="12" customHeight="1">
      <c r="B211" s="447"/>
      <c r="C211" s="387"/>
      <c r="D211" s="375"/>
      <c r="E211" s="375"/>
      <c r="F211" s="375"/>
      <c r="G211" s="375"/>
      <c r="H211" s="364"/>
      <c r="I211" s="366" t="s">
        <v>485</v>
      </c>
      <c r="J211" s="366"/>
      <c r="K211" s="312" t="s">
        <v>486</v>
      </c>
      <c r="L211" s="291"/>
      <c r="M211" s="291"/>
      <c r="N211" s="291"/>
      <c r="O211" s="291"/>
      <c r="P211" s="291"/>
      <c r="Q211" s="291"/>
      <c r="R211" s="291"/>
      <c r="S211" s="291"/>
      <c r="T211" s="291"/>
      <c r="U211" s="291"/>
      <c r="V211" s="291"/>
      <c r="W211" s="291"/>
      <c r="X211" s="291"/>
      <c r="Y211" s="291"/>
      <c r="Z211" s="291"/>
      <c r="AA211" s="291"/>
      <c r="AB211" s="291"/>
      <c r="AC211" s="291"/>
      <c r="AD211" s="291"/>
      <c r="AE211" s="291"/>
      <c r="AF211" s="291"/>
      <c r="AG211" s="291"/>
      <c r="AH211" s="291"/>
      <c r="AI211" s="291"/>
      <c r="AJ211" s="291"/>
      <c r="AK211" s="291"/>
      <c r="AL211" s="291"/>
      <c r="AM211" s="291"/>
      <c r="AN211" s="291"/>
      <c r="AO211" s="291"/>
      <c r="AP211" s="291"/>
      <c r="AQ211" s="291"/>
      <c r="AR211" s="291"/>
      <c r="AS211" s="291"/>
      <c r="AT211" s="291"/>
      <c r="AU211" s="291"/>
      <c r="AV211" s="291"/>
      <c r="AW211" s="291"/>
      <c r="AX211" s="291"/>
      <c r="AY211" s="291"/>
      <c r="AZ211" s="291"/>
      <c r="BA211" s="291"/>
      <c r="BB211" s="291"/>
      <c r="BC211" s="291"/>
      <c r="BD211" s="291"/>
      <c r="BE211" s="291"/>
      <c r="BF211" s="291"/>
      <c r="BG211" s="293" t="str">
        <f>IF(AND(ISNUMBER(BG209),ISNUMBER(BG210)),CONCATENATE((BG210/BG209)*100,"%"),"")</f>
        <v/>
      </c>
      <c r="BH211" s="342"/>
      <c r="BI211" s="291"/>
      <c r="BJ211" s="342"/>
      <c r="BK211" s="291"/>
      <c r="BL211" s="342"/>
      <c r="BM211" s="342"/>
    </row>
    <row r="212" spans="2:65" s="287" customFormat="1" ht="12" customHeight="1">
      <c r="B212" s="447"/>
      <c r="C212" s="387"/>
      <c r="D212" s="375"/>
      <c r="E212" s="375"/>
      <c r="F212" s="375"/>
      <c r="G212" s="375"/>
      <c r="H212" s="364" t="s">
        <v>487</v>
      </c>
      <c r="I212" s="344" t="s">
        <v>433</v>
      </c>
      <c r="J212" s="344" t="s">
        <v>393</v>
      </c>
      <c r="K212" s="312" t="s">
        <v>488</v>
      </c>
      <c r="L212" s="301"/>
      <c r="M212" s="301"/>
      <c r="N212" s="291"/>
      <c r="O212" s="291"/>
      <c r="P212" s="291"/>
      <c r="Q212" s="291"/>
      <c r="R212" s="291"/>
      <c r="S212" s="291"/>
      <c r="T212" s="291"/>
      <c r="U212" s="291"/>
      <c r="V212" s="291"/>
      <c r="W212" s="291"/>
      <c r="X212" s="291"/>
      <c r="Y212" s="291"/>
      <c r="Z212" s="291"/>
      <c r="AA212" s="291"/>
      <c r="AB212" s="291"/>
      <c r="AC212" s="291"/>
      <c r="AD212" s="291"/>
      <c r="AE212" s="291"/>
      <c r="AF212" s="291"/>
      <c r="AG212" s="291"/>
      <c r="AH212" s="291"/>
      <c r="AI212" s="291"/>
      <c r="AJ212" s="291"/>
      <c r="AK212" s="291"/>
      <c r="AL212" s="291"/>
      <c r="AM212" s="291"/>
      <c r="AN212" s="291"/>
      <c r="AO212" s="291"/>
      <c r="AP212" s="291"/>
      <c r="AQ212" s="291"/>
      <c r="AR212" s="291"/>
      <c r="AS212" s="291"/>
      <c r="AT212" s="291"/>
      <c r="AU212" s="291"/>
      <c r="AV212" s="291"/>
      <c r="AW212" s="291"/>
      <c r="AX212" s="291"/>
      <c r="AY212" s="291"/>
      <c r="AZ212" s="291"/>
      <c r="BA212" s="291"/>
      <c r="BB212" s="291"/>
      <c r="BC212" s="291"/>
      <c r="BD212" s="291"/>
      <c r="BE212" s="291"/>
      <c r="BF212" s="291"/>
      <c r="BG212" s="293">
        <f>L212+M212+N212+O212</f>
        <v>0</v>
      </c>
      <c r="BH212" s="342"/>
      <c r="BI212" s="291"/>
      <c r="BJ212" s="342"/>
      <c r="BK212" s="291"/>
      <c r="BL212" s="342"/>
      <c r="BM212" s="342"/>
    </row>
    <row r="213" spans="2:65" s="287" customFormat="1" ht="12" customHeight="1">
      <c r="B213" s="447"/>
      <c r="C213" s="387"/>
      <c r="D213" s="375"/>
      <c r="E213" s="375"/>
      <c r="F213" s="375"/>
      <c r="G213" s="375"/>
      <c r="H213" s="364"/>
      <c r="I213" s="344" t="s">
        <v>448</v>
      </c>
      <c r="J213" s="344" t="s">
        <v>393</v>
      </c>
      <c r="K213" s="312" t="s">
        <v>489</v>
      </c>
      <c r="L213" s="305"/>
      <c r="M213" s="305"/>
      <c r="N213" s="291"/>
      <c r="O213" s="291"/>
      <c r="P213" s="291"/>
      <c r="Q213" s="291"/>
      <c r="R213" s="291"/>
      <c r="S213" s="291"/>
      <c r="T213" s="291"/>
      <c r="U213" s="291"/>
      <c r="V213" s="291"/>
      <c r="W213" s="291"/>
      <c r="X213" s="291"/>
      <c r="Y213" s="291"/>
      <c r="Z213" s="291"/>
      <c r="AA213" s="291"/>
      <c r="AB213" s="291"/>
      <c r="AC213" s="291"/>
      <c r="AD213" s="291"/>
      <c r="AE213" s="291"/>
      <c r="AF213" s="291"/>
      <c r="AG213" s="291"/>
      <c r="AH213" s="291"/>
      <c r="AI213" s="291"/>
      <c r="AJ213" s="291"/>
      <c r="AK213" s="291"/>
      <c r="AL213" s="291"/>
      <c r="AM213" s="291"/>
      <c r="AN213" s="291"/>
      <c r="AO213" s="291"/>
      <c r="AP213" s="291"/>
      <c r="AQ213" s="291"/>
      <c r="AR213" s="291"/>
      <c r="AS213" s="291"/>
      <c r="AT213" s="291"/>
      <c r="AU213" s="291"/>
      <c r="AV213" s="291"/>
      <c r="AW213" s="291"/>
      <c r="AX213" s="291"/>
      <c r="AY213" s="291"/>
      <c r="AZ213" s="291"/>
      <c r="BA213" s="291"/>
      <c r="BB213" s="291"/>
      <c r="BC213" s="291"/>
      <c r="BD213" s="291"/>
      <c r="BE213" s="291"/>
      <c r="BF213" s="291"/>
      <c r="BG213" s="293">
        <f>L213+M213+N213+O213</f>
        <v>0</v>
      </c>
      <c r="BH213" s="342"/>
      <c r="BI213" s="291"/>
      <c r="BJ213" s="342"/>
      <c r="BK213" s="291"/>
      <c r="BL213" s="342"/>
      <c r="BM213" s="342"/>
    </row>
    <row r="214" spans="2:65" s="287" customFormat="1" ht="12" customHeight="1">
      <c r="B214" s="447"/>
      <c r="C214" s="387"/>
      <c r="D214" s="375"/>
      <c r="E214" s="375"/>
      <c r="F214" s="375"/>
      <c r="G214" s="375"/>
      <c r="H214" s="364"/>
      <c r="I214" s="369" t="s">
        <v>407</v>
      </c>
      <c r="J214" s="351" t="s">
        <v>480</v>
      </c>
      <c r="K214" s="312" t="s">
        <v>490</v>
      </c>
      <c r="L214" s="305"/>
      <c r="M214" s="305"/>
      <c r="N214" s="291"/>
      <c r="O214" s="291"/>
      <c r="P214" s="294">
        <f>Q214+S214+X214</f>
        <v>0</v>
      </c>
      <c r="Q214" s="305"/>
      <c r="R214" s="305"/>
      <c r="S214" s="305"/>
      <c r="T214" s="305"/>
      <c r="U214" s="305"/>
      <c r="V214" s="305"/>
      <c r="W214" s="305"/>
      <c r="X214" s="305"/>
      <c r="Y214" s="305"/>
      <c r="Z214" s="305"/>
      <c r="AA214" s="305"/>
      <c r="AB214" s="330">
        <f>M214+N214+O214+P214+AA214</f>
        <v>0</v>
      </c>
      <c r="AC214" s="294">
        <f>AD214+AE214</f>
        <v>0</v>
      </c>
      <c r="AD214" s="305"/>
      <c r="AE214" s="305"/>
      <c r="AF214" s="305"/>
      <c r="AG214" s="305"/>
      <c r="AH214" s="305"/>
      <c r="AI214" s="305"/>
      <c r="AJ214" s="294">
        <f>AC214+AG214+AH214+AI214</f>
        <v>0</v>
      </c>
      <c r="AK214" s="305"/>
      <c r="AL214" s="305"/>
      <c r="AM214" s="305"/>
      <c r="AN214" s="305"/>
      <c r="AO214" s="294">
        <f>AK214+AL214+AM214+AN214</f>
        <v>0</v>
      </c>
      <c r="AP214" s="306">
        <f>AB214+AJ214+AO214</f>
        <v>0</v>
      </c>
      <c r="AQ214" s="306">
        <f>AR214+AS214+AT214+AU214+AX214+AY214</f>
        <v>0</v>
      </c>
      <c r="AR214" s="307"/>
      <c r="AS214" s="305"/>
      <c r="AT214" s="305"/>
      <c r="AU214" s="305"/>
      <c r="AV214" s="305"/>
      <c r="AW214" s="305"/>
      <c r="AX214" s="305"/>
      <c r="AY214" s="305"/>
      <c r="AZ214" s="305"/>
      <c r="BA214" s="335"/>
      <c r="BB214" s="335"/>
      <c r="BC214" s="335"/>
      <c r="BD214" s="335"/>
      <c r="BE214" s="335"/>
      <c r="BF214" s="294">
        <f>AQ214+BA214+BB214+BC214+BD214+BE214</f>
        <v>0</v>
      </c>
      <c r="BG214" s="293">
        <f>L214+AP214+BF214</f>
        <v>0</v>
      </c>
      <c r="BH214" s="342"/>
      <c r="BI214" s="291"/>
      <c r="BJ214" s="342"/>
      <c r="BK214" s="291"/>
      <c r="BL214" s="342"/>
      <c r="BM214" s="342"/>
    </row>
    <row r="215" spans="2:65" s="287" customFormat="1" ht="12" customHeight="1">
      <c r="B215" s="447"/>
      <c r="C215" s="387"/>
      <c r="D215" s="375"/>
      <c r="E215" s="375"/>
      <c r="F215" s="375"/>
      <c r="G215" s="375"/>
      <c r="H215" s="364"/>
      <c r="I215" s="370"/>
      <c r="J215" s="351" t="s">
        <v>491</v>
      </c>
      <c r="K215" s="312" t="s">
        <v>492</v>
      </c>
      <c r="L215" s="305"/>
      <c r="M215" s="305"/>
      <c r="N215" s="291"/>
      <c r="O215" s="291"/>
      <c r="P215" s="294">
        <f>Q215+S215+X215</f>
        <v>0</v>
      </c>
      <c r="Q215" s="305"/>
      <c r="R215" s="305"/>
      <c r="S215" s="305"/>
      <c r="T215" s="305"/>
      <c r="U215" s="305"/>
      <c r="V215" s="305"/>
      <c r="W215" s="305"/>
      <c r="X215" s="305"/>
      <c r="Y215" s="305"/>
      <c r="Z215" s="305"/>
      <c r="AA215" s="305"/>
      <c r="AB215" s="330">
        <f>M215+N215+O215+P215+AA215</f>
        <v>0</v>
      </c>
      <c r="AC215" s="294">
        <f>AD215+AE215</f>
        <v>0</v>
      </c>
      <c r="AD215" s="305"/>
      <c r="AE215" s="305"/>
      <c r="AF215" s="305"/>
      <c r="AG215" s="305"/>
      <c r="AH215" s="305"/>
      <c r="AI215" s="305"/>
      <c r="AJ215" s="294">
        <f>AC215+AG215+AH215+AI215</f>
        <v>0</v>
      </c>
      <c r="AK215" s="305"/>
      <c r="AL215" s="305"/>
      <c r="AM215" s="305"/>
      <c r="AN215" s="305"/>
      <c r="AO215" s="294">
        <f>AK215+AL215+AM215+AN215</f>
        <v>0</v>
      </c>
      <c r="AP215" s="306">
        <f>AB215+AJ215+AO215</f>
        <v>0</v>
      </c>
      <c r="AQ215" s="306">
        <f>AR215+AS215+AT215+AU215+AX215+AY215</f>
        <v>0</v>
      </c>
      <c r="AR215" s="307"/>
      <c r="AS215" s="305"/>
      <c r="AT215" s="305"/>
      <c r="AU215" s="305"/>
      <c r="AV215" s="305"/>
      <c r="AW215" s="305"/>
      <c r="AX215" s="305"/>
      <c r="AY215" s="305"/>
      <c r="AZ215" s="305"/>
      <c r="BA215" s="335"/>
      <c r="BB215" s="335"/>
      <c r="BC215" s="335"/>
      <c r="BD215" s="335"/>
      <c r="BE215" s="335"/>
      <c r="BF215" s="294">
        <f>AQ215+BA215+BB215+BC215+BD215+BE215</f>
        <v>0</v>
      </c>
      <c r="BG215" s="293">
        <f>L215+AP215+BF215</f>
        <v>0</v>
      </c>
      <c r="BH215" s="342"/>
      <c r="BI215" s="291"/>
      <c r="BJ215" s="342"/>
      <c r="BK215" s="291"/>
      <c r="BL215" s="342"/>
      <c r="BM215" s="342"/>
    </row>
    <row r="216" spans="2:65" s="287" customFormat="1" ht="12" customHeight="1">
      <c r="B216" s="447"/>
      <c r="C216" s="387"/>
      <c r="D216" s="375"/>
      <c r="E216" s="375"/>
      <c r="F216" s="375"/>
      <c r="G216" s="375"/>
      <c r="H216" s="364"/>
      <c r="I216" s="370"/>
      <c r="J216" s="351" t="s">
        <v>493</v>
      </c>
      <c r="K216" s="312" t="s">
        <v>494</v>
      </c>
      <c r="L216" s="305"/>
      <c r="M216" s="305"/>
      <c r="N216" s="291"/>
      <c r="O216" s="291"/>
      <c r="P216" s="294">
        <f>Q216+S216+X216</f>
        <v>0</v>
      </c>
      <c r="Q216" s="305"/>
      <c r="R216" s="305"/>
      <c r="S216" s="305"/>
      <c r="T216" s="305"/>
      <c r="U216" s="305"/>
      <c r="V216" s="305"/>
      <c r="W216" s="305"/>
      <c r="X216" s="305"/>
      <c r="Y216" s="305"/>
      <c r="Z216" s="305"/>
      <c r="AA216" s="305"/>
      <c r="AB216" s="330">
        <f>M216+N216+O216+P216+AA216</f>
        <v>0</v>
      </c>
      <c r="AC216" s="294">
        <f>AD216+AE216</f>
        <v>0</v>
      </c>
      <c r="AD216" s="305"/>
      <c r="AE216" s="305"/>
      <c r="AF216" s="305"/>
      <c r="AG216" s="305"/>
      <c r="AH216" s="305"/>
      <c r="AI216" s="305"/>
      <c r="AJ216" s="294">
        <f>AC216+AG216+AH216+AI216</f>
        <v>0</v>
      </c>
      <c r="AK216" s="305"/>
      <c r="AL216" s="305"/>
      <c r="AM216" s="305"/>
      <c r="AN216" s="305"/>
      <c r="AO216" s="294">
        <f>AK216+AL216+AM216+AN216</f>
        <v>0</v>
      </c>
      <c r="AP216" s="306">
        <f>AB216+AJ216+AO216</f>
        <v>0</v>
      </c>
      <c r="AQ216" s="306">
        <f>AR216+AS216+AT216+AU216+AX216+AY216</f>
        <v>0</v>
      </c>
      <c r="AR216" s="307"/>
      <c r="AS216" s="305"/>
      <c r="AT216" s="305"/>
      <c r="AU216" s="305"/>
      <c r="AV216" s="305"/>
      <c r="AW216" s="305"/>
      <c r="AX216" s="305"/>
      <c r="AY216" s="305"/>
      <c r="AZ216" s="305"/>
      <c r="BA216" s="335"/>
      <c r="BB216" s="335"/>
      <c r="BC216" s="335"/>
      <c r="BD216" s="335"/>
      <c r="BE216" s="335"/>
      <c r="BF216" s="294">
        <f>AQ216+BA216+BB216+BC216+BD216+BE216</f>
        <v>0</v>
      </c>
      <c r="BG216" s="293">
        <f>L216+AP216+BF216</f>
        <v>0</v>
      </c>
      <c r="BH216" s="342"/>
      <c r="BI216" s="291"/>
      <c r="BJ216" s="342"/>
      <c r="BK216" s="291"/>
      <c r="BL216" s="342"/>
      <c r="BM216" s="342"/>
    </row>
    <row r="217" spans="2:65" s="287" customFormat="1" ht="12" customHeight="1">
      <c r="B217" s="447"/>
      <c r="C217" s="387"/>
      <c r="D217" s="375"/>
      <c r="E217" s="375"/>
      <c r="F217" s="375"/>
      <c r="G217" s="375"/>
      <c r="H217" s="364"/>
      <c r="I217" s="370"/>
      <c r="J217" s="351" t="s">
        <v>495</v>
      </c>
      <c r="K217" s="312" t="s">
        <v>496</v>
      </c>
      <c r="L217" s="305"/>
      <c r="M217" s="305"/>
      <c r="N217" s="291"/>
      <c r="O217" s="291"/>
      <c r="P217" s="294">
        <f>Q217+S217+X217</f>
        <v>0</v>
      </c>
      <c r="Q217" s="305"/>
      <c r="R217" s="305"/>
      <c r="S217" s="305"/>
      <c r="T217" s="305"/>
      <c r="U217" s="305"/>
      <c r="V217" s="305"/>
      <c r="W217" s="305"/>
      <c r="X217" s="305"/>
      <c r="Y217" s="305"/>
      <c r="Z217" s="305"/>
      <c r="AA217" s="305"/>
      <c r="AB217" s="330">
        <f>M217+N217+O217+P217+AA217</f>
        <v>0</v>
      </c>
      <c r="AC217" s="294">
        <f>AD217+AE217</f>
        <v>0</v>
      </c>
      <c r="AD217" s="305"/>
      <c r="AE217" s="305"/>
      <c r="AF217" s="305"/>
      <c r="AG217" s="305"/>
      <c r="AH217" s="305"/>
      <c r="AI217" s="305"/>
      <c r="AJ217" s="294">
        <f>AC217+AG217+AH217+AI217</f>
        <v>0</v>
      </c>
      <c r="AK217" s="305"/>
      <c r="AL217" s="305"/>
      <c r="AM217" s="305"/>
      <c r="AN217" s="305"/>
      <c r="AO217" s="294">
        <f>AK217+AL217+AM217+AN217</f>
        <v>0</v>
      </c>
      <c r="AP217" s="306">
        <f>AB217+AJ217+AO217</f>
        <v>0</v>
      </c>
      <c r="AQ217" s="306">
        <f>AR217+AS217+AT217+AU217+AX217+AY217</f>
        <v>0</v>
      </c>
      <c r="AR217" s="307"/>
      <c r="AS217" s="305"/>
      <c r="AT217" s="305"/>
      <c r="AU217" s="305"/>
      <c r="AV217" s="305"/>
      <c r="AW217" s="305"/>
      <c r="AX217" s="305"/>
      <c r="AY217" s="305"/>
      <c r="AZ217" s="305"/>
      <c r="BA217" s="335"/>
      <c r="BB217" s="335"/>
      <c r="BC217" s="335"/>
      <c r="BD217" s="335"/>
      <c r="BE217" s="335"/>
      <c r="BF217" s="294">
        <f>AQ217+BA217+BB217+BC217+BD217+BE217</f>
        <v>0</v>
      </c>
      <c r="BG217" s="293">
        <f>L217+AP217+BF217</f>
        <v>0</v>
      </c>
      <c r="BH217" s="342"/>
      <c r="BI217" s="291"/>
      <c r="BJ217" s="342"/>
      <c r="BK217" s="291"/>
      <c r="BL217" s="342"/>
      <c r="BM217" s="342"/>
    </row>
    <row r="218" spans="2:65" s="287" customFormat="1" ht="12" customHeight="1">
      <c r="B218" s="447"/>
      <c r="C218" s="387"/>
      <c r="D218" s="375"/>
      <c r="E218" s="375"/>
      <c r="F218" s="375"/>
      <c r="G218" s="375"/>
      <c r="H218" s="364"/>
      <c r="I218" s="370"/>
      <c r="J218" s="351" t="s">
        <v>480</v>
      </c>
      <c r="K218" s="312" t="s">
        <v>497</v>
      </c>
      <c r="L218" s="305"/>
      <c r="M218" s="305"/>
      <c r="N218" s="291"/>
      <c r="O218" s="291"/>
      <c r="P218" s="294">
        <f>Q218+S218+X218</f>
        <v>0</v>
      </c>
      <c r="Q218" s="305"/>
      <c r="R218" s="305"/>
      <c r="S218" s="305"/>
      <c r="T218" s="305"/>
      <c r="U218" s="305"/>
      <c r="V218" s="305"/>
      <c r="W218" s="305"/>
      <c r="X218" s="305"/>
      <c r="Y218" s="305"/>
      <c r="Z218" s="305"/>
      <c r="AA218" s="305"/>
      <c r="AB218" s="330">
        <f>M218+N218+O218+P218+AA218</f>
        <v>0</v>
      </c>
      <c r="AC218" s="294">
        <f>AD218+AE218</f>
        <v>0</v>
      </c>
      <c r="AD218" s="305"/>
      <c r="AE218" s="305"/>
      <c r="AF218" s="305"/>
      <c r="AG218" s="305"/>
      <c r="AH218" s="305"/>
      <c r="AI218" s="305"/>
      <c r="AJ218" s="294">
        <f>AC218+AG218+AH218+AI218</f>
        <v>0</v>
      </c>
      <c r="AK218" s="305"/>
      <c r="AL218" s="305"/>
      <c r="AM218" s="305"/>
      <c r="AN218" s="305"/>
      <c r="AO218" s="294">
        <f>AK218+AL218+AM218+AN218</f>
        <v>0</v>
      </c>
      <c r="AP218" s="306">
        <f>AB218+AJ218+AO218</f>
        <v>0</v>
      </c>
      <c r="AQ218" s="306">
        <f>AR218+AS218+AT218+AU218+AX218+AY218</f>
        <v>0</v>
      </c>
      <c r="AR218" s="307"/>
      <c r="AS218" s="305"/>
      <c r="AT218" s="305"/>
      <c r="AU218" s="305"/>
      <c r="AV218" s="305"/>
      <c r="AW218" s="305"/>
      <c r="AX218" s="305"/>
      <c r="AY218" s="305"/>
      <c r="AZ218" s="305"/>
      <c r="BA218" s="335"/>
      <c r="BB218" s="335"/>
      <c r="BC218" s="335"/>
      <c r="BD218" s="335"/>
      <c r="BE218" s="335"/>
      <c r="BF218" s="294">
        <f>AQ218+BA218+BB218+BC218+BD218+BE218</f>
        <v>0</v>
      </c>
      <c r="BG218" s="293">
        <f>L218+AP218+BF218</f>
        <v>0</v>
      </c>
      <c r="BH218" s="342"/>
      <c r="BI218" s="291"/>
      <c r="BJ218" s="342"/>
      <c r="BK218" s="291"/>
      <c r="BL218" s="342"/>
      <c r="BM218" s="342"/>
    </row>
    <row r="219" spans="2:65" s="287" customFormat="1" ht="12" customHeight="1">
      <c r="B219" s="447"/>
      <c r="C219" s="387"/>
      <c r="D219" s="375"/>
      <c r="E219" s="375"/>
      <c r="F219" s="375"/>
      <c r="G219" s="375"/>
      <c r="H219" s="364"/>
      <c r="I219" s="371"/>
      <c r="J219" s="351" t="s">
        <v>391</v>
      </c>
      <c r="K219" s="312" t="s">
        <v>498</v>
      </c>
      <c r="L219" s="294">
        <f>L214++L215+L216+L217+L218</f>
        <v>0</v>
      </c>
      <c r="M219" s="294">
        <f>M214++M215+M216+M217+M218</f>
        <v>0</v>
      </c>
      <c r="N219" s="291"/>
      <c r="O219" s="291"/>
      <c r="P219" s="294">
        <f t="shared" ref="P219:BG219" si="109">P214++P215+P216+P217+P218</f>
        <v>0</v>
      </c>
      <c r="Q219" s="294">
        <f t="shared" si="109"/>
        <v>0</v>
      </c>
      <c r="R219" s="294">
        <f t="shared" si="109"/>
        <v>0</v>
      </c>
      <c r="S219" s="294">
        <f t="shared" si="109"/>
        <v>0</v>
      </c>
      <c r="T219" s="294">
        <f t="shared" si="109"/>
        <v>0</v>
      </c>
      <c r="U219" s="294">
        <f t="shared" si="109"/>
        <v>0</v>
      </c>
      <c r="V219" s="294">
        <f t="shared" si="109"/>
        <v>0</v>
      </c>
      <c r="W219" s="294">
        <f t="shared" si="109"/>
        <v>0</v>
      </c>
      <c r="X219" s="294">
        <f t="shared" si="109"/>
        <v>0</v>
      </c>
      <c r="Y219" s="294">
        <f t="shared" si="109"/>
        <v>0</v>
      </c>
      <c r="Z219" s="294">
        <f t="shared" si="109"/>
        <v>0</v>
      </c>
      <c r="AA219" s="294">
        <f t="shared" si="109"/>
        <v>0</v>
      </c>
      <c r="AB219" s="330">
        <f t="shared" si="109"/>
        <v>0</v>
      </c>
      <c r="AC219" s="294">
        <f t="shared" si="109"/>
        <v>0</v>
      </c>
      <c r="AD219" s="294">
        <f t="shared" si="109"/>
        <v>0</v>
      </c>
      <c r="AE219" s="294">
        <f t="shared" si="109"/>
        <v>0</v>
      </c>
      <c r="AF219" s="294">
        <f t="shared" si="109"/>
        <v>0</v>
      </c>
      <c r="AG219" s="294">
        <f t="shared" si="109"/>
        <v>0</v>
      </c>
      <c r="AH219" s="294">
        <f t="shared" si="109"/>
        <v>0</v>
      </c>
      <c r="AI219" s="294">
        <f t="shared" si="109"/>
        <v>0</v>
      </c>
      <c r="AJ219" s="294">
        <f t="shared" si="109"/>
        <v>0</v>
      </c>
      <c r="AK219" s="294">
        <f t="shared" si="109"/>
        <v>0</v>
      </c>
      <c r="AL219" s="294">
        <f t="shared" si="109"/>
        <v>0</v>
      </c>
      <c r="AM219" s="294">
        <f t="shared" si="109"/>
        <v>0</v>
      </c>
      <c r="AN219" s="294">
        <f t="shared" si="109"/>
        <v>0</v>
      </c>
      <c r="AO219" s="294">
        <f t="shared" si="109"/>
        <v>0</v>
      </c>
      <c r="AP219" s="306">
        <f t="shared" si="109"/>
        <v>0</v>
      </c>
      <c r="AQ219" s="306">
        <f t="shared" si="109"/>
        <v>0</v>
      </c>
      <c r="AR219" s="294">
        <f t="shared" si="109"/>
        <v>0</v>
      </c>
      <c r="AS219" s="294">
        <f t="shared" si="109"/>
        <v>0</v>
      </c>
      <c r="AT219" s="294">
        <f t="shared" si="109"/>
        <v>0</v>
      </c>
      <c r="AU219" s="294">
        <f t="shared" si="109"/>
        <v>0</v>
      </c>
      <c r="AV219" s="294">
        <f t="shared" si="109"/>
        <v>0</v>
      </c>
      <c r="AW219" s="294">
        <f t="shared" si="109"/>
        <v>0</v>
      </c>
      <c r="AX219" s="294">
        <f t="shared" si="109"/>
        <v>0</v>
      </c>
      <c r="AY219" s="294">
        <f t="shared" si="109"/>
        <v>0</v>
      </c>
      <c r="AZ219" s="294">
        <f t="shared" ref="AZ219" si="110">AZ214++AZ215+AZ216+AZ217+AZ218</f>
        <v>0</v>
      </c>
      <c r="BA219" s="294">
        <f t="shared" si="109"/>
        <v>0</v>
      </c>
      <c r="BB219" s="294">
        <f t="shared" si="109"/>
        <v>0</v>
      </c>
      <c r="BC219" s="294">
        <f t="shared" si="109"/>
        <v>0</v>
      </c>
      <c r="BD219" s="294">
        <f t="shared" si="109"/>
        <v>0</v>
      </c>
      <c r="BE219" s="294">
        <f t="shared" si="109"/>
        <v>0</v>
      </c>
      <c r="BF219" s="294">
        <f t="shared" si="109"/>
        <v>0</v>
      </c>
      <c r="BG219" s="294">
        <f t="shared" si="109"/>
        <v>0</v>
      </c>
      <c r="BH219" s="342"/>
      <c r="BI219" s="291"/>
      <c r="BJ219" s="342"/>
      <c r="BK219" s="291"/>
      <c r="BL219" s="342"/>
      <c r="BM219" s="342"/>
    </row>
    <row r="220" spans="2:65" s="287" customFormat="1" ht="12" customHeight="1">
      <c r="B220" s="447"/>
      <c r="C220" s="387"/>
      <c r="D220" s="375"/>
      <c r="E220" s="375"/>
      <c r="F220" s="375"/>
      <c r="G220" s="375"/>
      <c r="H220" s="364"/>
      <c r="I220" s="366" t="s">
        <v>483</v>
      </c>
      <c r="J220" s="366"/>
      <c r="K220" s="312" t="s">
        <v>499</v>
      </c>
      <c r="L220" s="291"/>
      <c r="M220" s="291"/>
      <c r="N220" s="291"/>
      <c r="O220" s="291"/>
      <c r="P220" s="291"/>
      <c r="Q220" s="291"/>
      <c r="R220" s="291"/>
      <c r="S220" s="291"/>
      <c r="T220" s="291"/>
      <c r="U220" s="291"/>
      <c r="V220" s="291"/>
      <c r="W220" s="291"/>
      <c r="X220" s="291"/>
      <c r="Y220" s="291"/>
      <c r="Z220" s="291"/>
      <c r="AA220" s="291"/>
      <c r="AB220" s="291"/>
      <c r="AC220" s="291"/>
      <c r="AD220" s="291"/>
      <c r="AE220" s="291"/>
      <c r="AF220" s="291"/>
      <c r="AG220" s="291"/>
      <c r="AH220" s="291"/>
      <c r="AI220" s="291"/>
      <c r="AJ220" s="291"/>
      <c r="AK220" s="291"/>
      <c r="AL220" s="291"/>
      <c r="AM220" s="291"/>
      <c r="AN220" s="291"/>
      <c r="AO220" s="291"/>
      <c r="AP220" s="291"/>
      <c r="AQ220" s="291"/>
      <c r="AR220" s="291"/>
      <c r="AS220" s="291"/>
      <c r="AT220" s="291"/>
      <c r="AU220" s="291"/>
      <c r="AV220" s="291"/>
      <c r="AW220" s="291"/>
      <c r="AX220" s="291"/>
      <c r="AY220" s="291"/>
      <c r="AZ220" s="291"/>
      <c r="BA220" s="291"/>
      <c r="BB220" s="291"/>
      <c r="BC220" s="291"/>
      <c r="BD220" s="291"/>
      <c r="BE220" s="291"/>
      <c r="BF220" s="291"/>
      <c r="BG220" s="298"/>
      <c r="BH220" s="342"/>
      <c r="BI220" s="291"/>
      <c r="BJ220" s="342"/>
      <c r="BK220" s="291"/>
      <c r="BL220" s="342"/>
      <c r="BM220" s="342"/>
    </row>
    <row r="221" spans="2:65" s="287" customFormat="1" ht="12" customHeight="1">
      <c r="B221" s="447"/>
      <c r="C221" s="387"/>
      <c r="D221" s="375"/>
      <c r="E221" s="375"/>
      <c r="F221" s="375"/>
      <c r="G221" s="375"/>
      <c r="H221" s="364"/>
      <c r="I221" s="366" t="s">
        <v>485</v>
      </c>
      <c r="J221" s="366"/>
      <c r="K221" s="312" t="s">
        <v>500</v>
      </c>
      <c r="L221" s="291"/>
      <c r="M221" s="291"/>
      <c r="N221" s="291"/>
      <c r="O221" s="291"/>
      <c r="P221" s="291"/>
      <c r="Q221" s="291"/>
      <c r="R221" s="291"/>
      <c r="S221" s="291"/>
      <c r="T221" s="291"/>
      <c r="U221" s="291"/>
      <c r="V221" s="291"/>
      <c r="W221" s="291"/>
      <c r="X221" s="291"/>
      <c r="Y221" s="291"/>
      <c r="Z221" s="291"/>
      <c r="AA221" s="291"/>
      <c r="AB221" s="291"/>
      <c r="AC221" s="291"/>
      <c r="AD221" s="291"/>
      <c r="AE221" s="291"/>
      <c r="AF221" s="291"/>
      <c r="AG221" s="291"/>
      <c r="AH221" s="291"/>
      <c r="AI221" s="291"/>
      <c r="AJ221" s="291"/>
      <c r="AK221" s="291"/>
      <c r="AL221" s="291"/>
      <c r="AM221" s="291"/>
      <c r="AN221" s="291"/>
      <c r="AO221" s="291"/>
      <c r="AP221" s="291"/>
      <c r="AQ221" s="291"/>
      <c r="AR221" s="291"/>
      <c r="AS221" s="291"/>
      <c r="AT221" s="291"/>
      <c r="AU221" s="291"/>
      <c r="AV221" s="291"/>
      <c r="AW221" s="291"/>
      <c r="AX221" s="291"/>
      <c r="AY221" s="291"/>
      <c r="AZ221" s="291"/>
      <c r="BA221" s="291"/>
      <c r="BB221" s="291"/>
      <c r="BC221" s="291"/>
      <c r="BD221" s="291"/>
      <c r="BE221" s="291"/>
      <c r="BF221" s="291"/>
      <c r="BG221" s="293" t="str">
        <f>IF(AND(ISNUMBER(BG219),ISNUMBER(BG220)),CONCATENATE((BG220/BG219)*100,"%"),"")</f>
        <v/>
      </c>
      <c r="BH221" s="342"/>
      <c r="BI221" s="291"/>
      <c r="BJ221" s="342"/>
      <c r="BK221" s="291"/>
      <c r="BL221" s="342"/>
      <c r="BM221" s="342"/>
    </row>
    <row r="222" spans="2:65" s="287" customFormat="1" ht="12" customHeight="1">
      <c r="B222" s="447"/>
      <c r="C222" s="387"/>
      <c r="D222" s="375"/>
      <c r="E222" s="375"/>
      <c r="F222" s="375"/>
      <c r="G222" s="375"/>
      <c r="H222" s="364" t="s">
        <v>432</v>
      </c>
      <c r="I222" s="344" t="s">
        <v>433</v>
      </c>
      <c r="J222" s="344" t="s">
        <v>393</v>
      </c>
      <c r="K222" s="312" t="s">
        <v>501</v>
      </c>
      <c r="L222" s="301"/>
      <c r="M222" s="301"/>
      <c r="N222" s="291"/>
      <c r="O222" s="291"/>
      <c r="P222" s="291"/>
      <c r="Q222" s="291"/>
      <c r="R222" s="291"/>
      <c r="S222" s="291"/>
      <c r="T222" s="291"/>
      <c r="U222" s="291"/>
      <c r="V222" s="291"/>
      <c r="W222" s="291"/>
      <c r="X222" s="291"/>
      <c r="Y222" s="291"/>
      <c r="Z222" s="291"/>
      <c r="AA222" s="291"/>
      <c r="AB222" s="291"/>
      <c r="AC222" s="291"/>
      <c r="AD222" s="291"/>
      <c r="AE222" s="291"/>
      <c r="AF222" s="291"/>
      <c r="AG222" s="291"/>
      <c r="AH222" s="291"/>
      <c r="AI222" s="291"/>
      <c r="AJ222" s="291"/>
      <c r="AK222" s="291"/>
      <c r="AL222" s="291"/>
      <c r="AM222" s="291"/>
      <c r="AN222" s="291"/>
      <c r="AO222" s="291"/>
      <c r="AP222" s="291"/>
      <c r="AQ222" s="291"/>
      <c r="AR222" s="291"/>
      <c r="AS222" s="291"/>
      <c r="AT222" s="291"/>
      <c r="AU222" s="291"/>
      <c r="AV222" s="291"/>
      <c r="AW222" s="291"/>
      <c r="AX222" s="291"/>
      <c r="AY222" s="291"/>
      <c r="AZ222" s="291"/>
      <c r="BA222" s="291"/>
      <c r="BB222" s="291"/>
      <c r="BC222" s="291"/>
      <c r="BD222" s="291"/>
      <c r="BE222" s="291"/>
      <c r="BF222" s="291"/>
      <c r="BG222" s="293">
        <f>L222+M222+N222+O222</f>
        <v>0</v>
      </c>
      <c r="BH222" s="342"/>
      <c r="BI222" s="291"/>
      <c r="BJ222" s="342"/>
      <c r="BK222" s="291"/>
      <c r="BL222" s="342"/>
      <c r="BM222" s="342"/>
    </row>
    <row r="223" spans="2:65" s="287" customFormat="1" ht="12" customHeight="1">
      <c r="B223" s="447"/>
      <c r="C223" s="387"/>
      <c r="D223" s="375"/>
      <c r="E223" s="375"/>
      <c r="F223" s="375"/>
      <c r="G223" s="375"/>
      <c r="H223" s="364"/>
      <c r="I223" s="344" t="s">
        <v>448</v>
      </c>
      <c r="J223" s="344" t="s">
        <v>393</v>
      </c>
      <c r="K223" s="312" t="s">
        <v>502</v>
      </c>
      <c r="L223" s="305"/>
      <c r="M223" s="305"/>
      <c r="N223" s="291"/>
      <c r="O223" s="291"/>
      <c r="P223" s="291"/>
      <c r="Q223" s="291"/>
      <c r="R223" s="291"/>
      <c r="S223" s="291"/>
      <c r="T223" s="291"/>
      <c r="U223" s="291"/>
      <c r="V223" s="291"/>
      <c r="W223" s="291"/>
      <c r="X223" s="291"/>
      <c r="Y223" s="291"/>
      <c r="Z223" s="291"/>
      <c r="AA223" s="291"/>
      <c r="AB223" s="291"/>
      <c r="AC223" s="291"/>
      <c r="AD223" s="291"/>
      <c r="AE223" s="291"/>
      <c r="AF223" s="291"/>
      <c r="AG223" s="291"/>
      <c r="AH223" s="291"/>
      <c r="AI223" s="291"/>
      <c r="AJ223" s="291"/>
      <c r="AK223" s="291"/>
      <c r="AL223" s="291"/>
      <c r="AM223" s="291"/>
      <c r="AN223" s="291"/>
      <c r="AO223" s="291"/>
      <c r="AP223" s="291"/>
      <c r="AQ223" s="291"/>
      <c r="AR223" s="291"/>
      <c r="AS223" s="291"/>
      <c r="AT223" s="291"/>
      <c r="AU223" s="291"/>
      <c r="AV223" s="291"/>
      <c r="AW223" s="291"/>
      <c r="AX223" s="291"/>
      <c r="AY223" s="291"/>
      <c r="AZ223" s="291"/>
      <c r="BA223" s="291"/>
      <c r="BB223" s="291"/>
      <c r="BC223" s="291"/>
      <c r="BD223" s="291"/>
      <c r="BE223" s="291"/>
      <c r="BF223" s="291"/>
      <c r="BG223" s="293">
        <f>L223+M223+N223+O223</f>
        <v>0</v>
      </c>
      <c r="BH223" s="342"/>
      <c r="BI223" s="291"/>
      <c r="BJ223" s="342"/>
      <c r="BK223" s="291"/>
      <c r="BL223" s="342"/>
      <c r="BM223" s="342"/>
    </row>
    <row r="224" spans="2:65" s="287" customFormat="1" ht="12" customHeight="1">
      <c r="B224" s="447"/>
      <c r="C224" s="387"/>
      <c r="D224" s="375"/>
      <c r="E224" s="375"/>
      <c r="F224" s="375"/>
      <c r="G224" s="375"/>
      <c r="H224" s="364"/>
      <c r="I224" s="369" t="s">
        <v>407</v>
      </c>
      <c r="J224" s="351" t="s">
        <v>478</v>
      </c>
      <c r="K224" s="312" t="s">
        <v>503</v>
      </c>
      <c r="L224" s="305"/>
      <c r="M224" s="305"/>
      <c r="N224" s="291"/>
      <c r="O224" s="291"/>
      <c r="P224" s="294">
        <f>Q224+S224+X224</f>
        <v>0</v>
      </c>
      <c r="Q224" s="305"/>
      <c r="R224" s="305"/>
      <c r="S224" s="305"/>
      <c r="T224" s="305"/>
      <c r="U224" s="305"/>
      <c r="V224" s="305"/>
      <c r="W224" s="305"/>
      <c r="X224" s="305"/>
      <c r="Y224" s="305"/>
      <c r="Z224" s="305"/>
      <c r="AA224" s="305"/>
      <c r="AB224" s="330">
        <f>M224+N224+O224+P224+AA224</f>
        <v>0</v>
      </c>
      <c r="AC224" s="294">
        <f>AD224+AE224</f>
        <v>0</v>
      </c>
      <c r="AD224" s="305"/>
      <c r="AE224" s="305"/>
      <c r="AF224" s="305"/>
      <c r="AG224" s="305"/>
      <c r="AH224" s="305"/>
      <c r="AI224" s="305"/>
      <c r="AJ224" s="294">
        <f>AC224+AG224+AH224+AI224</f>
        <v>0</v>
      </c>
      <c r="AK224" s="305"/>
      <c r="AL224" s="305"/>
      <c r="AM224" s="305"/>
      <c r="AN224" s="305"/>
      <c r="AO224" s="294">
        <f>AK224+AL224+AM224+AN224</f>
        <v>0</v>
      </c>
      <c r="AP224" s="306">
        <f>AB224+AJ224+AO224</f>
        <v>0</v>
      </c>
      <c r="AQ224" s="306">
        <f>AR224+AS224+AT224+AU224+AX224+AY224</f>
        <v>0</v>
      </c>
      <c r="AR224" s="307"/>
      <c r="AS224" s="305"/>
      <c r="AT224" s="305"/>
      <c r="AU224" s="305"/>
      <c r="AV224" s="305"/>
      <c r="AW224" s="305"/>
      <c r="AX224" s="305"/>
      <c r="AY224" s="305"/>
      <c r="AZ224" s="305"/>
      <c r="BA224" s="335"/>
      <c r="BB224" s="335"/>
      <c r="BC224" s="335"/>
      <c r="BD224" s="335"/>
      <c r="BE224" s="335"/>
      <c r="BF224" s="294">
        <f>AQ224+BA224+BB224+BC224+BD224+BE224</f>
        <v>0</v>
      </c>
      <c r="BG224" s="293">
        <f>L224+AP224+BF224</f>
        <v>0</v>
      </c>
      <c r="BH224" s="342"/>
      <c r="BI224" s="291"/>
      <c r="BJ224" s="342"/>
      <c r="BK224" s="291"/>
      <c r="BL224" s="342"/>
      <c r="BM224" s="342"/>
    </row>
    <row r="225" spans="2:65" s="287" customFormat="1" ht="12" customHeight="1">
      <c r="B225" s="447"/>
      <c r="C225" s="387"/>
      <c r="D225" s="375"/>
      <c r="E225" s="375"/>
      <c r="F225" s="375"/>
      <c r="G225" s="375"/>
      <c r="H225" s="364"/>
      <c r="I225" s="370"/>
      <c r="J225" s="351" t="s">
        <v>480</v>
      </c>
      <c r="K225" s="312" t="s">
        <v>504</v>
      </c>
      <c r="L225" s="305"/>
      <c r="M225" s="305"/>
      <c r="N225" s="291"/>
      <c r="O225" s="291"/>
      <c r="P225" s="294">
        <f>Q225+S225+X225</f>
        <v>0</v>
      </c>
      <c r="Q225" s="305"/>
      <c r="R225" s="305"/>
      <c r="S225" s="305"/>
      <c r="T225" s="305"/>
      <c r="U225" s="305"/>
      <c r="V225" s="305"/>
      <c r="W225" s="305"/>
      <c r="X225" s="305"/>
      <c r="Y225" s="305"/>
      <c r="Z225" s="305"/>
      <c r="AA225" s="305"/>
      <c r="AB225" s="330">
        <f>M225+N225+O225+P225+AA225</f>
        <v>0</v>
      </c>
      <c r="AC225" s="294">
        <f>AD225+AE225</f>
        <v>0</v>
      </c>
      <c r="AD225" s="305"/>
      <c r="AE225" s="305"/>
      <c r="AF225" s="305"/>
      <c r="AG225" s="305"/>
      <c r="AH225" s="305"/>
      <c r="AI225" s="305"/>
      <c r="AJ225" s="294">
        <f>AC225+AG225+AH225+AI225</f>
        <v>0</v>
      </c>
      <c r="AK225" s="305"/>
      <c r="AL225" s="305"/>
      <c r="AM225" s="305"/>
      <c r="AN225" s="305"/>
      <c r="AO225" s="294">
        <f>AK225+AL225+AM225+AN225</f>
        <v>0</v>
      </c>
      <c r="AP225" s="306">
        <f>AB225+AJ225+AO225</f>
        <v>0</v>
      </c>
      <c r="AQ225" s="306">
        <f>AR225+AS225+AT225+AU225+AX225+AY225</f>
        <v>0</v>
      </c>
      <c r="AR225" s="307"/>
      <c r="AS225" s="305"/>
      <c r="AT225" s="305"/>
      <c r="AU225" s="305"/>
      <c r="AV225" s="305"/>
      <c r="AW225" s="305"/>
      <c r="AX225" s="305"/>
      <c r="AY225" s="305"/>
      <c r="AZ225" s="305"/>
      <c r="BA225" s="335"/>
      <c r="BB225" s="335"/>
      <c r="BC225" s="335"/>
      <c r="BD225" s="335"/>
      <c r="BE225" s="335"/>
      <c r="BF225" s="294">
        <f>AQ225+BA225+BB225+BC225+BD225+BE225</f>
        <v>0</v>
      </c>
      <c r="BG225" s="293">
        <f>L225+AP225+BF225</f>
        <v>0</v>
      </c>
      <c r="BH225" s="342"/>
      <c r="BI225" s="291"/>
      <c r="BJ225" s="342"/>
      <c r="BK225" s="291"/>
      <c r="BL225" s="342"/>
      <c r="BM225" s="342"/>
    </row>
    <row r="226" spans="2:65" s="287" customFormat="1" ht="12" customHeight="1">
      <c r="B226" s="447"/>
      <c r="C226" s="387"/>
      <c r="D226" s="375"/>
      <c r="E226" s="375"/>
      <c r="F226" s="375"/>
      <c r="G226" s="375"/>
      <c r="H226" s="364"/>
      <c r="I226" s="371"/>
      <c r="J226" s="351" t="s">
        <v>391</v>
      </c>
      <c r="K226" s="312" t="s">
        <v>505</v>
      </c>
      <c r="L226" s="294">
        <f>L224+L225</f>
        <v>0</v>
      </c>
      <c r="M226" s="294">
        <f>M224+M225</f>
        <v>0</v>
      </c>
      <c r="N226" s="291"/>
      <c r="O226" s="291"/>
      <c r="P226" s="294">
        <f t="shared" ref="P226:BG226" si="111">P224+P225</f>
        <v>0</v>
      </c>
      <c r="Q226" s="294">
        <f t="shared" si="111"/>
        <v>0</v>
      </c>
      <c r="R226" s="294">
        <f t="shared" si="111"/>
        <v>0</v>
      </c>
      <c r="S226" s="294">
        <f t="shared" si="111"/>
        <v>0</v>
      </c>
      <c r="T226" s="294">
        <f t="shared" si="111"/>
        <v>0</v>
      </c>
      <c r="U226" s="294">
        <f t="shared" si="111"/>
        <v>0</v>
      </c>
      <c r="V226" s="294">
        <f t="shared" si="111"/>
        <v>0</v>
      </c>
      <c r="W226" s="294">
        <f t="shared" si="111"/>
        <v>0</v>
      </c>
      <c r="X226" s="294">
        <f t="shared" si="111"/>
        <v>0</v>
      </c>
      <c r="Y226" s="294">
        <f t="shared" si="111"/>
        <v>0</v>
      </c>
      <c r="Z226" s="294">
        <f t="shared" si="111"/>
        <v>0</v>
      </c>
      <c r="AA226" s="294">
        <f t="shared" si="111"/>
        <v>0</v>
      </c>
      <c r="AB226" s="294">
        <f t="shared" si="111"/>
        <v>0</v>
      </c>
      <c r="AC226" s="294">
        <f t="shared" si="111"/>
        <v>0</v>
      </c>
      <c r="AD226" s="294">
        <f t="shared" si="111"/>
        <v>0</v>
      </c>
      <c r="AE226" s="294">
        <f t="shared" si="111"/>
        <v>0</v>
      </c>
      <c r="AF226" s="294">
        <f t="shared" si="111"/>
        <v>0</v>
      </c>
      <c r="AG226" s="294">
        <f t="shared" si="111"/>
        <v>0</v>
      </c>
      <c r="AH226" s="294">
        <f t="shared" si="111"/>
        <v>0</v>
      </c>
      <c r="AI226" s="294">
        <f t="shared" si="111"/>
        <v>0</v>
      </c>
      <c r="AJ226" s="294">
        <f t="shared" si="111"/>
        <v>0</v>
      </c>
      <c r="AK226" s="294">
        <f t="shared" si="111"/>
        <v>0</v>
      </c>
      <c r="AL226" s="294">
        <f t="shared" si="111"/>
        <v>0</v>
      </c>
      <c r="AM226" s="294">
        <f t="shared" si="111"/>
        <v>0</v>
      </c>
      <c r="AN226" s="294">
        <f t="shared" si="111"/>
        <v>0</v>
      </c>
      <c r="AO226" s="294">
        <f t="shared" si="111"/>
        <v>0</v>
      </c>
      <c r="AP226" s="306">
        <f t="shared" si="111"/>
        <v>0</v>
      </c>
      <c r="AQ226" s="306">
        <f t="shared" si="111"/>
        <v>0</v>
      </c>
      <c r="AR226" s="294">
        <f t="shared" si="111"/>
        <v>0</v>
      </c>
      <c r="AS226" s="294">
        <f t="shared" si="111"/>
        <v>0</v>
      </c>
      <c r="AT226" s="294">
        <f t="shared" si="111"/>
        <v>0</v>
      </c>
      <c r="AU226" s="294">
        <f t="shared" si="111"/>
        <v>0</v>
      </c>
      <c r="AV226" s="294">
        <f t="shared" si="111"/>
        <v>0</v>
      </c>
      <c r="AW226" s="294">
        <f t="shared" si="111"/>
        <v>0</v>
      </c>
      <c r="AX226" s="294">
        <f t="shared" si="111"/>
        <v>0</v>
      </c>
      <c r="AY226" s="294">
        <f t="shared" si="111"/>
        <v>0</v>
      </c>
      <c r="AZ226" s="294">
        <f t="shared" ref="AZ226" si="112">AZ224+AZ225</f>
        <v>0</v>
      </c>
      <c r="BA226" s="294">
        <f t="shared" si="111"/>
        <v>0</v>
      </c>
      <c r="BB226" s="294">
        <f t="shared" si="111"/>
        <v>0</v>
      </c>
      <c r="BC226" s="294">
        <f t="shared" si="111"/>
        <v>0</v>
      </c>
      <c r="BD226" s="294">
        <f t="shared" si="111"/>
        <v>0</v>
      </c>
      <c r="BE226" s="294">
        <f t="shared" si="111"/>
        <v>0</v>
      </c>
      <c r="BF226" s="294">
        <f t="shared" si="111"/>
        <v>0</v>
      </c>
      <c r="BG226" s="294">
        <f t="shared" si="111"/>
        <v>0</v>
      </c>
      <c r="BH226" s="342"/>
      <c r="BI226" s="291"/>
      <c r="BJ226" s="342"/>
      <c r="BK226" s="291"/>
      <c r="BL226" s="342"/>
      <c r="BM226" s="342"/>
    </row>
    <row r="227" spans="2:65" s="287" customFormat="1" ht="12" customHeight="1">
      <c r="B227" s="447"/>
      <c r="C227" s="387"/>
      <c r="D227" s="375" t="s">
        <v>506</v>
      </c>
      <c r="E227" s="375"/>
      <c r="F227" s="375"/>
      <c r="G227" s="375"/>
      <c r="H227" s="368" t="s">
        <v>507</v>
      </c>
      <c r="I227" s="344" t="s">
        <v>433</v>
      </c>
      <c r="J227" s="344" t="s">
        <v>393</v>
      </c>
      <c r="K227" s="312" t="s">
        <v>508</v>
      </c>
      <c r="L227" s="301"/>
      <c r="M227" s="301"/>
      <c r="N227" s="291"/>
      <c r="O227" s="291"/>
      <c r="P227" s="291"/>
      <c r="Q227" s="291"/>
      <c r="R227" s="291"/>
      <c r="S227" s="291"/>
      <c r="T227" s="291"/>
      <c r="U227" s="291"/>
      <c r="V227" s="291"/>
      <c r="W227" s="291"/>
      <c r="X227" s="291"/>
      <c r="Y227" s="291"/>
      <c r="Z227" s="291"/>
      <c r="AA227" s="291"/>
      <c r="AB227" s="291"/>
      <c r="AC227" s="291"/>
      <c r="AD227" s="291"/>
      <c r="AE227" s="291"/>
      <c r="AF227" s="291"/>
      <c r="AG227" s="291"/>
      <c r="AH227" s="291"/>
      <c r="AI227" s="291"/>
      <c r="AJ227" s="291"/>
      <c r="AK227" s="291"/>
      <c r="AL227" s="291"/>
      <c r="AM227" s="291"/>
      <c r="AN227" s="291"/>
      <c r="AO227" s="291"/>
      <c r="AP227" s="291"/>
      <c r="AQ227" s="291"/>
      <c r="AR227" s="291"/>
      <c r="AS227" s="291"/>
      <c r="AT227" s="291"/>
      <c r="AU227" s="291"/>
      <c r="AV227" s="291"/>
      <c r="AW227" s="291"/>
      <c r="AX227" s="291"/>
      <c r="AY227" s="291"/>
      <c r="AZ227" s="291"/>
      <c r="BA227" s="291"/>
      <c r="BB227" s="291"/>
      <c r="BC227" s="291"/>
      <c r="BD227" s="291"/>
      <c r="BE227" s="291"/>
      <c r="BF227" s="291"/>
      <c r="BG227" s="293">
        <f>L227+M227+N227+O227</f>
        <v>0</v>
      </c>
      <c r="BH227" s="342"/>
      <c r="BI227" s="291"/>
      <c r="BJ227" s="342"/>
      <c r="BK227" s="291"/>
      <c r="BL227" s="342"/>
      <c r="BM227" s="342"/>
    </row>
    <row r="228" spans="2:65" s="287" customFormat="1" ht="12" customHeight="1">
      <c r="B228" s="447"/>
      <c r="C228" s="387"/>
      <c r="D228" s="375"/>
      <c r="E228" s="375"/>
      <c r="F228" s="375"/>
      <c r="G228" s="375"/>
      <c r="H228" s="368"/>
      <c r="I228" s="344" t="s">
        <v>448</v>
      </c>
      <c r="J228" s="344" t="s">
        <v>393</v>
      </c>
      <c r="K228" s="312" t="s">
        <v>509</v>
      </c>
      <c r="L228" s="305"/>
      <c r="M228" s="305"/>
      <c r="N228" s="291"/>
      <c r="O228" s="291"/>
      <c r="P228" s="291"/>
      <c r="Q228" s="291"/>
      <c r="R228" s="291"/>
      <c r="S228" s="291"/>
      <c r="T228" s="291"/>
      <c r="U228" s="291"/>
      <c r="V228" s="291"/>
      <c r="W228" s="291"/>
      <c r="X228" s="291"/>
      <c r="Y228" s="291"/>
      <c r="Z228" s="291"/>
      <c r="AA228" s="291"/>
      <c r="AB228" s="291"/>
      <c r="AC228" s="291"/>
      <c r="AD228" s="291"/>
      <c r="AE228" s="291"/>
      <c r="AF228" s="291"/>
      <c r="AG228" s="291"/>
      <c r="AH228" s="291"/>
      <c r="AI228" s="291"/>
      <c r="AJ228" s="291"/>
      <c r="AK228" s="291"/>
      <c r="AL228" s="291"/>
      <c r="AM228" s="291"/>
      <c r="AN228" s="291"/>
      <c r="AO228" s="291"/>
      <c r="AP228" s="291"/>
      <c r="AQ228" s="291"/>
      <c r="AR228" s="291"/>
      <c r="AS228" s="291"/>
      <c r="AT228" s="291"/>
      <c r="AU228" s="291"/>
      <c r="AV228" s="291"/>
      <c r="AW228" s="291"/>
      <c r="AX228" s="291"/>
      <c r="AY228" s="291"/>
      <c r="AZ228" s="291"/>
      <c r="BA228" s="291"/>
      <c r="BB228" s="291"/>
      <c r="BC228" s="291"/>
      <c r="BD228" s="291"/>
      <c r="BE228" s="291"/>
      <c r="BF228" s="291"/>
      <c r="BG228" s="293">
        <f>L228+M228+N228+O228</f>
        <v>0</v>
      </c>
      <c r="BH228" s="342"/>
      <c r="BI228" s="291"/>
      <c r="BJ228" s="342"/>
      <c r="BK228" s="291"/>
      <c r="BL228" s="342"/>
      <c r="BM228" s="342"/>
    </row>
    <row r="229" spans="2:65" s="287" customFormat="1" ht="12" customHeight="1">
      <c r="B229" s="447"/>
      <c r="C229" s="387"/>
      <c r="D229" s="375"/>
      <c r="E229" s="375"/>
      <c r="F229" s="375"/>
      <c r="G229" s="375"/>
      <c r="H229" s="368"/>
      <c r="I229" s="369" t="s">
        <v>407</v>
      </c>
      <c r="J229" s="351" t="s">
        <v>478</v>
      </c>
      <c r="K229" s="312" t="s">
        <v>510</v>
      </c>
      <c r="L229" s="305"/>
      <c r="M229" s="305"/>
      <c r="N229" s="291"/>
      <c r="O229" s="291"/>
      <c r="P229" s="294">
        <f>Q229+S229+X229</f>
        <v>0</v>
      </c>
      <c r="Q229" s="305"/>
      <c r="R229" s="305"/>
      <c r="S229" s="305"/>
      <c r="T229" s="305"/>
      <c r="U229" s="305"/>
      <c r="V229" s="305"/>
      <c r="W229" s="305"/>
      <c r="X229" s="305"/>
      <c r="Y229" s="305"/>
      <c r="Z229" s="305"/>
      <c r="AA229" s="305"/>
      <c r="AB229" s="330">
        <f>M229+N229+O229+P229+AA229</f>
        <v>0</v>
      </c>
      <c r="AC229" s="294">
        <f>AD229+AE229</f>
        <v>0</v>
      </c>
      <c r="AD229" s="305"/>
      <c r="AE229" s="305"/>
      <c r="AF229" s="305"/>
      <c r="AG229" s="305"/>
      <c r="AH229" s="305"/>
      <c r="AI229" s="305"/>
      <c r="AJ229" s="294">
        <f>AC229+AG229+AH229+AI229</f>
        <v>0</v>
      </c>
      <c r="AK229" s="305"/>
      <c r="AL229" s="305"/>
      <c r="AM229" s="305"/>
      <c r="AN229" s="305"/>
      <c r="AO229" s="294">
        <f>AK229+AL229+AM229+AN229</f>
        <v>0</v>
      </c>
      <c r="AP229" s="306">
        <f>AB229+AJ229+AO229</f>
        <v>0</v>
      </c>
      <c r="AQ229" s="306">
        <f>AR229+AS229+AT229+AU229+AX229+AY229</f>
        <v>0</v>
      </c>
      <c r="AR229" s="307"/>
      <c r="AS229" s="305"/>
      <c r="AT229" s="305"/>
      <c r="AU229" s="305"/>
      <c r="AV229" s="305"/>
      <c r="AW229" s="305"/>
      <c r="AX229" s="305"/>
      <c r="AY229" s="305"/>
      <c r="AZ229" s="305"/>
      <c r="BA229" s="335"/>
      <c r="BB229" s="335"/>
      <c r="BC229" s="335"/>
      <c r="BD229" s="335"/>
      <c r="BE229" s="335"/>
      <c r="BF229" s="294">
        <f>AQ229+BA229+BB229+BC229+BD229+BE229</f>
        <v>0</v>
      </c>
      <c r="BG229" s="293">
        <f>L229+AP229+BF229</f>
        <v>0</v>
      </c>
      <c r="BH229" s="342"/>
      <c r="BI229" s="291"/>
      <c r="BJ229" s="342"/>
      <c r="BK229" s="291"/>
      <c r="BL229" s="342"/>
      <c r="BM229" s="342"/>
    </row>
    <row r="230" spans="2:65" s="287" customFormat="1" ht="12" customHeight="1">
      <c r="B230" s="447"/>
      <c r="C230" s="387"/>
      <c r="D230" s="375"/>
      <c r="E230" s="375"/>
      <c r="F230" s="375"/>
      <c r="G230" s="375"/>
      <c r="H230" s="368"/>
      <c r="I230" s="370"/>
      <c r="J230" s="351" t="s">
        <v>491</v>
      </c>
      <c r="K230" s="312" t="s">
        <v>511</v>
      </c>
      <c r="L230" s="305"/>
      <c r="M230" s="305"/>
      <c r="N230" s="291"/>
      <c r="O230" s="291"/>
      <c r="P230" s="294">
        <f>Q230+S230+X230</f>
        <v>0</v>
      </c>
      <c r="Q230" s="305"/>
      <c r="R230" s="305"/>
      <c r="S230" s="305"/>
      <c r="T230" s="305"/>
      <c r="U230" s="305"/>
      <c r="V230" s="305"/>
      <c r="W230" s="305"/>
      <c r="X230" s="305"/>
      <c r="Y230" s="305"/>
      <c r="Z230" s="305"/>
      <c r="AA230" s="305"/>
      <c r="AB230" s="330">
        <f>M230+N230+O230+P230+AA230</f>
        <v>0</v>
      </c>
      <c r="AC230" s="294">
        <f>AD230+AE230</f>
        <v>0</v>
      </c>
      <c r="AD230" s="305"/>
      <c r="AE230" s="305"/>
      <c r="AF230" s="305"/>
      <c r="AG230" s="305"/>
      <c r="AH230" s="305"/>
      <c r="AI230" s="305"/>
      <c r="AJ230" s="294">
        <f>AC230+AG230+AH230+AI230</f>
        <v>0</v>
      </c>
      <c r="AK230" s="305"/>
      <c r="AL230" s="305"/>
      <c r="AM230" s="305"/>
      <c r="AN230" s="305"/>
      <c r="AO230" s="294">
        <f>AK230+AL230+AM230+AN230</f>
        <v>0</v>
      </c>
      <c r="AP230" s="306">
        <f>AB230+AJ230+AO230</f>
        <v>0</v>
      </c>
      <c r="AQ230" s="306">
        <f>AR230+AS230+AT230+AU230+AX230+AY230</f>
        <v>0</v>
      </c>
      <c r="AR230" s="307"/>
      <c r="AS230" s="305"/>
      <c r="AT230" s="305"/>
      <c r="AU230" s="305"/>
      <c r="AV230" s="305"/>
      <c r="AW230" s="305"/>
      <c r="AX230" s="305"/>
      <c r="AY230" s="305"/>
      <c r="AZ230" s="305"/>
      <c r="BA230" s="335"/>
      <c r="BB230" s="335"/>
      <c r="BC230" s="335"/>
      <c r="BD230" s="335"/>
      <c r="BE230" s="335"/>
      <c r="BF230" s="294">
        <f>AQ230+BA230+BB230+BC230+BD230+BE230</f>
        <v>0</v>
      </c>
      <c r="BG230" s="293">
        <f>L230+AP230+BF230</f>
        <v>0</v>
      </c>
      <c r="BH230" s="342"/>
      <c r="BI230" s="291"/>
      <c r="BJ230" s="342"/>
      <c r="BK230" s="291"/>
      <c r="BL230" s="342"/>
      <c r="BM230" s="342"/>
    </row>
    <row r="231" spans="2:65" s="287" customFormat="1" ht="12" customHeight="1">
      <c r="B231" s="447"/>
      <c r="C231" s="387"/>
      <c r="D231" s="375"/>
      <c r="E231" s="375"/>
      <c r="F231" s="375"/>
      <c r="G231" s="375"/>
      <c r="H231" s="368"/>
      <c r="I231" s="370"/>
      <c r="J231" s="351" t="s">
        <v>493</v>
      </c>
      <c r="K231" s="312" t="s">
        <v>512</v>
      </c>
      <c r="L231" s="305"/>
      <c r="M231" s="305"/>
      <c r="N231" s="291"/>
      <c r="O231" s="291"/>
      <c r="P231" s="294">
        <f>Q231+S231+X231</f>
        <v>0</v>
      </c>
      <c r="Q231" s="305"/>
      <c r="R231" s="305"/>
      <c r="S231" s="305"/>
      <c r="T231" s="305"/>
      <c r="U231" s="305"/>
      <c r="V231" s="305"/>
      <c r="W231" s="305"/>
      <c r="X231" s="305"/>
      <c r="Y231" s="305"/>
      <c r="Z231" s="305"/>
      <c r="AA231" s="305"/>
      <c r="AB231" s="330">
        <f>M231+N231+O231+P231+AA231</f>
        <v>0</v>
      </c>
      <c r="AC231" s="294">
        <f>AD231+AE231</f>
        <v>0</v>
      </c>
      <c r="AD231" s="305"/>
      <c r="AE231" s="305"/>
      <c r="AF231" s="305"/>
      <c r="AG231" s="305"/>
      <c r="AH231" s="305"/>
      <c r="AI231" s="305"/>
      <c r="AJ231" s="294">
        <f>AC231+AG231+AH231+AI231</f>
        <v>0</v>
      </c>
      <c r="AK231" s="305"/>
      <c r="AL231" s="305"/>
      <c r="AM231" s="305"/>
      <c r="AN231" s="305"/>
      <c r="AO231" s="294">
        <f>AK231+AL231+AM231+AN231</f>
        <v>0</v>
      </c>
      <c r="AP231" s="306">
        <f>AB231+AJ231+AO231</f>
        <v>0</v>
      </c>
      <c r="AQ231" s="306">
        <f>AR231+AS231+AT231+AU231+AX231+AY231</f>
        <v>0</v>
      </c>
      <c r="AR231" s="307"/>
      <c r="AS231" s="305"/>
      <c r="AT231" s="305"/>
      <c r="AU231" s="305"/>
      <c r="AV231" s="305"/>
      <c r="AW231" s="305"/>
      <c r="AX231" s="305"/>
      <c r="AY231" s="305"/>
      <c r="AZ231" s="305"/>
      <c r="BA231" s="335"/>
      <c r="BB231" s="335"/>
      <c r="BC231" s="335"/>
      <c r="BD231" s="335"/>
      <c r="BE231" s="335"/>
      <c r="BF231" s="294">
        <f>AQ231+BA231+BB231+BC231+BD231+BE231</f>
        <v>0</v>
      </c>
      <c r="BG231" s="293">
        <f>L231+AP231+BF231</f>
        <v>0</v>
      </c>
      <c r="BH231" s="342"/>
      <c r="BI231" s="291"/>
      <c r="BJ231" s="342"/>
      <c r="BK231" s="291"/>
      <c r="BL231" s="342"/>
      <c r="BM231" s="342"/>
    </row>
    <row r="232" spans="2:65" s="287" customFormat="1" ht="12" customHeight="1">
      <c r="B232" s="447"/>
      <c r="C232" s="387"/>
      <c r="D232" s="375"/>
      <c r="E232" s="375"/>
      <c r="F232" s="375"/>
      <c r="G232" s="375"/>
      <c r="H232" s="368"/>
      <c r="I232" s="370"/>
      <c r="J232" s="351" t="s">
        <v>495</v>
      </c>
      <c r="K232" s="312" t="s">
        <v>513</v>
      </c>
      <c r="L232" s="305"/>
      <c r="M232" s="305"/>
      <c r="N232" s="291"/>
      <c r="O232" s="291"/>
      <c r="P232" s="294">
        <f>Q232+S232+X232</f>
        <v>0</v>
      </c>
      <c r="Q232" s="305"/>
      <c r="R232" s="305"/>
      <c r="S232" s="305"/>
      <c r="T232" s="305"/>
      <c r="U232" s="305"/>
      <c r="V232" s="305"/>
      <c r="W232" s="305"/>
      <c r="X232" s="305"/>
      <c r="Y232" s="305"/>
      <c r="Z232" s="305"/>
      <c r="AA232" s="305"/>
      <c r="AB232" s="330">
        <f>M232+N232+O232+P232+AA232</f>
        <v>0</v>
      </c>
      <c r="AC232" s="294">
        <f>AD232+AE232</f>
        <v>0</v>
      </c>
      <c r="AD232" s="305"/>
      <c r="AE232" s="305"/>
      <c r="AF232" s="305"/>
      <c r="AG232" s="305"/>
      <c r="AH232" s="305"/>
      <c r="AI232" s="305"/>
      <c r="AJ232" s="294">
        <f>AC232+AG232+AH232+AI232</f>
        <v>0</v>
      </c>
      <c r="AK232" s="305"/>
      <c r="AL232" s="305"/>
      <c r="AM232" s="305"/>
      <c r="AN232" s="305"/>
      <c r="AO232" s="294">
        <f>AK232+AL232+AM232+AN232</f>
        <v>0</v>
      </c>
      <c r="AP232" s="306">
        <f>AB232+AJ232+AO232</f>
        <v>0</v>
      </c>
      <c r="AQ232" s="306">
        <f>AR232+AS232+AT232+AU232+AX232+AY232</f>
        <v>0</v>
      </c>
      <c r="AR232" s="307"/>
      <c r="AS232" s="305"/>
      <c r="AT232" s="305"/>
      <c r="AU232" s="305"/>
      <c r="AV232" s="305"/>
      <c r="AW232" s="305"/>
      <c r="AX232" s="305"/>
      <c r="AY232" s="305"/>
      <c r="AZ232" s="305"/>
      <c r="BA232" s="335"/>
      <c r="BB232" s="335"/>
      <c r="BC232" s="335"/>
      <c r="BD232" s="335"/>
      <c r="BE232" s="335"/>
      <c r="BF232" s="294">
        <f>AQ232+BA232+BB232+BC232+BD232+BE232</f>
        <v>0</v>
      </c>
      <c r="BG232" s="293">
        <f>L232+AP232+BF232</f>
        <v>0</v>
      </c>
      <c r="BH232" s="342"/>
      <c r="BI232" s="291"/>
      <c r="BJ232" s="342"/>
      <c r="BK232" s="291"/>
      <c r="BL232" s="342"/>
      <c r="BM232" s="342"/>
    </row>
    <row r="233" spans="2:65" s="287" customFormat="1" ht="12" customHeight="1">
      <c r="B233" s="447"/>
      <c r="C233" s="387"/>
      <c r="D233" s="375"/>
      <c r="E233" s="375"/>
      <c r="F233" s="375"/>
      <c r="G233" s="375"/>
      <c r="H233" s="368"/>
      <c r="I233" s="370"/>
      <c r="J233" s="351" t="s">
        <v>480</v>
      </c>
      <c r="K233" s="312" t="s">
        <v>514</v>
      </c>
      <c r="L233" s="305"/>
      <c r="M233" s="305"/>
      <c r="N233" s="291"/>
      <c r="O233" s="291"/>
      <c r="P233" s="294">
        <f>Q233+S233+X233</f>
        <v>0</v>
      </c>
      <c r="Q233" s="305"/>
      <c r="R233" s="305"/>
      <c r="S233" s="305"/>
      <c r="T233" s="305"/>
      <c r="U233" s="305"/>
      <c r="V233" s="305"/>
      <c r="W233" s="305"/>
      <c r="X233" s="305"/>
      <c r="Y233" s="305"/>
      <c r="Z233" s="305"/>
      <c r="AA233" s="305"/>
      <c r="AB233" s="330">
        <f>M233+N233+O233+P233+AA233</f>
        <v>0</v>
      </c>
      <c r="AC233" s="294">
        <f>AD233+AE233</f>
        <v>0</v>
      </c>
      <c r="AD233" s="305"/>
      <c r="AE233" s="305"/>
      <c r="AF233" s="305"/>
      <c r="AG233" s="305"/>
      <c r="AH233" s="305"/>
      <c r="AI233" s="305"/>
      <c r="AJ233" s="294">
        <f>AC233+AG233+AH233+AI233</f>
        <v>0</v>
      </c>
      <c r="AK233" s="305"/>
      <c r="AL233" s="305"/>
      <c r="AM233" s="305"/>
      <c r="AN233" s="305"/>
      <c r="AO233" s="294">
        <f>AK233+AL233+AM233+AN233</f>
        <v>0</v>
      </c>
      <c r="AP233" s="306">
        <f>AB233+AJ233+AO233</f>
        <v>0</v>
      </c>
      <c r="AQ233" s="306">
        <f>AR233+AS233+AT233+AU233+AX233+AY233</f>
        <v>0</v>
      </c>
      <c r="AR233" s="307"/>
      <c r="AS233" s="305"/>
      <c r="AT233" s="305"/>
      <c r="AU233" s="305"/>
      <c r="AV233" s="305"/>
      <c r="AW233" s="305"/>
      <c r="AX233" s="305"/>
      <c r="AY233" s="305"/>
      <c r="AZ233" s="305"/>
      <c r="BA233" s="335"/>
      <c r="BB233" s="335"/>
      <c r="BC233" s="335"/>
      <c r="BD233" s="335"/>
      <c r="BE233" s="335"/>
      <c r="BF233" s="294">
        <f>AQ233+BA233+BB233+BC233+BD233+BE233</f>
        <v>0</v>
      </c>
      <c r="BG233" s="293">
        <f>L233+AP233+BF233</f>
        <v>0</v>
      </c>
      <c r="BH233" s="342"/>
      <c r="BI233" s="291"/>
      <c r="BJ233" s="342"/>
      <c r="BK233" s="291"/>
      <c r="BL233" s="342"/>
      <c r="BM233" s="342"/>
    </row>
    <row r="234" spans="2:65" s="287" customFormat="1" ht="12" customHeight="1">
      <c r="B234" s="447"/>
      <c r="C234" s="387"/>
      <c r="D234" s="375"/>
      <c r="E234" s="375"/>
      <c r="F234" s="375"/>
      <c r="G234" s="375"/>
      <c r="H234" s="368"/>
      <c r="I234" s="371"/>
      <c r="J234" s="351" t="s">
        <v>391</v>
      </c>
      <c r="K234" s="312" t="s">
        <v>515</v>
      </c>
      <c r="L234" s="294">
        <f>L229++L230+L231+L232+L233</f>
        <v>0</v>
      </c>
      <c r="M234" s="294">
        <f>M229++M230+M231+M232+M233</f>
        <v>0</v>
      </c>
      <c r="N234" s="291"/>
      <c r="O234" s="291"/>
      <c r="P234" s="294">
        <f t="shared" ref="P234:BG234" si="113">P229++P230+P231+P232+P233</f>
        <v>0</v>
      </c>
      <c r="Q234" s="294">
        <f t="shared" si="113"/>
        <v>0</v>
      </c>
      <c r="R234" s="294">
        <f t="shared" si="113"/>
        <v>0</v>
      </c>
      <c r="S234" s="294">
        <f t="shared" si="113"/>
        <v>0</v>
      </c>
      <c r="T234" s="294">
        <f t="shared" si="113"/>
        <v>0</v>
      </c>
      <c r="U234" s="294">
        <f t="shared" si="113"/>
        <v>0</v>
      </c>
      <c r="V234" s="294">
        <f t="shared" si="113"/>
        <v>0</v>
      </c>
      <c r="W234" s="294">
        <f t="shared" si="113"/>
        <v>0</v>
      </c>
      <c r="X234" s="294">
        <f t="shared" si="113"/>
        <v>0</v>
      </c>
      <c r="Y234" s="294">
        <f t="shared" si="113"/>
        <v>0</v>
      </c>
      <c r="Z234" s="294">
        <f t="shared" si="113"/>
        <v>0</v>
      </c>
      <c r="AA234" s="294">
        <f t="shared" si="113"/>
        <v>0</v>
      </c>
      <c r="AB234" s="294">
        <f t="shared" si="113"/>
        <v>0</v>
      </c>
      <c r="AC234" s="294">
        <f t="shared" si="113"/>
        <v>0</v>
      </c>
      <c r="AD234" s="294">
        <f t="shared" si="113"/>
        <v>0</v>
      </c>
      <c r="AE234" s="294">
        <f t="shared" si="113"/>
        <v>0</v>
      </c>
      <c r="AF234" s="294">
        <f t="shared" si="113"/>
        <v>0</v>
      </c>
      <c r="AG234" s="294">
        <f t="shared" si="113"/>
        <v>0</v>
      </c>
      <c r="AH234" s="294">
        <f t="shared" si="113"/>
        <v>0</v>
      </c>
      <c r="AI234" s="294">
        <f t="shared" si="113"/>
        <v>0</v>
      </c>
      <c r="AJ234" s="294">
        <f t="shared" si="113"/>
        <v>0</v>
      </c>
      <c r="AK234" s="294">
        <f t="shared" si="113"/>
        <v>0</v>
      </c>
      <c r="AL234" s="294">
        <f t="shared" si="113"/>
        <v>0</v>
      </c>
      <c r="AM234" s="294">
        <f t="shared" si="113"/>
        <v>0</v>
      </c>
      <c r="AN234" s="294">
        <f t="shared" si="113"/>
        <v>0</v>
      </c>
      <c r="AO234" s="294">
        <f t="shared" si="113"/>
        <v>0</v>
      </c>
      <c r="AP234" s="306">
        <f t="shared" si="113"/>
        <v>0</v>
      </c>
      <c r="AQ234" s="306">
        <f t="shared" si="113"/>
        <v>0</v>
      </c>
      <c r="AR234" s="294">
        <f t="shared" si="113"/>
        <v>0</v>
      </c>
      <c r="AS234" s="294">
        <f t="shared" si="113"/>
        <v>0</v>
      </c>
      <c r="AT234" s="294">
        <f t="shared" si="113"/>
        <v>0</v>
      </c>
      <c r="AU234" s="294">
        <f t="shared" si="113"/>
        <v>0</v>
      </c>
      <c r="AV234" s="294">
        <f t="shared" si="113"/>
        <v>0</v>
      </c>
      <c r="AW234" s="294">
        <f t="shared" si="113"/>
        <v>0</v>
      </c>
      <c r="AX234" s="294">
        <f t="shared" si="113"/>
        <v>0</v>
      </c>
      <c r="AY234" s="294">
        <f t="shared" si="113"/>
        <v>0</v>
      </c>
      <c r="AZ234" s="294">
        <f t="shared" ref="AZ234" si="114">AZ229++AZ230+AZ231+AZ232+AZ233</f>
        <v>0</v>
      </c>
      <c r="BA234" s="294">
        <f t="shared" si="113"/>
        <v>0</v>
      </c>
      <c r="BB234" s="294">
        <f t="shared" si="113"/>
        <v>0</v>
      </c>
      <c r="BC234" s="294">
        <f t="shared" si="113"/>
        <v>0</v>
      </c>
      <c r="BD234" s="294">
        <f t="shared" si="113"/>
        <v>0</v>
      </c>
      <c r="BE234" s="294">
        <f t="shared" si="113"/>
        <v>0</v>
      </c>
      <c r="BF234" s="294">
        <f t="shared" si="113"/>
        <v>0</v>
      </c>
      <c r="BG234" s="294">
        <f t="shared" si="113"/>
        <v>0</v>
      </c>
      <c r="BH234" s="342"/>
      <c r="BI234" s="291"/>
      <c r="BJ234" s="342"/>
      <c r="BK234" s="291"/>
      <c r="BL234" s="342"/>
      <c r="BM234" s="342"/>
    </row>
    <row r="235" spans="2:65" s="287" customFormat="1" ht="12" customHeight="1">
      <c r="B235" s="447"/>
      <c r="C235" s="387"/>
      <c r="D235" s="375"/>
      <c r="E235" s="375"/>
      <c r="F235" s="375"/>
      <c r="G235" s="375"/>
      <c r="H235" s="368"/>
      <c r="I235" s="366" t="s">
        <v>483</v>
      </c>
      <c r="J235" s="366"/>
      <c r="K235" s="312" t="s">
        <v>516</v>
      </c>
      <c r="L235" s="291"/>
      <c r="M235" s="291"/>
      <c r="N235" s="291"/>
      <c r="O235" s="291"/>
      <c r="P235" s="291"/>
      <c r="Q235" s="291"/>
      <c r="R235" s="291"/>
      <c r="S235" s="291"/>
      <c r="T235" s="291"/>
      <c r="U235" s="291"/>
      <c r="V235" s="291"/>
      <c r="W235" s="291"/>
      <c r="X235" s="291"/>
      <c r="Y235" s="291"/>
      <c r="Z235" s="291"/>
      <c r="AA235" s="291"/>
      <c r="AB235" s="291"/>
      <c r="AC235" s="291"/>
      <c r="AD235" s="291"/>
      <c r="AE235" s="291"/>
      <c r="AF235" s="291"/>
      <c r="AG235" s="291"/>
      <c r="AH235" s="291"/>
      <c r="AI235" s="291"/>
      <c r="AJ235" s="291"/>
      <c r="AK235" s="291"/>
      <c r="AL235" s="291"/>
      <c r="AM235" s="291"/>
      <c r="AN235" s="291"/>
      <c r="AO235" s="291"/>
      <c r="AP235" s="291"/>
      <c r="AQ235" s="291"/>
      <c r="AR235" s="291"/>
      <c r="AS235" s="291"/>
      <c r="AT235" s="291"/>
      <c r="AU235" s="291"/>
      <c r="AV235" s="291"/>
      <c r="AW235" s="291"/>
      <c r="AX235" s="291"/>
      <c r="AY235" s="291"/>
      <c r="AZ235" s="291"/>
      <c r="BA235" s="291"/>
      <c r="BB235" s="291"/>
      <c r="BC235" s="291"/>
      <c r="BD235" s="291"/>
      <c r="BE235" s="291"/>
      <c r="BF235" s="291"/>
      <c r="BG235" s="298"/>
      <c r="BH235" s="342"/>
      <c r="BI235" s="291"/>
      <c r="BJ235" s="342"/>
      <c r="BK235" s="291"/>
      <c r="BL235" s="342"/>
      <c r="BM235" s="342"/>
    </row>
    <row r="236" spans="2:65" s="287" customFormat="1" ht="12" customHeight="1">
      <c r="B236" s="447"/>
      <c r="C236" s="387"/>
      <c r="D236" s="375"/>
      <c r="E236" s="375"/>
      <c r="F236" s="375"/>
      <c r="G236" s="375"/>
      <c r="H236" s="368"/>
      <c r="I236" s="366" t="s">
        <v>485</v>
      </c>
      <c r="J236" s="366"/>
      <c r="K236" s="312" t="s">
        <v>517</v>
      </c>
      <c r="L236" s="291"/>
      <c r="M236" s="291"/>
      <c r="N236" s="291"/>
      <c r="O236" s="291"/>
      <c r="P236" s="291"/>
      <c r="Q236" s="291"/>
      <c r="R236" s="291"/>
      <c r="S236" s="291"/>
      <c r="T236" s="291"/>
      <c r="U236" s="291"/>
      <c r="V236" s="291"/>
      <c r="W236" s="291"/>
      <c r="X236" s="291"/>
      <c r="Y236" s="291"/>
      <c r="Z236" s="291"/>
      <c r="AA236" s="291"/>
      <c r="AB236" s="291"/>
      <c r="AC236" s="291"/>
      <c r="AD236" s="291"/>
      <c r="AE236" s="291"/>
      <c r="AF236" s="291"/>
      <c r="AG236" s="291"/>
      <c r="AH236" s="291"/>
      <c r="AI236" s="291"/>
      <c r="AJ236" s="291"/>
      <c r="AK236" s="291"/>
      <c r="AL236" s="291"/>
      <c r="AM236" s="291"/>
      <c r="AN236" s="291"/>
      <c r="AO236" s="291"/>
      <c r="AP236" s="291"/>
      <c r="AQ236" s="291"/>
      <c r="AR236" s="291"/>
      <c r="AS236" s="291"/>
      <c r="AT236" s="291"/>
      <c r="AU236" s="291"/>
      <c r="AV236" s="291"/>
      <c r="AW236" s="291"/>
      <c r="AX236" s="291"/>
      <c r="AY236" s="291"/>
      <c r="AZ236" s="291"/>
      <c r="BA236" s="291"/>
      <c r="BB236" s="291"/>
      <c r="BC236" s="291"/>
      <c r="BD236" s="291"/>
      <c r="BE236" s="291"/>
      <c r="BF236" s="291"/>
      <c r="BG236" s="293" t="str">
        <f>IF(AND(ISNUMBER(BG234),ISNUMBER(BG235)),CONCATENATE((BG235/BG234)*100,"%"),"")</f>
        <v/>
      </c>
      <c r="BH236" s="342"/>
      <c r="BI236" s="291"/>
      <c r="BJ236" s="342"/>
      <c r="BK236" s="291"/>
      <c r="BL236" s="342"/>
      <c r="BM236" s="342"/>
    </row>
    <row r="237" spans="2:65" s="287" customFormat="1" ht="12" customHeight="1">
      <c r="B237" s="447"/>
      <c r="C237" s="387"/>
      <c r="D237" s="375"/>
      <c r="E237" s="375"/>
      <c r="F237" s="375"/>
      <c r="G237" s="375"/>
      <c r="H237" s="364" t="s">
        <v>518</v>
      </c>
      <c r="I237" s="344" t="s">
        <v>433</v>
      </c>
      <c r="J237" s="344" t="s">
        <v>393</v>
      </c>
      <c r="K237" s="312" t="s">
        <v>519</v>
      </c>
      <c r="L237" s="301"/>
      <c r="M237" s="301"/>
      <c r="N237" s="291"/>
      <c r="O237" s="291"/>
      <c r="P237" s="291"/>
      <c r="Q237" s="291"/>
      <c r="R237" s="291"/>
      <c r="S237" s="291"/>
      <c r="T237" s="291"/>
      <c r="U237" s="291"/>
      <c r="V237" s="291"/>
      <c r="W237" s="291"/>
      <c r="X237" s="291"/>
      <c r="Y237" s="291"/>
      <c r="Z237" s="291"/>
      <c r="AA237" s="291"/>
      <c r="AB237" s="291"/>
      <c r="AC237" s="291"/>
      <c r="AD237" s="291"/>
      <c r="AE237" s="291"/>
      <c r="AF237" s="291"/>
      <c r="AG237" s="291"/>
      <c r="AH237" s="291"/>
      <c r="AI237" s="291"/>
      <c r="AJ237" s="291"/>
      <c r="AK237" s="291"/>
      <c r="AL237" s="291"/>
      <c r="AM237" s="291"/>
      <c r="AN237" s="291"/>
      <c r="AO237" s="291"/>
      <c r="AP237" s="291"/>
      <c r="AQ237" s="291"/>
      <c r="AR237" s="291"/>
      <c r="AS237" s="291"/>
      <c r="AT237" s="291"/>
      <c r="AU237" s="291"/>
      <c r="AV237" s="291"/>
      <c r="AW237" s="291"/>
      <c r="AX237" s="291"/>
      <c r="AY237" s="291"/>
      <c r="AZ237" s="291"/>
      <c r="BA237" s="291"/>
      <c r="BB237" s="291"/>
      <c r="BC237" s="291"/>
      <c r="BD237" s="291"/>
      <c r="BE237" s="291"/>
      <c r="BF237" s="291"/>
      <c r="BG237" s="293">
        <f>L237+M237+N237+O237</f>
        <v>0</v>
      </c>
      <c r="BH237" s="342"/>
      <c r="BI237" s="291"/>
      <c r="BJ237" s="342"/>
      <c r="BK237" s="291"/>
      <c r="BL237" s="342"/>
      <c r="BM237" s="342"/>
    </row>
    <row r="238" spans="2:65" s="287" customFormat="1" ht="12" customHeight="1">
      <c r="B238" s="447"/>
      <c r="C238" s="387"/>
      <c r="D238" s="375"/>
      <c r="E238" s="375"/>
      <c r="F238" s="375"/>
      <c r="G238" s="375"/>
      <c r="H238" s="364"/>
      <c r="I238" s="344" t="s">
        <v>448</v>
      </c>
      <c r="J238" s="344" t="s">
        <v>393</v>
      </c>
      <c r="K238" s="312" t="s">
        <v>520</v>
      </c>
      <c r="L238" s="305"/>
      <c r="M238" s="305"/>
      <c r="N238" s="291"/>
      <c r="O238" s="291"/>
      <c r="P238" s="291"/>
      <c r="Q238" s="291"/>
      <c r="R238" s="291"/>
      <c r="S238" s="291"/>
      <c r="T238" s="291"/>
      <c r="U238" s="291"/>
      <c r="V238" s="291"/>
      <c r="W238" s="291"/>
      <c r="X238" s="291"/>
      <c r="Y238" s="291"/>
      <c r="Z238" s="291"/>
      <c r="AA238" s="291"/>
      <c r="AB238" s="291"/>
      <c r="AC238" s="291"/>
      <c r="AD238" s="291"/>
      <c r="AE238" s="291"/>
      <c r="AF238" s="291"/>
      <c r="AG238" s="291"/>
      <c r="AH238" s="291"/>
      <c r="AI238" s="291"/>
      <c r="AJ238" s="291"/>
      <c r="AK238" s="291"/>
      <c r="AL238" s="291"/>
      <c r="AM238" s="291"/>
      <c r="AN238" s="291"/>
      <c r="AO238" s="291"/>
      <c r="AP238" s="291"/>
      <c r="AQ238" s="291"/>
      <c r="AR238" s="291"/>
      <c r="AS238" s="291"/>
      <c r="AT238" s="291"/>
      <c r="AU238" s="291"/>
      <c r="AV238" s="291"/>
      <c r="AW238" s="291"/>
      <c r="AX238" s="291"/>
      <c r="AY238" s="291"/>
      <c r="AZ238" s="291"/>
      <c r="BA238" s="291"/>
      <c r="BB238" s="291"/>
      <c r="BC238" s="291"/>
      <c r="BD238" s="291"/>
      <c r="BE238" s="291"/>
      <c r="BF238" s="291"/>
      <c r="BG238" s="293">
        <f>L238+M238+N238+O238</f>
        <v>0</v>
      </c>
      <c r="BH238" s="342"/>
      <c r="BI238" s="291"/>
      <c r="BJ238" s="342"/>
      <c r="BK238" s="291"/>
      <c r="BL238" s="342"/>
      <c r="BM238" s="342"/>
    </row>
    <row r="239" spans="2:65" s="287" customFormat="1" ht="12" customHeight="1">
      <c r="B239" s="447"/>
      <c r="C239" s="387"/>
      <c r="D239" s="375"/>
      <c r="E239" s="375"/>
      <c r="F239" s="375"/>
      <c r="G239" s="375"/>
      <c r="H239" s="364"/>
      <c r="I239" s="369" t="s">
        <v>521</v>
      </c>
      <c r="J239" s="351" t="s">
        <v>478</v>
      </c>
      <c r="K239" s="312" t="s">
        <v>522</v>
      </c>
      <c r="L239" s="305"/>
      <c r="M239" s="305"/>
      <c r="N239" s="291"/>
      <c r="O239" s="291"/>
      <c r="P239" s="294">
        <f>Q239+S239+X239</f>
        <v>0</v>
      </c>
      <c r="Q239" s="305"/>
      <c r="R239" s="305"/>
      <c r="S239" s="305"/>
      <c r="T239" s="305"/>
      <c r="U239" s="305"/>
      <c r="V239" s="305"/>
      <c r="W239" s="305"/>
      <c r="X239" s="305"/>
      <c r="Y239" s="305"/>
      <c r="Z239" s="305"/>
      <c r="AA239" s="305"/>
      <c r="AB239" s="330">
        <f>M239+N239+O239+P239+AA239</f>
        <v>0</v>
      </c>
      <c r="AC239" s="294">
        <f>AD239+AE239</f>
        <v>0</v>
      </c>
      <c r="AD239" s="305"/>
      <c r="AE239" s="305"/>
      <c r="AF239" s="305"/>
      <c r="AG239" s="305"/>
      <c r="AH239" s="305"/>
      <c r="AI239" s="305"/>
      <c r="AJ239" s="294">
        <f>AC239+AG239+AH239+AI239</f>
        <v>0</v>
      </c>
      <c r="AK239" s="305"/>
      <c r="AL239" s="305"/>
      <c r="AM239" s="305"/>
      <c r="AN239" s="305"/>
      <c r="AO239" s="294">
        <f>AK239+AL239+AM239+AN239</f>
        <v>0</v>
      </c>
      <c r="AP239" s="306">
        <f>AB239+AJ239+AO239</f>
        <v>0</v>
      </c>
      <c r="AQ239" s="306">
        <f>AR239+AS239+AT239+AU239+AX239+AY239</f>
        <v>0</v>
      </c>
      <c r="AR239" s="307"/>
      <c r="AS239" s="305"/>
      <c r="AT239" s="305"/>
      <c r="AU239" s="305"/>
      <c r="AV239" s="305"/>
      <c r="AW239" s="305"/>
      <c r="AX239" s="305"/>
      <c r="AY239" s="305"/>
      <c r="AZ239" s="305"/>
      <c r="BA239" s="335"/>
      <c r="BB239" s="335"/>
      <c r="BC239" s="335"/>
      <c r="BD239" s="335"/>
      <c r="BE239" s="335"/>
      <c r="BF239" s="294">
        <f>AQ239+BA239+BB239+BC239+BD239+BE239</f>
        <v>0</v>
      </c>
      <c r="BG239" s="293">
        <f>L239+AP239+BF239</f>
        <v>0</v>
      </c>
      <c r="BH239" s="342"/>
      <c r="BI239" s="291"/>
      <c r="BJ239" s="342"/>
      <c r="BK239" s="291"/>
      <c r="BL239" s="342"/>
      <c r="BM239" s="342"/>
    </row>
    <row r="240" spans="2:65" s="287" customFormat="1" ht="12" customHeight="1">
      <c r="B240" s="447"/>
      <c r="C240" s="387"/>
      <c r="D240" s="375"/>
      <c r="E240" s="375"/>
      <c r="F240" s="375"/>
      <c r="G240" s="375"/>
      <c r="H240" s="364"/>
      <c r="I240" s="370"/>
      <c r="J240" s="351" t="s">
        <v>491</v>
      </c>
      <c r="K240" s="312" t="s">
        <v>523</v>
      </c>
      <c r="L240" s="305"/>
      <c r="M240" s="305"/>
      <c r="N240" s="291"/>
      <c r="O240" s="291"/>
      <c r="P240" s="294">
        <f>Q240+S240+X240</f>
        <v>0</v>
      </c>
      <c r="Q240" s="305"/>
      <c r="R240" s="305"/>
      <c r="S240" s="305"/>
      <c r="T240" s="305"/>
      <c r="U240" s="305"/>
      <c r="V240" s="305"/>
      <c r="W240" s="305"/>
      <c r="X240" s="305"/>
      <c r="Y240" s="305"/>
      <c r="Z240" s="305"/>
      <c r="AA240" s="305"/>
      <c r="AB240" s="330">
        <f>M240+N240+O240+P240+AA240</f>
        <v>0</v>
      </c>
      <c r="AC240" s="294">
        <f>AD240+AE240</f>
        <v>0</v>
      </c>
      <c r="AD240" s="305"/>
      <c r="AE240" s="305"/>
      <c r="AF240" s="305"/>
      <c r="AG240" s="305"/>
      <c r="AH240" s="305"/>
      <c r="AI240" s="305"/>
      <c r="AJ240" s="294">
        <f>AC240+AG240+AH240+AI240</f>
        <v>0</v>
      </c>
      <c r="AK240" s="305"/>
      <c r="AL240" s="305"/>
      <c r="AM240" s="305"/>
      <c r="AN240" s="305"/>
      <c r="AO240" s="294">
        <f>AK240+AL240+AM240+AN240</f>
        <v>0</v>
      </c>
      <c r="AP240" s="306">
        <f>AB240+AJ240+AO240</f>
        <v>0</v>
      </c>
      <c r="AQ240" s="306">
        <f>AR240+AS240+AT240+AU240+AX240+AY240</f>
        <v>0</v>
      </c>
      <c r="AR240" s="307"/>
      <c r="AS240" s="305"/>
      <c r="AT240" s="305"/>
      <c r="AU240" s="305"/>
      <c r="AV240" s="305"/>
      <c r="AW240" s="305"/>
      <c r="AX240" s="305"/>
      <c r="AY240" s="305"/>
      <c r="AZ240" s="305"/>
      <c r="BA240" s="335"/>
      <c r="BB240" s="335"/>
      <c r="BC240" s="335"/>
      <c r="BD240" s="335"/>
      <c r="BE240" s="335"/>
      <c r="BF240" s="294">
        <f>AQ240+BA240+BB240+BC240+BD240+BE240</f>
        <v>0</v>
      </c>
      <c r="BG240" s="293">
        <f>L240+AP240+BF240</f>
        <v>0</v>
      </c>
      <c r="BH240" s="342"/>
      <c r="BI240" s="291"/>
      <c r="BJ240" s="342"/>
      <c r="BK240" s="291"/>
      <c r="BL240" s="342"/>
      <c r="BM240" s="342"/>
    </row>
    <row r="241" spans="2:65" s="287" customFormat="1" ht="12" customHeight="1">
      <c r="B241" s="447"/>
      <c r="C241" s="387"/>
      <c r="D241" s="375"/>
      <c r="E241" s="375"/>
      <c r="F241" s="375"/>
      <c r="G241" s="375"/>
      <c r="H241" s="364"/>
      <c r="I241" s="370"/>
      <c r="J241" s="351" t="s">
        <v>493</v>
      </c>
      <c r="K241" s="312" t="s">
        <v>524</v>
      </c>
      <c r="L241" s="305"/>
      <c r="M241" s="305"/>
      <c r="N241" s="291"/>
      <c r="O241" s="291"/>
      <c r="P241" s="294">
        <f>Q241+S241+X241</f>
        <v>0</v>
      </c>
      <c r="Q241" s="305"/>
      <c r="R241" s="305"/>
      <c r="S241" s="305"/>
      <c r="T241" s="305"/>
      <c r="U241" s="305"/>
      <c r="V241" s="305"/>
      <c r="W241" s="305"/>
      <c r="X241" s="305"/>
      <c r="Y241" s="305"/>
      <c r="Z241" s="305"/>
      <c r="AA241" s="305"/>
      <c r="AB241" s="330">
        <f>M241+N241+O241+P241+AA241</f>
        <v>0</v>
      </c>
      <c r="AC241" s="294">
        <f>AD241+AE241</f>
        <v>0</v>
      </c>
      <c r="AD241" s="305"/>
      <c r="AE241" s="305"/>
      <c r="AF241" s="305"/>
      <c r="AG241" s="305"/>
      <c r="AH241" s="305"/>
      <c r="AI241" s="305"/>
      <c r="AJ241" s="294">
        <f>AC241+AG241+AH241+AI241</f>
        <v>0</v>
      </c>
      <c r="AK241" s="305"/>
      <c r="AL241" s="305"/>
      <c r="AM241" s="305"/>
      <c r="AN241" s="305"/>
      <c r="AO241" s="294">
        <f>AK241+AL241+AM241+AN241</f>
        <v>0</v>
      </c>
      <c r="AP241" s="306">
        <f>AB241+AJ241+AO241</f>
        <v>0</v>
      </c>
      <c r="AQ241" s="306">
        <f>AR241+AS241+AT241+AU241+AX241+AY241</f>
        <v>0</v>
      </c>
      <c r="AR241" s="307"/>
      <c r="AS241" s="305"/>
      <c r="AT241" s="305"/>
      <c r="AU241" s="305"/>
      <c r="AV241" s="305"/>
      <c r="AW241" s="305"/>
      <c r="AX241" s="305"/>
      <c r="AY241" s="305"/>
      <c r="AZ241" s="305"/>
      <c r="BA241" s="335"/>
      <c r="BB241" s="335"/>
      <c r="BC241" s="335"/>
      <c r="BD241" s="335"/>
      <c r="BE241" s="335"/>
      <c r="BF241" s="294">
        <f>AQ241+BA241+BB241+BC241+BD241+BE241</f>
        <v>0</v>
      </c>
      <c r="BG241" s="293">
        <f>L241+AP241+BF241</f>
        <v>0</v>
      </c>
      <c r="BH241" s="342"/>
      <c r="BI241" s="291"/>
      <c r="BJ241" s="342"/>
      <c r="BK241" s="291"/>
      <c r="BL241" s="342"/>
      <c r="BM241" s="342"/>
    </row>
    <row r="242" spans="2:65" s="287" customFormat="1" ht="12" customHeight="1">
      <c r="B242" s="447"/>
      <c r="C242" s="387"/>
      <c r="D242" s="375"/>
      <c r="E242" s="375"/>
      <c r="F242" s="375"/>
      <c r="G242" s="375"/>
      <c r="H242" s="364"/>
      <c r="I242" s="370"/>
      <c r="J242" s="351" t="s">
        <v>495</v>
      </c>
      <c r="K242" s="312" t="s">
        <v>525</v>
      </c>
      <c r="L242" s="305"/>
      <c r="M242" s="305"/>
      <c r="N242" s="291"/>
      <c r="O242" s="291"/>
      <c r="P242" s="294">
        <f>Q242+S242+X242</f>
        <v>0</v>
      </c>
      <c r="Q242" s="305"/>
      <c r="R242" s="305"/>
      <c r="S242" s="305"/>
      <c r="T242" s="305"/>
      <c r="U242" s="305"/>
      <c r="V242" s="305"/>
      <c r="W242" s="305"/>
      <c r="X242" s="305"/>
      <c r="Y242" s="305"/>
      <c r="Z242" s="305"/>
      <c r="AA242" s="305"/>
      <c r="AB242" s="330">
        <f>M242+N242+O242+P242+AA242</f>
        <v>0</v>
      </c>
      <c r="AC242" s="294">
        <f>AD242+AE242</f>
        <v>0</v>
      </c>
      <c r="AD242" s="305"/>
      <c r="AE242" s="305"/>
      <c r="AF242" s="305"/>
      <c r="AG242" s="305"/>
      <c r="AH242" s="305"/>
      <c r="AI242" s="305"/>
      <c r="AJ242" s="294">
        <f>AC242+AG242+AH242+AI242</f>
        <v>0</v>
      </c>
      <c r="AK242" s="305"/>
      <c r="AL242" s="305"/>
      <c r="AM242" s="305"/>
      <c r="AN242" s="305"/>
      <c r="AO242" s="294">
        <f>AK242+AL242+AM242+AN242</f>
        <v>0</v>
      </c>
      <c r="AP242" s="306">
        <f>AB242+AJ242+AO242</f>
        <v>0</v>
      </c>
      <c r="AQ242" s="306">
        <f>AR242+AS242+AT242+AU242+AX242+AY242</f>
        <v>0</v>
      </c>
      <c r="AR242" s="307"/>
      <c r="AS242" s="305"/>
      <c r="AT242" s="305"/>
      <c r="AU242" s="305"/>
      <c r="AV242" s="305"/>
      <c r="AW242" s="305"/>
      <c r="AX242" s="305"/>
      <c r="AY242" s="305"/>
      <c r="AZ242" s="305"/>
      <c r="BA242" s="335"/>
      <c r="BB242" s="335"/>
      <c r="BC242" s="335"/>
      <c r="BD242" s="335"/>
      <c r="BE242" s="335"/>
      <c r="BF242" s="294">
        <f>AQ242+BA242+BB242+BC242+BD242+BE242</f>
        <v>0</v>
      </c>
      <c r="BG242" s="293">
        <f>L242+AP242+BF242</f>
        <v>0</v>
      </c>
      <c r="BH242" s="342"/>
      <c r="BI242" s="291"/>
      <c r="BJ242" s="342"/>
      <c r="BK242" s="291"/>
      <c r="BL242" s="342"/>
      <c r="BM242" s="342"/>
    </row>
    <row r="243" spans="2:65" s="287" customFormat="1" ht="12" customHeight="1">
      <c r="B243" s="447"/>
      <c r="C243" s="387"/>
      <c r="D243" s="375"/>
      <c r="E243" s="375"/>
      <c r="F243" s="375"/>
      <c r="G243" s="375"/>
      <c r="H243" s="364"/>
      <c r="I243" s="370"/>
      <c r="J243" s="351" t="s">
        <v>480</v>
      </c>
      <c r="K243" s="312" t="s">
        <v>526</v>
      </c>
      <c r="L243" s="305"/>
      <c r="M243" s="305"/>
      <c r="N243" s="291"/>
      <c r="O243" s="291"/>
      <c r="P243" s="294">
        <f>Q243+S243+X243</f>
        <v>0</v>
      </c>
      <c r="Q243" s="305"/>
      <c r="R243" s="305"/>
      <c r="S243" s="305"/>
      <c r="T243" s="305"/>
      <c r="U243" s="305"/>
      <c r="V243" s="305"/>
      <c r="W243" s="305"/>
      <c r="X243" s="305"/>
      <c r="Y243" s="305"/>
      <c r="Z243" s="305"/>
      <c r="AA243" s="305"/>
      <c r="AB243" s="330">
        <f>M243+N243+O243+P243+AA243</f>
        <v>0</v>
      </c>
      <c r="AC243" s="294">
        <f>AD243+AE243</f>
        <v>0</v>
      </c>
      <c r="AD243" s="305"/>
      <c r="AE243" s="305"/>
      <c r="AF243" s="305"/>
      <c r="AG243" s="305"/>
      <c r="AH243" s="305"/>
      <c r="AI243" s="305"/>
      <c r="AJ243" s="294">
        <f>AC243+AG243+AH243+AI243</f>
        <v>0</v>
      </c>
      <c r="AK243" s="305"/>
      <c r="AL243" s="305"/>
      <c r="AM243" s="305"/>
      <c r="AN243" s="305"/>
      <c r="AO243" s="294">
        <f>AK243+AL243+AM243+AN243</f>
        <v>0</v>
      </c>
      <c r="AP243" s="306">
        <f>AB243+AJ243+AO243</f>
        <v>0</v>
      </c>
      <c r="AQ243" s="306">
        <f>AR243+AS243+AT243+AU243+AX243+AY243</f>
        <v>0</v>
      </c>
      <c r="AR243" s="307"/>
      <c r="AS243" s="305"/>
      <c r="AT243" s="305"/>
      <c r="AU243" s="305"/>
      <c r="AV243" s="305"/>
      <c r="AW243" s="305"/>
      <c r="AX243" s="305"/>
      <c r="AY243" s="305"/>
      <c r="AZ243" s="305"/>
      <c r="BA243" s="335"/>
      <c r="BB243" s="335"/>
      <c r="BC243" s="335"/>
      <c r="BD243" s="335"/>
      <c r="BE243" s="335"/>
      <c r="BF243" s="294">
        <f>AQ243+BA243+BB243+BC243+BD243+BE243</f>
        <v>0</v>
      </c>
      <c r="BG243" s="293">
        <f>L243+AP243+BF243</f>
        <v>0</v>
      </c>
      <c r="BH243" s="342"/>
      <c r="BI243" s="291"/>
      <c r="BJ243" s="342"/>
      <c r="BK243" s="291"/>
      <c r="BL243" s="342"/>
      <c r="BM243" s="342"/>
    </row>
    <row r="244" spans="2:65" s="287" customFormat="1" ht="12" customHeight="1">
      <c r="B244" s="447"/>
      <c r="C244" s="387"/>
      <c r="D244" s="375"/>
      <c r="E244" s="375"/>
      <c r="F244" s="375"/>
      <c r="G244" s="375"/>
      <c r="H244" s="364"/>
      <c r="I244" s="371"/>
      <c r="J244" s="351" t="s">
        <v>391</v>
      </c>
      <c r="K244" s="312" t="s">
        <v>527</v>
      </c>
      <c r="L244" s="294">
        <f>L239++L240+L241+L242+L243</f>
        <v>0</v>
      </c>
      <c r="M244" s="294">
        <f>M239++M240+M241+M242+M243</f>
        <v>0</v>
      </c>
      <c r="N244" s="291"/>
      <c r="O244" s="291"/>
      <c r="P244" s="294">
        <f t="shared" ref="P244:BG244" si="115">P239++P240+P241+P242+P243</f>
        <v>0</v>
      </c>
      <c r="Q244" s="294">
        <f t="shared" si="115"/>
        <v>0</v>
      </c>
      <c r="R244" s="294">
        <f t="shared" si="115"/>
        <v>0</v>
      </c>
      <c r="S244" s="294">
        <f t="shared" si="115"/>
        <v>0</v>
      </c>
      <c r="T244" s="294">
        <f t="shared" si="115"/>
        <v>0</v>
      </c>
      <c r="U244" s="294">
        <f t="shared" si="115"/>
        <v>0</v>
      </c>
      <c r="V244" s="294">
        <f t="shared" si="115"/>
        <v>0</v>
      </c>
      <c r="W244" s="294">
        <f t="shared" si="115"/>
        <v>0</v>
      </c>
      <c r="X244" s="294">
        <f t="shared" si="115"/>
        <v>0</v>
      </c>
      <c r="Y244" s="294">
        <f t="shared" si="115"/>
        <v>0</v>
      </c>
      <c r="Z244" s="294">
        <f t="shared" si="115"/>
        <v>0</v>
      </c>
      <c r="AA244" s="294">
        <f t="shared" si="115"/>
        <v>0</v>
      </c>
      <c r="AB244" s="294">
        <f t="shared" si="115"/>
        <v>0</v>
      </c>
      <c r="AC244" s="294">
        <f t="shared" si="115"/>
        <v>0</v>
      </c>
      <c r="AD244" s="294">
        <f t="shared" si="115"/>
        <v>0</v>
      </c>
      <c r="AE244" s="294">
        <f t="shared" si="115"/>
        <v>0</v>
      </c>
      <c r="AF244" s="294">
        <f t="shared" si="115"/>
        <v>0</v>
      </c>
      <c r="AG244" s="294">
        <f t="shared" si="115"/>
        <v>0</v>
      </c>
      <c r="AH244" s="294">
        <f t="shared" si="115"/>
        <v>0</v>
      </c>
      <c r="AI244" s="294">
        <f t="shared" si="115"/>
        <v>0</v>
      </c>
      <c r="AJ244" s="294">
        <f t="shared" si="115"/>
        <v>0</v>
      </c>
      <c r="AK244" s="294">
        <f t="shared" si="115"/>
        <v>0</v>
      </c>
      <c r="AL244" s="294">
        <f t="shared" si="115"/>
        <v>0</v>
      </c>
      <c r="AM244" s="294">
        <f t="shared" si="115"/>
        <v>0</v>
      </c>
      <c r="AN244" s="294">
        <f t="shared" si="115"/>
        <v>0</v>
      </c>
      <c r="AO244" s="294">
        <f t="shared" si="115"/>
        <v>0</v>
      </c>
      <c r="AP244" s="306">
        <f t="shared" si="115"/>
        <v>0</v>
      </c>
      <c r="AQ244" s="306">
        <f t="shared" si="115"/>
        <v>0</v>
      </c>
      <c r="AR244" s="294">
        <f t="shared" si="115"/>
        <v>0</v>
      </c>
      <c r="AS244" s="294">
        <f t="shared" si="115"/>
        <v>0</v>
      </c>
      <c r="AT244" s="294">
        <f t="shared" si="115"/>
        <v>0</v>
      </c>
      <c r="AU244" s="294">
        <f t="shared" si="115"/>
        <v>0</v>
      </c>
      <c r="AV244" s="294">
        <f t="shared" si="115"/>
        <v>0</v>
      </c>
      <c r="AW244" s="294">
        <f t="shared" si="115"/>
        <v>0</v>
      </c>
      <c r="AX244" s="294">
        <f t="shared" si="115"/>
        <v>0</v>
      </c>
      <c r="AY244" s="294">
        <f t="shared" si="115"/>
        <v>0</v>
      </c>
      <c r="AZ244" s="294">
        <f t="shared" ref="AZ244" si="116">AZ239++AZ240+AZ241+AZ242+AZ243</f>
        <v>0</v>
      </c>
      <c r="BA244" s="294">
        <f t="shared" si="115"/>
        <v>0</v>
      </c>
      <c r="BB244" s="294">
        <f t="shared" si="115"/>
        <v>0</v>
      </c>
      <c r="BC244" s="294">
        <f t="shared" si="115"/>
        <v>0</v>
      </c>
      <c r="BD244" s="294">
        <f t="shared" si="115"/>
        <v>0</v>
      </c>
      <c r="BE244" s="294">
        <f t="shared" si="115"/>
        <v>0</v>
      </c>
      <c r="BF244" s="294">
        <f t="shared" si="115"/>
        <v>0</v>
      </c>
      <c r="BG244" s="294">
        <f t="shared" si="115"/>
        <v>0</v>
      </c>
      <c r="BH244" s="355"/>
      <c r="BI244" s="356"/>
      <c r="BJ244" s="342"/>
      <c r="BK244" s="291"/>
      <c r="BL244" s="342"/>
      <c r="BM244" s="342"/>
    </row>
    <row r="245" spans="2:65" s="287" customFormat="1" ht="12" customHeight="1">
      <c r="B245" s="447"/>
      <c r="C245" s="387"/>
      <c r="D245" s="375"/>
      <c r="E245" s="375"/>
      <c r="F245" s="375"/>
      <c r="G245" s="375"/>
      <c r="H245" s="364" t="s">
        <v>528</v>
      </c>
      <c r="I245" s="344" t="s">
        <v>433</v>
      </c>
      <c r="J245" s="344" t="s">
        <v>393</v>
      </c>
      <c r="K245" s="312" t="s">
        <v>529</v>
      </c>
      <c r="L245" s="301"/>
      <c r="M245" s="301"/>
      <c r="N245" s="291"/>
      <c r="O245" s="291"/>
      <c r="P245" s="291"/>
      <c r="Q245" s="291"/>
      <c r="R245" s="291"/>
      <c r="S245" s="291"/>
      <c r="T245" s="291"/>
      <c r="U245" s="291"/>
      <c r="V245" s="291"/>
      <c r="W245" s="291"/>
      <c r="X245" s="291"/>
      <c r="Y245" s="291"/>
      <c r="Z245" s="291"/>
      <c r="AA245" s="291"/>
      <c r="AB245" s="291"/>
      <c r="AC245" s="291"/>
      <c r="AD245" s="291"/>
      <c r="AE245" s="291"/>
      <c r="AF245" s="291"/>
      <c r="AG245" s="291"/>
      <c r="AH245" s="291"/>
      <c r="AI245" s="291"/>
      <c r="AJ245" s="291"/>
      <c r="AK245" s="291"/>
      <c r="AL245" s="291"/>
      <c r="AM245" s="291"/>
      <c r="AN245" s="291"/>
      <c r="AO245" s="291"/>
      <c r="AP245" s="291"/>
      <c r="AQ245" s="291"/>
      <c r="AR245" s="291"/>
      <c r="AS245" s="291"/>
      <c r="AT245" s="291"/>
      <c r="AU245" s="291"/>
      <c r="AV245" s="291"/>
      <c r="AW245" s="291"/>
      <c r="AX245" s="291"/>
      <c r="AY245" s="291"/>
      <c r="AZ245" s="291"/>
      <c r="BA245" s="291"/>
      <c r="BB245" s="291"/>
      <c r="BC245" s="291"/>
      <c r="BD245" s="291"/>
      <c r="BE245" s="291"/>
      <c r="BF245" s="291"/>
      <c r="BG245" s="293">
        <f>L245+M245+N245+O245</f>
        <v>0</v>
      </c>
      <c r="BH245" s="355"/>
      <c r="BI245" s="356"/>
      <c r="BJ245" s="342"/>
      <c r="BK245" s="291"/>
      <c r="BL245" s="342"/>
      <c r="BM245" s="342"/>
    </row>
    <row r="246" spans="2:65" s="287" customFormat="1" ht="12" customHeight="1">
      <c r="B246" s="447"/>
      <c r="C246" s="387"/>
      <c r="D246" s="375"/>
      <c r="E246" s="375"/>
      <c r="F246" s="375"/>
      <c r="G246" s="375"/>
      <c r="H246" s="364"/>
      <c r="I246" s="344" t="s">
        <v>448</v>
      </c>
      <c r="J246" s="344" t="s">
        <v>393</v>
      </c>
      <c r="K246" s="312" t="s">
        <v>530</v>
      </c>
      <c r="L246" s="305"/>
      <c r="M246" s="305"/>
      <c r="N246" s="291"/>
      <c r="O246" s="291"/>
      <c r="P246" s="291"/>
      <c r="Q246" s="291"/>
      <c r="R246" s="291"/>
      <c r="S246" s="291"/>
      <c r="T246" s="291"/>
      <c r="U246" s="291"/>
      <c r="V246" s="291"/>
      <c r="W246" s="291"/>
      <c r="X246" s="291"/>
      <c r="Y246" s="291"/>
      <c r="Z246" s="291"/>
      <c r="AA246" s="291"/>
      <c r="AB246" s="291"/>
      <c r="AC246" s="291"/>
      <c r="AD246" s="291"/>
      <c r="AE246" s="291"/>
      <c r="AF246" s="291"/>
      <c r="AG246" s="291"/>
      <c r="AH246" s="291"/>
      <c r="AI246" s="291"/>
      <c r="AJ246" s="291"/>
      <c r="AK246" s="291"/>
      <c r="AL246" s="291"/>
      <c r="AM246" s="291"/>
      <c r="AN246" s="291"/>
      <c r="AO246" s="291"/>
      <c r="AP246" s="291"/>
      <c r="AQ246" s="291"/>
      <c r="AR246" s="291"/>
      <c r="AS246" s="291"/>
      <c r="AT246" s="291"/>
      <c r="AU246" s="291"/>
      <c r="AV246" s="291"/>
      <c r="AW246" s="291"/>
      <c r="AX246" s="291"/>
      <c r="AY246" s="291"/>
      <c r="AZ246" s="291"/>
      <c r="BA246" s="291"/>
      <c r="BB246" s="291"/>
      <c r="BC246" s="291"/>
      <c r="BD246" s="291"/>
      <c r="BE246" s="291"/>
      <c r="BF246" s="291"/>
      <c r="BG246" s="293">
        <f>L246+M246+N246+O246</f>
        <v>0</v>
      </c>
      <c r="BH246" s="355"/>
      <c r="BI246" s="356"/>
      <c r="BJ246" s="342"/>
      <c r="BK246" s="291"/>
      <c r="BL246" s="342"/>
      <c r="BM246" s="342"/>
    </row>
    <row r="247" spans="2:65" s="287" customFormat="1" ht="12" customHeight="1">
      <c r="B247" s="447"/>
      <c r="C247" s="387"/>
      <c r="D247" s="375"/>
      <c r="E247" s="375"/>
      <c r="F247" s="375"/>
      <c r="G247" s="375"/>
      <c r="H247" s="364"/>
      <c r="I247" s="369" t="s">
        <v>407</v>
      </c>
      <c r="J247" s="351" t="s">
        <v>478</v>
      </c>
      <c r="K247" s="312" t="s">
        <v>531</v>
      </c>
      <c r="L247" s="305"/>
      <c r="M247" s="305"/>
      <c r="N247" s="291"/>
      <c r="O247" s="291"/>
      <c r="P247" s="294">
        <f>Q247+S247+X247</f>
        <v>0</v>
      </c>
      <c r="Q247" s="305"/>
      <c r="R247" s="305"/>
      <c r="S247" s="305"/>
      <c r="T247" s="305"/>
      <c r="U247" s="305"/>
      <c r="V247" s="305"/>
      <c r="W247" s="305"/>
      <c r="X247" s="305"/>
      <c r="Y247" s="305"/>
      <c r="Z247" s="305"/>
      <c r="AA247" s="305"/>
      <c r="AB247" s="330">
        <f>M247+N247+O247+P247+AA247</f>
        <v>0</v>
      </c>
      <c r="AC247" s="294">
        <f>AD247+AE247</f>
        <v>0</v>
      </c>
      <c r="AD247" s="305"/>
      <c r="AE247" s="305"/>
      <c r="AF247" s="305"/>
      <c r="AG247" s="305"/>
      <c r="AH247" s="305"/>
      <c r="AI247" s="305"/>
      <c r="AJ247" s="294">
        <f>AC247+AG247+AH247+AI247</f>
        <v>0</v>
      </c>
      <c r="AK247" s="305"/>
      <c r="AL247" s="305"/>
      <c r="AM247" s="305"/>
      <c r="AN247" s="305"/>
      <c r="AO247" s="294">
        <f>AK247+AL247+AM247+AN247</f>
        <v>0</v>
      </c>
      <c r="AP247" s="306">
        <f>AB247+AJ247+AO247</f>
        <v>0</v>
      </c>
      <c r="AQ247" s="306">
        <f>AR247+AS247+AT247+AU247+AX247+AY247</f>
        <v>0</v>
      </c>
      <c r="AR247" s="307"/>
      <c r="AS247" s="305"/>
      <c r="AT247" s="305"/>
      <c r="AU247" s="305"/>
      <c r="AV247" s="305"/>
      <c r="AW247" s="305"/>
      <c r="AX247" s="305"/>
      <c r="AY247" s="305"/>
      <c r="AZ247" s="305"/>
      <c r="BA247" s="335"/>
      <c r="BB247" s="335"/>
      <c r="BC247" s="335"/>
      <c r="BD247" s="335"/>
      <c r="BE247" s="335"/>
      <c r="BF247" s="294">
        <f>AQ247+BA247+BB247+BC247+BD247+BE247</f>
        <v>0</v>
      </c>
      <c r="BG247" s="293">
        <f>L247+AP247+BF247</f>
        <v>0</v>
      </c>
      <c r="BH247" s="342"/>
      <c r="BI247" s="356"/>
      <c r="BJ247" s="342"/>
      <c r="BK247" s="291"/>
      <c r="BL247" s="342"/>
      <c r="BM247" s="342"/>
    </row>
    <row r="248" spans="2:65" s="287" customFormat="1" ht="12" customHeight="1">
      <c r="B248" s="447"/>
      <c r="C248" s="387"/>
      <c r="D248" s="375"/>
      <c r="E248" s="375"/>
      <c r="F248" s="375"/>
      <c r="G248" s="375"/>
      <c r="H248" s="364"/>
      <c r="I248" s="370"/>
      <c r="J248" s="351" t="s">
        <v>480</v>
      </c>
      <c r="K248" s="312" t="s">
        <v>532</v>
      </c>
      <c r="L248" s="305"/>
      <c r="M248" s="305"/>
      <c r="N248" s="291"/>
      <c r="O248" s="291"/>
      <c r="P248" s="294">
        <f>Q248+S248+X248</f>
        <v>0</v>
      </c>
      <c r="Q248" s="305"/>
      <c r="R248" s="305"/>
      <c r="S248" s="305"/>
      <c r="T248" s="305"/>
      <c r="U248" s="305"/>
      <c r="V248" s="305"/>
      <c r="W248" s="305"/>
      <c r="X248" s="305"/>
      <c r="Y248" s="305"/>
      <c r="Z248" s="305"/>
      <c r="AA248" s="305"/>
      <c r="AB248" s="330">
        <f>M248+N248+O248+P248+AA248</f>
        <v>0</v>
      </c>
      <c r="AC248" s="294">
        <f>AD248+AE248</f>
        <v>0</v>
      </c>
      <c r="AD248" s="305"/>
      <c r="AE248" s="305"/>
      <c r="AF248" s="305"/>
      <c r="AG248" s="305"/>
      <c r="AH248" s="305"/>
      <c r="AI248" s="305"/>
      <c r="AJ248" s="294">
        <f>AC248+AG248+AH248+AI248</f>
        <v>0</v>
      </c>
      <c r="AK248" s="305"/>
      <c r="AL248" s="305"/>
      <c r="AM248" s="305"/>
      <c r="AN248" s="305"/>
      <c r="AO248" s="294">
        <f>AK248+AL248+AM248+AN248</f>
        <v>0</v>
      </c>
      <c r="AP248" s="306">
        <f>AB248+AJ248+AO248</f>
        <v>0</v>
      </c>
      <c r="AQ248" s="306">
        <f>AR248+AS248+AT248+AU248+AX248+AY248</f>
        <v>0</v>
      </c>
      <c r="AR248" s="307"/>
      <c r="AS248" s="305"/>
      <c r="AT248" s="305"/>
      <c r="AU248" s="305"/>
      <c r="AV248" s="305"/>
      <c r="AW248" s="305"/>
      <c r="AX248" s="305"/>
      <c r="AY248" s="305"/>
      <c r="AZ248" s="305"/>
      <c r="BA248" s="335"/>
      <c r="BB248" s="335"/>
      <c r="BC248" s="335"/>
      <c r="BD248" s="335"/>
      <c r="BE248" s="335"/>
      <c r="BF248" s="294">
        <f>AQ248+BA248+BB248+BC248+BD248+BE248</f>
        <v>0</v>
      </c>
      <c r="BG248" s="293">
        <f>L248+AP248+BF248</f>
        <v>0</v>
      </c>
      <c r="BH248" s="342"/>
      <c r="BI248" s="356"/>
      <c r="BJ248" s="342"/>
      <c r="BK248" s="291"/>
      <c r="BL248" s="342"/>
      <c r="BM248" s="342"/>
    </row>
    <row r="249" spans="2:65" s="287" customFormat="1" ht="12" customHeight="1">
      <c r="B249" s="447"/>
      <c r="C249" s="387"/>
      <c r="D249" s="375"/>
      <c r="E249" s="375"/>
      <c r="F249" s="375"/>
      <c r="G249" s="375"/>
      <c r="H249" s="364"/>
      <c r="I249" s="371"/>
      <c r="J249" s="351" t="s">
        <v>391</v>
      </c>
      <c r="K249" s="312" t="s">
        <v>533</v>
      </c>
      <c r="L249" s="294">
        <f>L247+L248</f>
        <v>0</v>
      </c>
      <c r="M249" s="294">
        <f>M247+M248</f>
        <v>0</v>
      </c>
      <c r="N249" s="291"/>
      <c r="O249" s="291"/>
      <c r="P249" s="294">
        <f t="shared" ref="P249:BG249" si="117">P247+P248</f>
        <v>0</v>
      </c>
      <c r="Q249" s="294">
        <f t="shared" si="117"/>
        <v>0</v>
      </c>
      <c r="R249" s="294">
        <f t="shared" si="117"/>
        <v>0</v>
      </c>
      <c r="S249" s="294">
        <f t="shared" si="117"/>
        <v>0</v>
      </c>
      <c r="T249" s="294">
        <f t="shared" si="117"/>
        <v>0</v>
      </c>
      <c r="U249" s="294">
        <f t="shared" si="117"/>
        <v>0</v>
      </c>
      <c r="V249" s="294">
        <f t="shared" si="117"/>
        <v>0</v>
      </c>
      <c r="W249" s="294">
        <f t="shared" si="117"/>
        <v>0</v>
      </c>
      <c r="X249" s="294">
        <f t="shared" si="117"/>
        <v>0</v>
      </c>
      <c r="Y249" s="294">
        <f t="shared" si="117"/>
        <v>0</v>
      </c>
      <c r="Z249" s="294">
        <f t="shared" si="117"/>
        <v>0</v>
      </c>
      <c r="AA249" s="294">
        <f t="shared" si="117"/>
        <v>0</v>
      </c>
      <c r="AB249" s="294">
        <f t="shared" si="117"/>
        <v>0</v>
      </c>
      <c r="AC249" s="294">
        <f t="shared" si="117"/>
        <v>0</v>
      </c>
      <c r="AD249" s="294">
        <f t="shared" si="117"/>
        <v>0</v>
      </c>
      <c r="AE249" s="294">
        <f t="shared" si="117"/>
        <v>0</v>
      </c>
      <c r="AF249" s="294">
        <f t="shared" si="117"/>
        <v>0</v>
      </c>
      <c r="AG249" s="294">
        <f t="shared" si="117"/>
        <v>0</v>
      </c>
      <c r="AH249" s="294">
        <f t="shared" si="117"/>
        <v>0</v>
      </c>
      <c r="AI249" s="294">
        <f t="shared" si="117"/>
        <v>0</v>
      </c>
      <c r="AJ249" s="294">
        <f t="shared" si="117"/>
        <v>0</v>
      </c>
      <c r="AK249" s="294">
        <f t="shared" si="117"/>
        <v>0</v>
      </c>
      <c r="AL249" s="294">
        <f t="shared" si="117"/>
        <v>0</v>
      </c>
      <c r="AM249" s="294">
        <f t="shared" si="117"/>
        <v>0</v>
      </c>
      <c r="AN249" s="294">
        <f t="shared" si="117"/>
        <v>0</v>
      </c>
      <c r="AO249" s="294">
        <f t="shared" si="117"/>
        <v>0</v>
      </c>
      <c r="AP249" s="306">
        <f t="shared" si="117"/>
        <v>0</v>
      </c>
      <c r="AQ249" s="306">
        <f t="shared" si="117"/>
        <v>0</v>
      </c>
      <c r="AR249" s="294">
        <f t="shared" si="117"/>
        <v>0</v>
      </c>
      <c r="AS249" s="294">
        <f t="shared" si="117"/>
        <v>0</v>
      </c>
      <c r="AT249" s="294">
        <f t="shared" si="117"/>
        <v>0</v>
      </c>
      <c r="AU249" s="294">
        <f t="shared" si="117"/>
        <v>0</v>
      </c>
      <c r="AV249" s="294">
        <f t="shared" si="117"/>
        <v>0</v>
      </c>
      <c r="AW249" s="294">
        <f t="shared" si="117"/>
        <v>0</v>
      </c>
      <c r="AX249" s="294">
        <f t="shared" si="117"/>
        <v>0</v>
      </c>
      <c r="AY249" s="294">
        <f t="shared" si="117"/>
        <v>0</v>
      </c>
      <c r="AZ249" s="294">
        <f t="shared" ref="AZ249" si="118">AZ247+AZ248</f>
        <v>0</v>
      </c>
      <c r="BA249" s="294">
        <f t="shared" si="117"/>
        <v>0</v>
      </c>
      <c r="BB249" s="294">
        <f t="shared" si="117"/>
        <v>0</v>
      </c>
      <c r="BC249" s="294">
        <f t="shared" si="117"/>
        <v>0</v>
      </c>
      <c r="BD249" s="294">
        <f t="shared" si="117"/>
        <v>0</v>
      </c>
      <c r="BE249" s="294">
        <f t="shared" si="117"/>
        <v>0</v>
      </c>
      <c r="BF249" s="294">
        <f t="shared" si="117"/>
        <v>0</v>
      </c>
      <c r="BG249" s="294">
        <f t="shared" si="117"/>
        <v>0</v>
      </c>
      <c r="BH249" s="342"/>
      <c r="BI249" s="291"/>
      <c r="BJ249" s="342"/>
      <c r="BK249" s="291"/>
      <c r="BL249" s="342"/>
      <c r="BM249" s="342"/>
    </row>
    <row r="250" spans="2:65" s="287" customFormat="1" ht="12" customHeight="1">
      <c r="B250" s="447"/>
      <c r="C250" s="387"/>
      <c r="D250" s="375"/>
      <c r="E250" s="375"/>
      <c r="F250" s="375"/>
      <c r="G250" s="375"/>
      <c r="H250" s="364" t="s">
        <v>534</v>
      </c>
      <c r="I250" s="344" t="s">
        <v>433</v>
      </c>
      <c r="J250" s="344" t="s">
        <v>393</v>
      </c>
      <c r="K250" s="312" t="s">
        <v>535</v>
      </c>
      <c r="L250" s="301"/>
      <c r="M250" s="301"/>
      <c r="N250" s="291"/>
      <c r="O250" s="291"/>
      <c r="P250" s="291"/>
      <c r="Q250" s="291"/>
      <c r="R250" s="291"/>
      <c r="S250" s="291"/>
      <c r="T250" s="291"/>
      <c r="U250" s="291"/>
      <c r="V250" s="291"/>
      <c r="W250" s="291"/>
      <c r="X250" s="291"/>
      <c r="Y250" s="291"/>
      <c r="Z250" s="291"/>
      <c r="AA250" s="291"/>
      <c r="AB250" s="291"/>
      <c r="AC250" s="291"/>
      <c r="AD250" s="291"/>
      <c r="AE250" s="291"/>
      <c r="AF250" s="291"/>
      <c r="AG250" s="291"/>
      <c r="AH250" s="291"/>
      <c r="AI250" s="291"/>
      <c r="AJ250" s="291"/>
      <c r="AK250" s="291"/>
      <c r="AL250" s="291"/>
      <c r="AM250" s="291"/>
      <c r="AN250" s="291"/>
      <c r="AO250" s="291"/>
      <c r="AP250" s="291"/>
      <c r="AQ250" s="291"/>
      <c r="AR250" s="291"/>
      <c r="AS250" s="291"/>
      <c r="AT250" s="291"/>
      <c r="AU250" s="291"/>
      <c r="AV250" s="291"/>
      <c r="AW250" s="291"/>
      <c r="AX250" s="291"/>
      <c r="AY250" s="291"/>
      <c r="AZ250" s="291"/>
      <c r="BA250" s="291"/>
      <c r="BB250" s="291"/>
      <c r="BC250" s="291"/>
      <c r="BD250" s="291"/>
      <c r="BE250" s="291"/>
      <c r="BF250" s="291"/>
      <c r="BG250" s="293">
        <f>L250+M250+N250+O250</f>
        <v>0</v>
      </c>
      <c r="BH250" s="342"/>
      <c r="BI250" s="291"/>
      <c r="BJ250" s="342"/>
      <c r="BK250" s="291"/>
      <c r="BL250" s="342"/>
      <c r="BM250" s="342"/>
    </row>
    <row r="251" spans="2:65" s="287" customFormat="1" ht="12" customHeight="1">
      <c r="B251" s="447"/>
      <c r="C251" s="387"/>
      <c r="D251" s="375"/>
      <c r="E251" s="375"/>
      <c r="F251" s="375"/>
      <c r="G251" s="375"/>
      <c r="H251" s="364"/>
      <c r="I251" s="344" t="s">
        <v>448</v>
      </c>
      <c r="J251" s="344" t="s">
        <v>393</v>
      </c>
      <c r="K251" s="312" t="s">
        <v>536</v>
      </c>
      <c r="L251" s="305"/>
      <c r="M251" s="305"/>
      <c r="N251" s="291"/>
      <c r="O251" s="291"/>
      <c r="P251" s="291"/>
      <c r="Q251" s="291"/>
      <c r="R251" s="291"/>
      <c r="S251" s="291"/>
      <c r="T251" s="291"/>
      <c r="U251" s="291"/>
      <c r="V251" s="291"/>
      <c r="W251" s="291"/>
      <c r="X251" s="291"/>
      <c r="Y251" s="291"/>
      <c r="Z251" s="291"/>
      <c r="AA251" s="291"/>
      <c r="AB251" s="291"/>
      <c r="AC251" s="291"/>
      <c r="AD251" s="291"/>
      <c r="AE251" s="291"/>
      <c r="AF251" s="291"/>
      <c r="AG251" s="291"/>
      <c r="AH251" s="291"/>
      <c r="AI251" s="291"/>
      <c r="AJ251" s="291"/>
      <c r="AK251" s="291"/>
      <c r="AL251" s="291"/>
      <c r="AM251" s="291"/>
      <c r="AN251" s="291"/>
      <c r="AO251" s="291"/>
      <c r="AP251" s="291"/>
      <c r="AQ251" s="291"/>
      <c r="AR251" s="291"/>
      <c r="AS251" s="291"/>
      <c r="AT251" s="291"/>
      <c r="AU251" s="291"/>
      <c r="AV251" s="291"/>
      <c r="AW251" s="291"/>
      <c r="AX251" s="291"/>
      <c r="AY251" s="291"/>
      <c r="AZ251" s="291"/>
      <c r="BA251" s="291"/>
      <c r="BB251" s="291"/>
      <c r="BC251" s="291"/>
      <c r="BD251" s="291"/>
      <c r="BE251" s="291"/>
      <c r="BF251" s="291"/>
      <c r="BG251" s="293">
        <f>L251+M251+N251+O251</f>
        <v>0</v>
      </c>
      <c r="BH251" s="342"/>
      <c r="BI251" s="291"/>
      <c r="BJ251" s="342"/>
      <c r="BK251" s="291"/>
      <c r="BL251" s="342"/>
      <c r="BM251" s="342"/>
    </row>
    <row r="252" spans="2:65" s="287" customFormat="1" ht="12" customHeight="1">
      <c r="B252" s="447"/>
      <c r="C252" s="387"/>
      <c r="D252" s="375"/>
      <c r="E252" s="375"/>
      <c r="F252" s="375"/>
      <c r="G252" s="375"/>
      <c r="H252" s="364"/>
      <c r="I252" s="369" t="s">
        <v>407</v>
      </c>
      <c r="J252" s="351" t="s">
        <v>478</v>
      </c>
      <c r="K252" s="312" t="s">
        <v>537</v>
      </c>
      <c r="L252" s="305"/>
      <c r="M252" s="305"/>
      <c r="N252" s="291"/>
      <c r="O252" s="291"/>
      <c r="P252" s="294">
        <f>Q252+S252+X252</f>
        <v>0</v>
      </c>
      <c r="Q252" s="305"/>
      <c r="R252" s="305"/>
      <c r="S252" s="305"/>
      <c r="T252" s="305"/>
      <c r="U252" s="305"/>
      <c r="V252" s="305"/>
      <c r="W252" s="305"/>
      <c r="X252" s="305"/>
      <c r="Y252" s="305"/>
      <c r="Z252" s="305"/>
      <c r="AA252" s="305"/>
      <c r="AB252" s="330">
        <f>M252+N252+O252+P252+AA252</f>
        <v>0</v>
      </c>
      <c r="AC252" s="294">
        <f>AD252+AE252</f>
        <v>0</v>
      </c>
      <c r="AD252" s="305"/>
      <c r="AE252" s="305"/>
      <c r="AF252" s="305"/>
      <c r="AG252" s="305"/>
      <c r="AH252" s="305"/>
      <c r="AI252" s="305"/>
      <c r="AJ252" s="294">
        <f>AC252+AG252+AH252+AI252</f>
        <v>0</v>
      </c>
      <c r="AK252" s="305"/>
      <c r="AL252" s="305"/>
      <c r="AM252" s="305"/>
      <c r="AN252" s="305"/>
      <c r="AO252" s="294">
        <f>AK252+AL252+AM252+AN252</f>
        <v>0</v>
      </c>
      <c r="AP252" s="306">
        <f>AB252+AJ252+AO252</f>
        <v>0</v>
      </c>
      <c r="AQ252" s="306">
        <f>AR252+AS252+AT252+AU252+AX252+AY252</f>
        <v>0</v>
      </c>
      <c r="AR252" s="307"/>
      <c r="AS252" s="305"/>
      <c r="AT252" s="305"/>
      <c r="AU252" s="305"/>
      <c r="AV252" s="305"/>
      <c r="AW252" s="305"/>
      <c r="AX252" s="305"/>
      <c r="AY252" s="305"/>
      <c r="AZ252" s="305"/>
      <c r="BA252" s="335"/>
      <c r="BB252" s="335"/>
      <c r="BC252" s="335"/>
      <c r="BD252" s="335"/>
      <c r="BE252" s="335"/>
      <c r="BF252" s="294">
        <f>AQ252+BA252+BB252+BC252+BD252+BE252</f>
        <v>0</v>
      </c>
      <c r="BG252" s="293">
        <f>L252+AP252+BF252</f>
        <v>0</v>
      </c>
      <c r="BH252" s="342"/>
      <c r="BI252" s="291"/>
      <c r="BJ252" s="342"/>
      <c r="BK252" s="291"/>
      <c r="BL252" s="342"/>
      <c r="BM252" s="342"/>
    </row>
    <row r="253" spans="2:65" s="287" customFormat="1" ht="12" customHeight="1">
      <c r="B253" s="447"/>
      <c r="C253" s="387"/>
      <c r="D253" s="375"/>
      <c r="E253" s="375"/>
      <c r="F253" s="375"/>
      <c r="G253" s="375"/>
      <c r="H253" s="364"/>
      <c r="I253" s="370"/>
      <c r="J253" s="351" t="s">
        <v>491</v>
      </c>
      <c r="K253" s="312" t="s">
        <v>538</v>
      </c>
      <c r="L253" s="305"/>
      <c r="M253" s="305"/>
      <c r="N253" s="291"/>
      <c r="O253" s="291"/>
      <c r="P253" s="294">
        <f>Q253+S253+X253</f>
        <v>0</v>
      </c>
      <c r="Q253" s="305"/>
      <c r="R253" s="305"/>
      <c r="S253" s="305"/>
      <c r="T253" s="305"/>
      <c r="U253" s="305"/>
      <c r="V253" s="305"/>
      <c r="W253" s="305"/>
      <c r="X253" s="305"/>
      <c r="Y253" s="305"/>
      <c r="Z253" s="305"/>
      <c r="AA253" s="305"/>
      <c r="AB253" s="330">
        <f>M253+N253+O253+P253+AA253</f>
        <v>0</v>
      </c>
      <c r="AC253" s="294">
        <f>AD253+AE253</f>
        <v>0</v>
      </c>
      <c r="AD253" s="305"/>
      <c r="AE253" s="305"/>
      <c r="AF253" s="305"/>
      <c r="AG253" s="305"/>
      <c r="AH253" s="305"/>
      <c r="AI253" s="305"/>
      <c r="AJ253" s="294">
        <f>AC253+AG253+AH253+AI253</f>
        <v>0</v>
      </c>
      <c r="AK253" s="305"/>
      <c r="AL253" s="305"/>
      <c r="AM253" s="305"/>
      <c r="AN253" s="305"/>
      <c r="AO253" s="294">
        <f>AK253+AL253+AM253+AN253</f>
        <v>0</v>
      </c>
      <c r="AP253" s="306">
        <f>AB253+AJ253+AO253</f>
        <v>0</v>
      </c>
      <c r="AQ253" s="306">
        <f>AR253+AS253+AT253+AU253+AX253+AY253</f>
        <v>0</v>
      </c>
      <c r="AR253" s="307"/>
      <c r="AS253" s="305"/>
      <c r="AT253" s="305"/>
      <c r="AU253" s="305"/>
      <c r="AV253" s="305"/>
      <c r="AW253" s="305"/>
      <c r="AX253" s="305"/>
      <c r="AY253" s="305"/>
      <c r="AZ253" s="305"/>
      <c r="BA253" s="335"/>
      <c r="BB253" s="335"/>
      <c r="BC253" s="335"/>
      <c r="BD253" s="335"/>
      <c r="BE253" s="335"/>
      <c r="BF253" s="294">
        <f>AQ253+BA253+BB253+BC253+BD253+BE253</f>
        <v>0</v>
      </c>
      <c r="BG253" s="293">
        <f>L253+AP253+BF253</f>
        <v>0</v>
      </c>
      <c r="BH253" s="342"/>
      <c r="BI253" s="291"/>
      <c r="BJ253" s="342"/>
      <c r="BK253" s="291"/>
      <c r="BL253" s="342"/>
      <c r="BM253" s="342"/>
    </row>
    <row r="254" spans="2:65" s="287" customFormat="1" ht="12" customHeight="1">
      <c r="B254" s="447"/>
      <c r="C254" s="387"/>
      <c r="D254" s="375"/>
      <c r="E254" s="375"/>
      <c r="F254" s="375"/>
      <c r="G254" s="375"/>
      <c r="H254" s="364"/>
      <c r="I254" s="370"/>
      <c r="J254" s="351" t="s">
        <v>493</v>
      </c>
      <c r="K254" s="312" t="s">
        <v>539</v>
      </c>
      <c r="L254" s="305"/>
      <c r="M254" s="305"/>
      <c r="N254" s="291"/>
      <c r="O254" s="291"/>
      <c r="P254" s="294">
        <f>Q254+S254+X254</f>
        <v>0</v>
      </c>
      <c r="Q254" s="305"/>
      <c r="R254" s="305"/>
      <c r="S254" s="305"/>
      <c r="T254" s="305"/>
      <c r="U254" s="305"/>
      <c r="V254" s="305"/>
      <c r="W254" s="305"/>
      <c r="X254" s="305"/>
      <c r="Y254" s="305"/>
      <c r="Z254" s="305"/>
      <c r="AA254" s="305"/>
      <c r="AB254" s="330">
        <f>M254+N254+O254+P254+AA254</f>
        <v>0</v>
      </c>
      <c r="AC254" s="294">
        <f>AD254+AE254</f>
        <v>0</v>
      </c>
      <c r="AD254" s="305"/>
      <c r="AE254" s="305"/>
      <c r="AF254" s="305"/>
      <c r="AG254" s="305"/>
      <c r="AH254" s="305"/>
      <c r="AI254" s="305"/>
      <c r="AJ254" s="294">
        <f>AC254+AG254+AH254+AI254</f>
        <v>0</v>
      </c>
      <c r="AK254" s="305"/>
      <c r="AL254" s="305"/>
      <c r="AM254" s="305"/>
      <c r="AN254" s="305"/>
      <c r="AO254" s="294">
        <f>AK254+AL254+AM254+AN254</f>
        <v>0</v>
      </c>
      <c r="AP254" s="306">
        <f>AB254+AJ254+AO254</f>
        <v>0</v>
      </c>
      <c r="AQ254" s="306">
        <f>AR254+AS254+AT254+AU254+AX254+AY254</f>
        <v>0</v>
      </c>
      <c r="AR254" s="307"/>
      <c r="AS254" s="305"/>
      <c r="AT254" s="305"/>
      <c r="AU254" s="305"/>
      <c r="AV254" s="305"/>
      <c r="AW254" s="305"/>
      <c r="AX254" s="305"/>
      <c r="AY254" s="305"/>
      <c r="AZ254" s="305"/>
      <c r="BA254" s="335"/>
      <c r="BB254" s="335"/>
      <c r="BC254" s="335"/>
      <c r="BD254" s="335"/>
      <c r="BE254" s="335"/>
      <c r="BF254" s="294">
        <f>AQ254+BA254+BB254+BC254+BD254+BE254</f>
        <v>0</v>
      </c>
      <c r="BG254" s="293">
        <f>L254+AP254+BF254</f>
        <v>0</v>
      </c>
      <c r="BH254" s="342"/>
      <c r="BI254" s="291"/>
      <c r="BJ254" s="342"/>
      <c r="BK254" s="291"/>
      <c r="BL254" s="342"/>
      <c r="BM254" s="342"/>
    </row>
    <row r="255" spans="2:65" s="287" customFormat="1" ht="12" customHeight="1">
      <c r="B255" s="447"/>
      <c r="C255" s="387"/>
      <c r="D255" s="375"/>
      <c r="E255" s="375"/>
      <c r="F255" s="375"/>
      <c r="G255" s="375"/>
      <c r="H255" s="364"/>
      <c r="I255" s="370"/>
      <c r="J255" s="351" t="s">
        <v>495</v>
      </c>
      <c r="K255" s="312" t="s">
        <v>540</v>
      </c>
      <c r="L255" s="305"/>
      <c r="M255" s="305"/>
      <c r="N255" s="291"/>
      <c r="O255" s="291"/>
      <c r="P255" s="294">
        <f>Q255+S255+X255</f>
        <v>0</v>
      </c>
      <c r="Q255" s="305"/>
      <c r="R255" s="305"/>
      <c r="S255" s="305"/>
      <c r="T255" s="305"/>
      <c r="U255" s="305"/>
      <c r="V255" s="305"/>
      <c r="W255" s="305"/>
      <c r="X255" s="305"/>
      <c r="Y255" s="305"/>
      <c r="Z255" s="305"/>
      <c r="AA255" s="305"/>
      <c r="AB255" s="330">
        <f>M255+N255+O255+P255+AA255</f>
        <v>0</v>
      </c>
      <c r="AC255" s="294">
        <f>AD255+AE255</f>
        <v>0</v>
      </c>
      <c r="AD255" s="305"/>
      <c r="AE255" s="305"/>
      <c r="AF255" s="305"/>
      <c r="AG255" s="305"/>
      <c r="AH255" s="305"/>
      <c r="AI255" s="305"/>
      <c r="AJ255" s="294">
        <f>AC255+AG255+AH255+AI255</f>
        <v>0</v>
      </c>
      <c r="AK255" s="305"/>
      <c r="AL255" s="305"/>
      <c r="AM255" s="305"/>
      <c r="AN255" s="305"/>
      <c r="AO255" s="294">
        <f>AK255+AL255+AM255+AN255</f>
        <v>0</v>
      </c>
      <c r="AP255" s="306">
        <f>AB255+AJ255+AO255</f>
        <v>0</v>
      </c>
      <c r="AQ255" s="306">
        <f>AR255+AS255+AT255+AU255+AX255+AY255</f>
        <v>0</v>
      </c>
      <c r="AR255" s="307"/>
      <c r="AS255" s="305"/>
      <c r="AT255" s="305"/>
      <c r="AU255" s="305"/>
      <c r="AV255" s="305"/>
      <c r="AW255" s="305"/>
      <c r="AX255" s="305"/>
      <c r="AY255" s="305"/>
      <c r="AZ255" s="305"/>
      <c r="BA255" s="335"/>
      <c r="BB255" s="335"/>
      <c r="BC255" s="335"/>
      <c r="BD255" s="335"/>
      <c r="BE255" s="335"/>
      <c r="BF255" s="294">
        <f>AQ255+BA255+BB255+BC255+BD255+BE255</f>
        <v>0</v>
      </c>
      <c r="BG255" s="293">
        <f>L255+AP255+BF255</f>
        <v>0</v>
      </c>
      <c r="BH255" s="342"/>
      <c r="BI255" s="291"/>
      <c r="BJ255" s="342"/>
      <c r="BK255" s="291"/>
      <c r="BL255" s="342"/>
      <c r="BM255" s="342"/>
    </row>
    <row r="256" spans="2:65" s="287" customFormat="1" ht="12" customHeight="1">
      <c r="B256" s="447"/>
      <c r="C256" s="387"/>
      <c r="D256" s="375"/>
      <c r="E256" s="375"/>
      <c r="F256" s="375"/>
      <c r="G256" s="375"/>
      <c r="H256" s="364"/>
      <c r="I256" s="370"/>
      <c r="J256" s="351" t="s">
        <v>480</v>
      </c>
      <c r="K256" s="312" t="s">
        <v>541</v>
      </c>
      <c r="L256" s="305"/>
      <c r="M256" s="305"/>
      <c r="N256" s="291"/>
      <c r="O256" s="291"/>
      <c r="P256" s="294">
        <f>Q256+S256+X256</f>
        <v>0</v>
      </c>
      <c r="Q256" s="305"/>
      <c r="R256" s="305"/>
      <c r="S256" s="305"/>
      <c r="T256" s="305"/>
      <c r="U256" s="305"/>
      <c r="V256" s="305"/>
      <c r="W256" s="305"/>
      <c r="X256" s="305"/>
      <c r="Y256" s="305"/>
      <c r="Z256" s="305"/>
      <c r="AA256" s="305"/>
      <c r="AB256" s="330">
        <f>M256+N256+O256+P256+AA256</f>
        <v>0</v>
      </c>
      <c r="AC256" s="294">
        <f>AD256+AE256</f>
        <v>0</v>
      </c>
      <c r="AD256" s="305"/>
      <c r="AE256" s="305"/>
      <c r="AF256" s="305"/>
      <c r="AG256" s="305"/>
      <c r="AH256" s="305"/>
      <c r="AI256" s="305"/>
      <c r="AJ256" s="294">
        <f>AC256+AG256+AH256+AI256</f>
        <v>0</v>
      </c>
      <c r="AK256" s="305"/>
      <c r="AL256" s="305"/>
      <c r="AM256" s="305"/>
      <c r="AN256" s="305"/>
      <c r="AO256" s="294">
        <f>AK256+AL256+AM256+AN256</f>
        <v>0</v>
      </c>
      <c r="AP256" s="306">
        <f>AB256+AJ256+AO256</f>
        <v>0</v>
      </c>
      <c r="AQ256" s="306">
        <f>AR256+AS256+AT256+AU256+AX256+AY256</f>
        <v>0</v>
      </c>
      <c r="AR256" s="307"/>
      <c r="AS256" s="305"/>
      <c r="AT256" s="305"/>
      <c r="AU256" s="305"/>
      <c r="AV256" s="305"/>
      <c r="AW256" s="305"/>
      <c r="AX256" s="305"/>
      <c r="AY256" s="305"/>
      <c r="AZ256" s="305"/>
      <c r="BA256" s="335"/>
      <c r="BB256" s="335"/>
      <c r="BC256" s="335"/>
      <c r="BD256" s="335"/>
      <c r="BE256" s="335"/>
      <c r="BF256" s="294">
        <f>AQ256+BA256+BB256+BC256+BD256+BE256</f>
        <v>0</v>
      </c>
      <c r="BG256" s="293">
        <f>L256+AP256+BF256</f>
        <v>0</v>
      </c>
      <c r="BH256" s="342"/>
      <c r="BI256" s="291"/>
      <c r="BJ256" s="342"/>
      <c r="BK256" s="291"/>
      <c r="BL256" s="342"/>
      <c r="BM256" s="342"/>
    </row>
    <row r="257" spans="2:65" s="287" customFormat="1" ht="12" customHeight="1">
      <c r="B257" s="447"/>
      <c r="C257" s="387"/>
      <c r="D257" s="375"/>
      <c r="E257" s="375"/>
      <c r="F257" s="375"/>
      <c r="G257" s="375"/>
      <c r="H257" s="364"/>
      <c r="I257" s="371"/>
      <c r="J257" s="351" t="s">
        <v>391</v>
      </c>
      <c r="K257" s="312" t="s">
        <v>542</v>
      </c>
      <c r="L257" s="294">
        <f>L252++L253+L254+L255+L256</f>
        <v>0</v>
      </c>
      <c r="M257" s="294">
        <f>M252++M253+M254+M255+M256</f>
        <v>0</v>
      </c>
      <c r="N257" s="291"/>
      <c r="O257" s="291"/>
      <c r="P257" s="294">
        <f t="shared" ref="P257:BG257" si="119">P252++P253+P254+P255+P256</f>
        <v>0</v>
      </c>
      <c r="Q257" s="294">
        <f t="shared" si="119"/>
        <v>0</v>
      </c>
      <c r="R257" s="294">
        <f t="shared" si="119"/>
        <v>0</v>
      </c>
      <c r="S257" s="294">
        <f t="shared" si="119"/>
        <v>0</v>
      </c>
      <c r="T257" s="294">
        <f t="shared" si="119"/>
        <v>0</v>
      </c>
      <c r="U257" s="294">
        <f t="shared" si="119"/>
        <v>0</v>
      </c>
      <c r="V257" s="294">
        <f t="shared" si="119"/>
        <v>0</v>
      </c>
      <c r="W257" s="294">
        <f t="shared" si="119"/>
        <v>0</v>
      </c>
      <c r="X257" s="294">
        <f t="shared" si="119"/>
        <v>0</v>
      </c>
      <c r="Y257" s="294">
        <f t="shared" si="119"/>
        <v>0</v>
      </c>
      <c r="Z257" s="294">
        <f t="shared" si="119"/>
        <v>0</v>
      </c>
      <c r="AA257" s="294">
        <f t="shared" si="119"/>
        <v>0</v>
      </c>
      <c r="AB257" s="294">
        <f t="shared" si="119"/>
        <v>0</v>
      </c>
      <c r="AC257" s="294">
        <f t="shared" si="119"/>
        <v>0</v>
      </c>
      <c r="AD257" s="294">
        <f t="shared" si="119"/>
        <v>0</v>
      </c>
      <c r="AE257" s="294">
        <f t="shared" si="119"/>
        <v>0</v>
      </c>
      <c r="AF257" s="294">
        <f t="shared" si="119"/>
        <v>0</v>
      </c>
      <c r="AG257" s="294">
        <f t="shared" si="119"/>
        <v>0</v>
      </c>
      <c r="AH257" s="294">
        <f t="shared" si="119"/>
        <v>0</v>
      </c>
      <c r="AI257" s="294">
        <f t="shared" si="119"/>
        <v>0</v>
      </c>
      <c r="AJ257" s="294">
        <f t="shared" si="119"/>
        <v>0</v>
      </c>
      <c r="AK257" s="294">
        <f t="shared" si="119"/>
        <v>0</v>
      </c>
      <c r="AL257" s="294">
        <f t="shared" si="119"/>
        <v>0</v>
      </c>
      <c r="AM257" s="294">
        <f t="shared" si="119"/>
        <v>0</v>
      </c>
      <c r="AN257" s="294">
        <f t="shared" si="119"/>
        <v>0</v>
      </c>
      <c r="AO257" s="294">
        <f t="shared" si="119"/>
        <v>0</v>
      </c>
      <c r="AP257" s="306">
        <f t="shared" si="119"/>
        <v>0</v>
      </c>
      <c r="AQ257" s="306">
        <f t="shared" si="119"/>
        <v>0</v>
      </c>
      <c r="AR257" s="294">
        <f t="shared" si="119"/>
        <v>0</v>
      </c>
      <c r="AS257" s="294">
        <f t="shared" si="119"/>
        <v>0</v>
      </c>
      <c r="AT257" s="294">
        <f t="shared" si="119"/>
        <v>0</v>
      </c>
      <c r="AU257" s="294">
        <f t="shared" si="119"/>
        <v>0</v>
      </c>
      <c r="AV257" s="294">
        <f t="shared" si="119"/>
        <v>0</v>
      </c>
      <c r="AW257" s="294">
        <f t="shared" si="119"/>
        <v>0</v>
      </c>
      <c r="AX257" s="294">
        <f t="shared" si="119"/>
        <v>0</v>
      </c>
      <c r="AY257" s="294">
        <f t="shared" si="119"/>
        <v>0</v>
      </c>
      <c r="AZ257" s="294">
        <f t="shared" ref="AZ257" si="120">AZ252++AZ253+AZ254+AZ255+AZ256</f>
        <v>0</v>
      </c>
      <c r="BA257" s="294">
        <f t="shared" si="119"/>
        <v>0</v>
      </c>
      <c r="BB257" s="294">
        <f t="shared" si="119"/>
        <v>0</v>
      </c>
      <c r="BC257" s="294">
        <f t="shared" si="119"/>
        <v>0</v>
      </c>
      <c r="BD257" s="294">
        <f t="shared" si="119"/>
        <v>0</v>
      </c>
      <c r="BE257" s="294">
        <f t="shared" si="119"/>
        <v>0</v>
      </c>
      <c r="BF257" s="294">
        <f t="shared" si="119"/>
        <v>0</v>
      </c>
      <c r="BG257" s="294">
        <f t="shared" si="119"/>
        <v>0</v>
      </c>
      <c r="BH257" s="342"/>
      <c r="BI257" s="291"/>
      <c r="BJ257" s="342"/>
      <c r="BK257" s="291"/>
      <c r="BL257" s="342"/>
      <c r="BM257" s="342"/>
    </row>
    <row r="258" spans="2:65" s="287" customFormat="1" ht="12" customHeight="1">
      <c r="B258" s="447"/>
      <c r="C258" s="387"/>
      <c r="D258" s="375"/>
      <c r="E258" s="375"/>
      <c r="F258" s="375"/>
      <c r="G258" s="375"/>
      <c r="H258" s="372" t="s">
        <v>543</v>
      </c>
      <c r="I258" s="369" t="s">
        <v>521</v>
      </c>
      <c r="J258" s="351" t="s">
        <v>478</v>
      </c>
      <c r="K258" s="312" t="s">
        <v>544</v>
      </c>
      <c r="L258" s="305"/>
      <c r="M258" s="305"/>
      <c r="N258" s="291"/>
      <c r="O258" s="291"/>
      <c r="P258" s="294">
        <f>Q258+S258+X258</f>
        <v>0</v>
      </c>
      <c r="Q258" s="305"/>
      <c r="R258" s="305"/>
      <c r="S258" s="305"/>
      <c r="T258" s="305"/>
      <c r="U258" s="305"/>
      <c r="V258" s="305"/>
      <c r="W258" s="305"/>
      <c r="X258" s="305"/>
      <c r="Y258" s="305"/>
      <c r="Z258" s="305"/>
      <c r="AA258" s="305"/>
      <c r="AB258" s="330">
        <f>M258+N258+O258+P258+AA258</f>
        <v>0</v>
      </c>
      <c r="AC258" s="294">
        <f>AD258+AE258</f>
        <v>0</v>
      </c>
      <c r="AD258" s="305"/>
      <c r="AE258" s="305"/>
      <c r="AF258" s="305"/>
      <c r="AG258" s="305"/>
      <c r="AH258" s="305"/>
      <c r="AI258" s="305"/>
      <c r="AJ258" s="294">
        <f>AC258+AG258+AH258+AI258</f>
        <v>0</v>
      </c>
      <c r="AK258" s="305"/>
      <c r="AL258" s="305"/>
      <c r="AM258" s="305"/>
      <c r="AN258" s="305"/>
      <c r="AO258" s="294">
        <f>AK258+AL258+AM258+AN258</f>
        <v>0</v>
      </c>
      <c r="AP258" s="306">
        <f>AB258+AJ258+AO258</f>
        <v>0</v>
      </c>
      <c r="AQ258" s="306">
        <f>AR258+AS258+AT258+AU258+AX258+AY258</f>
        <v>0</v>
      </c>
      <c r="AR258" s="307"/>
      <c r="AS258" s="305"/>
      <c r="AT258" s="305"/>
      <c r="AU258" s="305"/>
      <c r="AV258" s="305"/>
      <c r="AW258" s="305"/>
      <c r="AX258" s="305"/>
      <c r="AY258" s="305"/>
      <c r="AZ258" s="305"/>
      <c r="BA258" s="335"/>
      <c r="BB258" s="335"/>
      <c r="BC258" s="335"/>
      <c r="BD258" s="335"/>
      <c r="BE258" s="335"/>
      <c r="BF258" s="294">
        <f>AQ258+BA258+BB258+BC258+BD258+BE258</f>
        <v>0</v>
      </c>
      <c r="BG258" s="293">
        <f>L258+AP258+BF258</f>
        <v>0</v>
      </c>
      <c r="BH258" s="342"/>
      <c r="BI258" s="291"/>
      <c r="BJ258" s="342"/>
      <c r="BK258" s="291"/>
      <c r="BL258" s="342"/>
      <c r="BM258" s="342"/>
    </row>
    <row r="259" spans="2:65" s="287" customFormat="1" ht="12" customHeight="1">
      <c r="B259" s="447"/>
      <c r="C259" s="387"/>
      <c r="D259" s="375"/>
      <c r="E259" s="375"/>
      <c r="F259" s="375"/>
      <c r="G259" s="375"/>
      <c r="H259" s="373"/>
      <c r="I259" s="370"/>
      <c r="J259" s="351" t="s">
        <v>480</v>
      </c>
      <c r="K259" s="312" t="s">
        <v>545</v>
      </c>
      <c r="L259" s="305"/>
      <c r="M259" s="305"/>
      <c r="N259" s="291"/>
      <c r="O259" s="291"/>
      <c r="P259" s="294">
        <f>Q259+S259+X259</f>
        <v>0</v>
      </c>
      <c r="Q259" s="305"/>
      <c r="R259" s="305"/>
      <c r="S259" s="305"/>
      <c r="T259" s="305"/>
      <c r="U259" s="305"/>
      <c r="V259" s="305"/>
      <c r="W259" s="305"/>
      <c r="X259" s="305"/>
      <c r="Y259" s="305"/>
      <c r="Z259" s="305"/>
      <c r="AA259" s="305"/>
      <c r="AB259" s="330">
        <f>M259+N259+O259+P259+AA259</f>
        <v>0</v>
      </c>
      <c r="AC259" s="294">
        <f>AD259+AE259</f>
        <v>0</v>
      </c>
      <c r="AD259" s="305"/>
      <c r="AE259" s="305"/>
      <c r="AF259" s="305"/>
      <c r="AG259" s="305"/>
      <c r="AH259" s="305"/>
      <c r="AI259" s="305"/>
      <c r="AJ259" s="294">
        <f>AC259+AG259+AH259+AI259</f>
        <v>0</v>
      </c>
      <c r="AK259" s="305"/>
      <c r="AL259" s="305"/>
      <c r="AM259" s="305"/>
      <c r="AN259" s="305"/>
      <c r="AO259" s="294">
        <f>AK259+AL259+AM259+AN259</f>
        <v>0</v>
      </c>
      <c r="AP259" s="306">
        <f>AB259+AJ259+AO259</f>
        <v>0</v>
      </c>
      <c r="AQ259" s="306">
        <f>AR259+AS259+AT259+AU259+AX259+AY259</f>
        <v>0</v>
      </c>
      <c r="AR259" s="307"/>
      <c r="AS259" s="305"/>
      <c r="AT259" s="305"/>
      <c r="AU259" s="305"/>
      <c r="AV259" s="305"/>
      <c r="AW259" s="305"/>
      <c r="AX259" s="305"/>
      <c r="AY259" s="305"/>
      <c r="AZ259" s="305"/>
      <c r="BA259" s="335"/>
      <c r="BB259" s="335"/>
      <c r="BC259" s="335"/>
      <c r="BD259" s="335"/>
      <c r="BE259" s="335"/>
      <c r="BF259" s="294">
        <f>AQ259+BA259+BB259+BC259+BD259+BE259</f>
        <v>0</v>
      </c>
      <c r="BG259" s="293">
        <f>L259+AP259+BF259</f>
        <v>0</v>
      </c>
      <c r="BH259" s="342"/>
      <c r="BI259" s="291"/>
      <c r="BJ259" s="342"/>
      <c r="BK259" s="291"/>
      <c r="BL259" s="342"/>
      <c r="BM259" s="342"/>
    </row>
    <row r="260" spans="2:65" s="287" customFormat="1" ht="12" customHeight="1">
      <c r="B260" s="447"/>
      <c r="C260" s="387"/>
      <c r="D260" s="375"/>
      <c r="E260" s="375"/>
      <c r="F260" s="375"/>
      <c r="G260" s="375"/>
      <c r="H260" s="374"/>
      <c r="I260" s="371"/>
      <c r="J260" s="351" t="s">
        <v>391</v>
      </c>
      <c r="K260" s="312" t="s">
        <v>546</v>
      </c>
      <c r="L260" s="294">
        <f>L258+L259</f>
        <v>0</v>
      </c>
      <c r="M260" s="294">
        <f>M258+M259</f>
        <v>0</v>
      </c>
      <c r="N260" s="291"/>
      <c r="O260" s="291"/>
      <c r="P260" s="294">
        <f t="shared" ref="P260:BG260" si="121">P258+P259</f>
        <v>0</v>
      </c>
      <c r="Q260" s="294">
        <f t="shared" si="121"/>
        <v>0</v>
      </c>
      <c r="R260" s="294">
        <f t="shared" si="121"/>
        <v>0</v>
      </c>
      <c r="S260" s="294">
        <f t="shared" si="121"/>
        <v>0</v>
      </c>
      <c r="T260" s="294">
        <f t="shared" si="121"/>
        <v>0</v>
      </c>
      <c r="U260" s="294">
        <f t="shared" si="121"/>
        <v>0</v>
      </c>
      <c r="V260" s="294">
        <f t="shared" si="121"/>
        <v>0</v>
      </c>
      <c r="W260" s="294">
        <f t="shared" si="121"/>
        <v>0</v>
      </c>
      <c r="X260" s="294">
        <f t="shared" si="121"/>
        <v>0</v>
      </c>
      <c r="Y260" s="294">
        <f t="shared" si="121"/>
        <v>0</v>
      </c>
      <c r="Z260" s="294">
        <f t="shared" si="121"/>
        <v>0</v>
      </c>
      <c r="AA260" s="294">
        <f t="shared" si="121"/>
        <v>0</v>
      </c>
      <c r="AB260" s="294">
        <f t="shared" si="121"/>
        <v>0</v>
      </c>
      <c r="AC260" s="294">
        <f t="shared" si="121"/>
        <v>0</v>
      </c>
      <c r="AD260" s="294">
        <f t="shared" si="121"/>
        <v>0</v>
      </c>
      <c r="AE260" s="294">
        <f t="shared" si="121"/>
        <v>0</v>
      </c>
      <c r="AF260" s="294">
        <f t="shared" si="121"/>
        <v>0</v>
      </c>
      <c r="AG260" s="294">
        <f t="shared" si="121"/>
        <v>0</v>
      </c>
      <c r="AH260" s="294">
        <f t="shared" si="121"/>
        <v>0</v>
      </c>
      <c r="AI260" s="294">
        <f t="shared" si="121"/>
        <v>0</v>
      </c>
      <c r="AJ260" s="294">
        <f t="shared" si="121"/>
        <v>0</v>
      </c>
      <c r="AK260" s="294">
        <f t="shared" si="121"/>
        <v>0</v>
      </c>
      <c r="AL260" s="294">
        <f t="shared" si="121"/>
        <v>0</v>
      </c>
      <c r="AM260" s="294">
        <f t="shared" si="121"/>
        <v>0</v>
      </c>
      <c r="AN260" s="294">
        <f t="shared" si="121"/>
        <v>0</v>
      </c>
      <c r="AO260" s="294">
        <f t="shared" si="121"/>
        <v>0</v>
      </c>
      <c r="AP260" s="306">
        <f t="shared" si="121"/>
        <v>0</v>
      </c>
      <c r="AQ260" s="306">
        <f t="shared" si="121"/>
        <v>0</v>
      </c>
      <c r="AR260" s="294">
        <f t="shared" si="121"/>
        <v>0</v>
      </c>
      <c r="AS260" s="294">
        <f t="shared" si="121"/>
        <v>0</v>
      </c>
      <c r="AT260" s="294">
        <f t="shared" si="121"/>
        <v>0</v>
      </c>
      <c r="AU260" s="294">
        <f t="shared" si="121"/>
        <v>0</v>
      </c>
      <c r="AV260" s="294">
        <f t="shared" si="121"/>
        <v>0</v>
      </c>
      <c r="AW260" s="294">
        <f t="shared" si="121"/>
        <v>0</v>
      </c>
      <c r="AX260" s="294">
        <f t="shared" si="121"/>
        <v>0</v>
      </c>
      <c r="AY260" s="294">
        <f t="shared" si="121"/>
        <v>0</v>
      </c>
      <c r="AZ260" s="294">
        <f t="shared" ref="AZ260" si="122">AZ258+AZ259</f>
        <v>0</v>
      </c>
      <c r="BA260" s="294">
        <f t="shared" si="121"/>
        <v>0</v>
      </c>
      <c r="BB260" s="294">
        <f t="shared" si="121"/>
        <v>0</v>
      </c>
      <c r="BC260" s="294">
        <f t="shared" si="121"/>
        <v>0</v>
      </c>
      <c r="BD260" s="294">
        <f t="shared" si="121"/>
        <v>0</v>
      </c>
      <c r="BE260" s="294">
        <f t="shared" si="121"/>
        <v>0</v>
      </c>
      <c r="BF260" s="294">
        <f t="shared" si="121"/>
        <v>0</v>
      </c>
      <c r="BG260" s="294">
        <f t="shared" si="121"/>
        <v>0</v>
      </c>
      <c r="BH260" s="342"/>
      <c r="BI260" s="291"/>
      <c r="BJ260" s="342"/>
      <c r="BK260" s="291"/>
      <c r="BL260" s="342"/>
      <c r="BM260" s="342"/>
    </row>
    <row r="261" spans="2:65" s="287" customFormat="1" ht="12" customHeight="1">
      <c r="B261" s="447"/>
      <c r="C261" s="387"/>
      <c r="D261" s="375"/>
      <c r="E261" s="375"/>
      <c r="F261" s="375"/>
      <c r="G261" s="375"/>
      <c r="H261" s="364" t="s">
        <v>432</v>
      </c>
      <c r="I261" s="344" t="s">
        <v>433</v>
      </c>
      <c r="J261" s="344" t="s">
        <v>393</v>
      </c>
      <c r="K261" s="312" t="s">
        <v>547</v>
      </c>
      <c r="L261" s="301"/>
      <c r="M261" s="301"/>
      <c r="N261" s="291"/>
      <c r="O261" s="291"/>
      <c r="P261" s="291"/>
      <c r="Q261" s="291"/>
      <c r="R261" s="291"/>
      <c r="S261" s="291"/>
      <c r="T261" s="291"/>
      <c r="U261" s="291"/>
      <c r="V261" s="291"/>
      <c r="W261" s="291"/>
      <c r="X261" s="291"/>
      <c r="Y261" s="291"/>
      <c r="Z261" s="291"/>
      <c r="AA261" s="291"/>
      <c r="AB261" s="291"/>
      <c r="AC261" s="291"/>
      <c r="AD261" s="291"/>
      <c r="AE261" s="291"/>
      <c r="AF261" s="291"/>
      <c r="AG261" s="291"/>
      <c r="AH261" s="291"/>
      <c r="AI261" s="291"/>
      <c r="AJ261" s="291"/>
      <c r="AK261" s="291"/>
      <c r="AL261" s="291"/>
      <c r="AM261" s="291"/>
      <c r="AN261" s="291"/>
      <c r="AO261" s="291"/>
      <c r="AP261" s="291"/>
      <c r="AQ261" s="291"/>
      <c r="AR261" s="291"/>
      <c r="AS261" s="291"/>
      <c r="AT261" s="291"/>
      <c r="AU261" s="291"/>
      <c r="AV261" s="291"/>
      <c r="AW261" s="291"/>
      <c r="AX261" s="291"/>
      <c r="AY261" s="291"/>
      <c r="AZ261" s="291"/>
      <c r="BA261" s="291"/>
      <c r="BB261" s="291"/>
      <c r="BC261" s="291"/>
      <c r="BD261" s="291"/>
      <c r="BE261" s="291"/>
      <c r="BF261" s="291"/>
      <c r="BG261" s="293">
        <f>L261+M261+N261+O261</f>
        <v>0</v>
      </c>
      <c r="BH261" s="342"/>
      <c r="BI261" s="291"/>
      <c r="BJ261" s="342"/>
      <c r="BK261" s="291"/>
      <c r="BL261" s="342"/>
      <c r="BM261" s="342"/>
    </row>
    <row r="262" spans="2:65" s="287" customFormat="1" ht="12" customHeight="1">
      <c r="B262" s="447"/>
      <c r="C262" s="387"/>
      <c r="D262" s="375"/>
      <c r="E262" s="375"/>
      <c r="F262" s="375"/>
      <c r="G262" s="375"/>
      <c r="H262" s="364"/>
      <c r="I262" s="344" t="s">
        <v>448</v>
      </c>
      <c r="J262" s="344" t="s">
        <v>393</v>
      </c>
      <c r="K262" s="312" t="s">
        <v>548</v>
      </c>
      <c r="L262" s="305"/>
      <c r="M262" s="305"/>
      <c r="N262" s="291"/>
      <c r="O262" s="291"/>
      <c r="P262" s="291"/>
      <c r="Q262" s="291"/>
      <c r="R262" s="291"/>
      <c r="S262" s="291"/>
      <c r="T262" s="291"/>
      <c r="U262" s="291"/>
      <c r="V262" s="291"/>
      <c r="W262" s="291"/>
      <c r="X262" s="291"/>
      <c r="Y262" s="291"/>
      <c r="Z262" s="291"/>
      <c r="AA262" s="291"/>
      <c r="AB262" s="291"/>
      <c r="AC262" s="291"/>
      <c r="AD262" s="291"/>
      <c r="AE262" s="291"/>
      <c r="AF262" s="291"/>
      <c r="AG262" s="291"/>
      <c r="AH262" s="291"/>
      <c r="AI262" s="291"/>
      <c r="AJ262" s="291"/>
      <c r="AK262" s="291"/>
      <c r="AL262" s="291"/>
      <c r="AM262" s="291"/>
      <c r="AN262" s="291"/>
      <c r="AO262" s="291"/>
      <c r="AP262" s="291"/>
      <c r="AQ262" s="291"/>
      <c r="AR262" s="291"/>
      <c r="AS262" s="291"/>
      <c r="AT262" s="291"/>
      <c r="AU262" s="291"/>
      <c r="AV262" s="291"/>
      <c r="AW262" s="291"/>
      <c r="AX262" s="291"/>
      <c r="AY262" s="291"/>
      <c r="AZ262" s="291"/>
      <c r="BA262" s="291"/>
      <c r="BB262" s="291"/>
      <c r="BC262" s="291"/>
      <c r="BD262" s="291"/>
      <c r="BE262" s="291"/>
      <c r="BF262" s="291"/>
      <c r="BG262" s="293">
        <f>L262+M262+N262+O262</f>
        <v>0</v>
      </c>
      <c r="BH262" s="342"/>
      <c r="BI262" s="291"/>
      <c r="BJ262" s="342"/>
      <c r="BK262" s="291"/>
      <c r="BL262" s="342"/>
      <c r="BM262" s="342"/>
    </row>
    <row r="263" spans="2:65" s="287" customFormat="1" ht="12" customHeight="1">
      <c r="B263" s="447"/>
      <c r="C263" s="387"/>
      <c r="D263" s="375"/>
      <c r="E263" s="375"/>
      <c r="F263" s="375"/>
      <c r="G263" s="375"/>
      <c r="H263" s="364"/>
      <c r="I263" s="369" t="s">
        <v>407</v>
      </c>
      <c r="J263" s="351" t="s">
        <v>478</v>
      </c>
      <c r="K263" s="312" t="s">
        <v>549</v>
      </c>
      <c r="L263" s="305"/>
      <c r="M263" s="305"/>
      <c r="N263" s="291"/>
      <c r="O263" s="291"/>
      <c r="P263" s="294">
        <f>Q263+S263+X263</f>
        <v>0</v>
      </c>
      <c r="Q263" s="305"/>
      <c r="R263" s="305"/>
      <c r="S263" s="305"/>
      <c r="T263" s="305"/>
      <c r="U263" s="305"/>
      <c r="V263" s="305"/>
      <c r="W263" s="305"/>
      <c r="X263" s="305"/>
      <c r="Y263" s="305"/>
      <c r="Z263" s="305"/>
      <c r="AA263" s="305"/>
      <c r="AB263" s="330">
        <f>M263+N263+O263+P263+AA263</f>
        <v>0</v>
      </c>
      <c r="AC263" s="294">
        <f>AD263+AE263</f>
        <v>0</v>
      </c>
      <c r="AD263" s="305"/>
      <c r="AE263" s="305"/>
      <c r="AF263" s="305"/>
      <c r="AG263" s="305"/>
      <c r="AH263" s="305"/>
      <c r="AI263" s="305"/>
      <c r="AJ263" s="294">
        <f>AC263+AG263+AH263+AI263</f>
        <v>0</v>
      </c>
      <c r="AK263" s="305"/>
      <c r="AL263" s="305"/>
      <c r="AM263" s="305"/>
      <c r="AN263" s="305"/>
      <c r="AO263" s="294">
        <f>AK263+AL263+AM263+AN263</f>
        <v>0</v>
      </c>
      <c r="AP263" s="306">
        <f>AB263+AJ263+AO263</f>
        <v>0</v>
      </c>
      <c r="AQ263" s="306">
        <f>AR263+AS263+AT263+AU263+AX263+AY263</f>
        <v>0</v>
      </c>
      <c r="AR263" s="307"/>
      <c r="AS263" s="305"/>
      <c r="AT263" s="305"/>
      <c r="AU263" s="305"/>
      <c r="AV263" s="305"/>
      <c r="AW263" s="305"/>
      <c r="AX263" s="305"/>
      <c r="AY263" s="305"/>
      <c r="AZ263" s="305"/>
      <c r="BA263" s="335"/>
      <c r="BB263" s="335"/>
      <c r="BC263" s="335"/>
      <c r="BD263" s="335"/>
      <c r="BE263" s="335"/>
      <c r="BF263" s="294">
        <f>AQ263+BA263+BB263+BC263+BD263+BE263</f>
        <v>0</v>
      </c>
      <c r="BG263" s="293">
        <f>L263+AP263+BF263</f>
        <v>0</v>
      </c>
      <c r="BH263" s="342"/>
      <c r="BI263" s="291"/>
      <c r="BJ263" s="342"/>
      <c r="BK263" s="291"/>
      <c r="BL263" s="342"/>
      <c r="BM263" s="342"/>
    </row>
    <row r="264" spans="2:65" s="287" customFormat="1" ht="12" customHeight="1">
      <c r="B264" s="447"/>
      <c r="C264" s="387"/>
      <c r="D264" s="375"/>
      <c r="E264" s="375"/>
      <c r="F264" s="375"/>
      <c r="G264" s="375"/>
      <c r="H264" s="364"/>
      <c r="I264" s="370"/>
      <c r="J264" s="351" t="s">
        <v>491</v>
      </c>
      <c r="K264" s="312" t="s">
        <v>550</v>
      </c>
      <c r="L264" s="305"/>
      <c r="M264" s="305"/>
      <c r="N264" s="291"/>
      <c r="O264" s="291"/>
      <c r="P264" s="294">
        <f>Q264+S264+X264</f>
        <v>0</v>
      </c>
      <c r="Q264" s="305"/>
      <c r="R264" s="305"/>
      <c r="S264" s="305"/>
      <c r="T264" s="305"/>
      <c r="U264" s="305"/>
      <c r="V264" s="305"/>
      <c r="W264" s="305"/>
      <c r="X264" s="305"/>
      <c r="Y264" s="305"/>
      <c r="Z264" s="305"/>
      <c r="AA264" s="305"/>
      <c r="AB264" s="330">
        <f>M264+N264+O264+P264+AA264</f>
        <v>0</v>
      </c>
      <c r="AC264" s="294">
        <f>AD264+AE264</f>
        <v>0</v>
      </c>
      <c r="AD264" s="305"/>
      <c r="AE264" s="305"/>
      <c r="AF264" s="305"/>
      <c r="AG264" s="305"/>
      <c r="AH264" s="305"/>
      <c r="AI264" s="305"/>
      <c r="AJ264" s="294">
        <f>AC264+AG264+AH264+AI264</f>
        <v>0</v>
      </c>
      <c r="AK264" s="305"/>
      <c r="AL264" s="305"/>
      <c r="AM264" s="305"/>
      <c r="AN264" s="305"/>
      <c r="AO264" s="294">
        <f>AK264+AL264+AM264+AN264</f>
        <v>0</v>
      </c>
      <c r="AP264" s="306">
        <f>AB264+AJ264+AO264</f>
        <v>0</v>
      </c>
      <c r="AQ264" s="306">
        <f>AR264+AS264+AT264+AU264+AX264+AY264</f>
        <v>0</v>
      </c>
      <c r="AR264" s="307"/>
      <c r="AS264" s="305"/>
      <c r="AT264" s="305"/>
      <c r="AU264" s="305"/>
      <c r="AV264" s="305"/>
      <c r="AW264" s="305"/>
      <c r="AX264" s="305"/>
      <c r="AY264" s="305"/>
      <c r="AZ264" s="305"/>
      <c r="BA264" s="335"/>
      <c r="BB264" s="335"/>
      <c r="BC264" s="335"/>
      <c r="BD264" s="335"/>
      <c r="BE264" s="335"/>
      <c r="BF264" s="294">
        <f>AQ264+BA264+BB264+BC264+BD264+BE264</f>
        <v>0</v>
      </c>
      <c r="BG264" s="293">
        <f>L264+AP264+BF264</f>
        <v>0</v>
      </c>
      <c r="BH264" s="342"/>
      <c r="BI264" s="291"/>
      <c r="BJ264" s="342"/>
      <c r="BK264" s="291"/>
      <c r="BL264" s="342"/>
      <c r="BM264" s="342"/>
    </row>
    <row r="265" spans="2:65" s="287" customFormat="1" ht="12" customHeight="1">
      <c r="B265" s="447"/>
      <c r="C265" s="387"/>
      <c r="D265" s="375"/>
      <c r="E265" s="375"/>
      <c r="F265" s="375"/>
      <c r="G265" s="375"/>
      <c r="H265" s="364"/>
      <c r="I265" s="370"/>
      <c r="J265" s="351" t="s">
        <v>493</v>
      </c>
      <c r="K265" s="312" t="s">
        <v>551</v>
      </c>
      <c r="L265" s="305"/>
      <c r="M265" s="305"/>
      <c r="N265" s="291"/>
      <c r="O265" s="291"/>
      <c r="P265" s="294">
        <f>Q265+S265+X265</f>
        <v>0</v>
      </c>
      <c r="Q265" s="305"/>
      <c r="R265" s="305"/>
      <c r="S265" s="305"/>
      <c r="T265" s="305"/>
      <c r="U265" s="305"/>
      <c r="V265" s="305"/>
      <c r="W265" s="305"/>
      <c r="X265" s="305"/>
      <c r="Y265" s="305"/>
      <c r="Z265" s="305"/>
      <c r="AA265" s="305"/>
      <c r="AB265" s="330">
        <f>M265+N265+O265+P265+AA265</f>
        <v>0</v>
      </c>
      <c r="AC265" s="294">
        <f>AD265+AE265</f>
        <v>0</v>
      </c>
      <c r="AD265" s="305"/>
      <c r="AE265" s="305"/>
      <c r="AF265" s="305"/>
      <c r="AG265" s="305"/>
      <c r="AH265" s="305"/>
      <c r="AI265" s="305"/>
      <c r="AJ265" s="294">
        <f>AC265+AG265+AH265+AI265</f>
        <v>0</v>
      </c>
      <c r="AK265" s="305"/>
      <c r="AL265" s="305"/>
      <c r="AM265" s="305"/>
      <c r="AN265" s="305"/>
      <c r="AO265" s="294">
        <f>AK265+AL265+AM265+AN265</f>
        <v>0</v>
      </c>
      <c r="AP265" s="306">
        <f>AB265+AJ265+AO265</f>
        <v>0</v>
      </c>
      <c r="AQ265" s="306">
        <f>AR265+AS265+AT265+AU265+AX265+AY265</f>
        <v>0</v>
      </c>
      <c r="AR265" s="307"/>
      <c r="AS265" s="305"/>
      <c r="AT265" s="305"/>
      <c r="AU265" s="305"/>
      <c r="AV265" s="305"/>
      <c r="AW265" s="305"/>
      <c r="AX265" s="305"/>
      <c r="AY265" s="305"/>
      <c r="AZ265" s="305"/>
      <c r="BA265" s="335"/>
      <c r="BB265" s="335"/>
      <c r="BC265" s="335"/>
      <c r="BD265" s="335"/>
      <c r="BE265" s="335"/>
      <c r="BF265" s="294">
        <f>AQ265+BA265+BB265+BC265+BD265+BE265</f>
        <v>0</v>
      </c>
      <c r="BG265" s="293">
        <f>L265+AP265+BF265</f>
        <v>0</v>
      </c>
      <c r="BH265" s="342"/>
      <c r="BI265" s="291"/>
      <c r="BJ265" s="342"/>
      <c r="BK265" s="291"/>
      <c r="BL265" s="342"/>
      <c r="BM265" s="342"/>
    </row>
    <row r="266" spans="2:65" s="287" customFormat="1" ht="12" customHeight="1">
      <c r="B266" s="447"/>
      <c r="C266" s="387"/>
      <c r="D266" s="375"/>
      <c r="E266" s="375"/>
      <c r="F266" s="375"/>
      <c r="G266" s="375"/>
      <c r="H266" s="364"/>
      <c r="I266" s="370"/>
      <c r="J266" s="351" t="s">
        <v>495</v>
      </c>
      <c r="K266" s="312" t="s">
        <v>552</v>
      </c>
      <c r="L266" s="305"/>
      <c r="M266" s="305"/>
      <c r="N266" s="291"/>
      <c r="O266" s="291"/>
      <c r="P266" s="294">
        <f>Q266+S266+X266</f>
        <v>0</v>
      </c>
      <c r="Q266" s="305"/>
      <c r="R266" s="305"/>
      <c r="S266" s="305"/>
      <c r="T266" s="305"/>
      <c r="U266" s="305"/>
      <c r="V266" s="305"/>
      <c r="W266" s="305"/>
      <c r="X266" s="305"/>
      <c r="Y266" s="305"/>
      <c r="Z266" s="305"/>
      <c r="AA266" s="305"/>
      <c r="AB266" s="330">
        <f>M266+N266+O266+P266+AA266</f>
        <v>0</v>
      </c>
      <c r="AC266" s="294">
        <f>AD266+AE266</f>
        <v>0</v>
      </c>
      <c r="AD266" s="305"/>
      <c r="AE266" s="305"/>
      <c r="AF266" s="305"/>
      <c r="AG266" s="305"/>
      <c r="AH266" s="305"/>
      <c r="AI266" s="305"/>
      <c r="AJ266" s="294">
        <f>AC266+AG266+AH266+AI266</f>
        <v>0</v>
      </c>
      <c r="AK266" s="305"/>
      <c r="AL266" s="305"/>
      <c r="AM266" s="305"/>
      <c r="AN266" s="305"/>
      <c r="AO266" s="294">
        <f>AK266+AL266+AM266+AN266</f>
        <v>0</v>
      </c>
      <c r="AP266" s="306">
        <f>AB266+AJ266+AO266</f>
        <v>0</v>
      </c>
      <c r="AQ266" s="306">
        <f>AR266+AS266+AT266+AU266+AX266+AY266</f>
        <v>0</v>
      </c>
      <c r="AR266" s="307"/>
      <c r="AS266" s="305"/>
      <c r="AT266" s="305"/>
      <c r="AU266" s="305"/>
      <c r="AV266" s="305"/>
      <c r="AW266" s="305"/>
      <c r="AX266" s="305"/>
      <c r="AY266" s="305"/>
      <c r="AZ266" s="305"/>
      <c r="BA266" s="335"/>
      <c r="BB266" s="335"/>
      <c r="BC266" s="335"/>
      <c r="BD266" s="335"/>
      <c r="BE266" s="335"/>
      <c r="BF266" s="294">
        <f>AQ266+BA266+BB266+BC266+BD266+BE266</f>
        <v>0</v>
      </c>
      <c r="BG266" s="293">
        <f>L266+AP266+BF266</f>
        <v>0</v>
      </c>
      <c r="BH266" s="342"/>
      <c r="BI266" s="291"/>
      <c r="BJ266" s="342"/>
      <c r="BK266" s="291"/>
      <c r="BL266" s="342"/>
      <c r="BM266" s="342"/>
    </row>
    <row r="267" spans="2:65" s="287" customFormat="1" ht="12" customHeight="1">
      <c r="B267" s="447"/>
      <c r="C267" s="387"/>
      <c r="D267" s="375"/>
      <c r="E267" s="375"/>
      <c r="F267" s="375"/>
      <c r="G267" s="375"/>
      <c r="H267" s="364"/>
      <c r="I267" s="370"/>
      <c r="J267" s="351" t="s">
        <v>480</v>
      </c>
      <c r="K267" s="312" t="s">
        <v>553</v>
      </c>
      <c r="L267" s="305"/>
      <c r="M267" s="305"/>
      <c r="N267" s="291"/>
      <c r="O267" s="291"/>
      <c r="P267" s="294">
        <f>Q267+S267+X267</f>
        <v>0</v>
      </c>
      <c r="Q267" s="305"/>
      <c r="R267" s="305"/>
      <c r="S267" s="305"/>
      <c r="T267" s="305"/>
      <c r="U267" s="305"/>
      <c r="V267" s="305"/>
      <c r="W267" s="305"/>
      <c r="X267" s="305"/>
      <c r="Y267" s="305"/>
      <c r="Z267" s="305"/>
      <c r="AA267" s="305"/>
      <c r="AB267" s="330">
        <f>M267+N267+O267+P267+AA267</f>
        <v>0</v>
      </c>
      <c r="AC267" s="294">
        <f>AD267+AE267</f>
        <v>0</v>
      </c>
      <c r="AD267" s="305"/>
      <c r="AE267" s="305"/>
      <c r="AF267" s="305"/>
      <c r="AG267" s="305"/>
      <c r="AH267" s="305"/>
      <c r="AI267" s="305"/>
      <c r="AJ267" s="294">
        <f>AC267+AG267+AH267+AI267</f>
        <v>0</v>
      </c>
      <c r="AK267" s="305"/>
      <c r="AL267" s="305"/>
      <c r="AM267" s="305"/>
      <c r="AN267" s="305"/>
      <c r="AO267" s="294">
        <f>AK267+AL267+AM267+AN267</f>
        <v>0</v>
      </c>
      <c r="AP267" s="306">
        <f>AB267+AJ267+AO267</f>
        <v>0</v>
      </c>
      <c r="AQ267" s="306">
        <f>AR267+AS267+AT267+AU267+AX267+AY267</f>
        <v>0</v>
      </c>
      <c r="AR267" s="307"/>
      <c r="AS267" s="305"/>
      <c r="AT267" s="305"/>
      <c r="AU267" s="305"/>
      <c r="AV267" s="305"/>
      <c r="AW267" s="305"/>
      <c r="AX267" s="305"/>
      <c r="AY267" s="305"/>
      <c r="AZ267" s="305"/>
      <c r="BA267" s="335"/>
      <c r="BB267" s="335"/>
      <c r="BC267" s="335"/>
      <c r="BD267" s="335"/>
      <c r="BE267" s="335"/>
      <c r="BF267" s="294">
        <f>AQ267+BA267+BB267+BC267+BD267+BE267</f>
        <v>0</v>
      </c>
      <c r="BG267" s="293">
        <f>L267+AP267+BF267</f>
        <v>0</v>
      </c>
      <c r="BH267" s="342"/>
      <c r="BI267" s="291"/>
      <c r="BJ267" s="342"/>
      <c r="BK267" s="291"/>
      <c r="BL267" s="342"/>
      <c r="BM267" s="342"/>
    </row>
    <row r="268" spans="2:65" s="287" customFormat="1" ht="12" customHeight="1">
      <c r="B268" s="447"/>
      <c r="C268" s="387"/>
      <c r="D268" s="375"/>
      <c r="E268" s="375"/>
      <c r="F268" s="375"/>
      <c r="G268" s="375"/>
      <c r="H268" s="364"/>
      <c r="I268" s="371"/>
      <c r="J268" s="351" t="s">
        <v>391</v>
      </c>
      <c r="K268" s="312" t="s">
        <v>554</v>
      </c>
      <c r="L268" s="294">
        <f>L263++L264+L265+L266+L267</f>
        <v>0</v>
      </c>
      <c r="M268" s="294">
        <f>M263++M264+M265+M266+M267</f>
        <v>0</v>
      </c>
      <c r="N268" s="291"/>
      <c r="O268" s="291"/>
      <c r="P268" s="294">
        <f t="shared" ref="P268:BG268" si="123">P263++P264+P265+P266+P267</f>
        <v>0</v>
      </c>
      <c r="Q268" s="294">
        <f t="shared" si="123"/>
        <v>0</v>
      </c>
      <c r="R268" s="294">
        <f t="shared" si="123"/>
        <v>0</v>
      </c>
      <c r="S268" s="294">
        <f t="shared" si="123"/>
        <v>0</v>
      </c>
      <c r="T268" s="294">
        <f t="shared" si="123"/>
        <v>0</v>
      </c>
      <c r="U268" s="294">
        <f t="shared" si="123"/>
        <v>0</v>
      </c>
      <c r="V268" s="294">
        <f t="shared" si="123"/>
        <v>0</v>
      </c>
      <c r="W268" s="294">
        <f t="shared" si="123"/>
        <v>0</v>
      </c>
      <c r="X268" s="294">
        <f t="shared" si="123"/>
        <v>0</v>
      </c>
      <c r="Y268" s="294">
        <f t="shared" si="123"/>
        <v>0</v>
      </c>
      <c r="Z268" s="294">
        <f t="shared" si="123"/>
        <v>0</v>
      </c>
      <c r="AA268" s="294">
        <f t="shared" si="123"/>
        <v>0</v>
      </c>
      <c r="AB268" s="294">
        <f t="shared" si="123"/>
        <v>0</v>
      </c>
      <c r="AC268" s="294">
        <f t="shared" si="123"/>
        <v>0</v>
      </c>
      <c r="AD268" s="294">
        <f t="shared" si="123"/>
        <v>0</v>
      </c>
      <c r="AE268" s="294">
        <f t="shared" si="123"/>
        <v>0</v>
      </c>
      <c r="AF268" s="294">
        <f t="shared" si="123"/>
        <v>0</v>
      </c>
      <c r="AG268" s="294">
        <f t="shared" si="123"/>
        <v>0</v>
      </c>
      <c r="AH268" s="294">
        <f t="shared" si="123"/>
        <v>0</v>
      </c>
      <c r="AI268" s="294">
        <f t="shared" si="123"/>
        <v>0</v>
      </c>
      <c r="AJ268" s="294">
        <f t="shared" si="123"/>
        <v>0</v>
      </c>
      <c r="AK268" s="294">
        <f t="shared" si="123"/>
        <v>0</v>
      </c>
      <c r="AL268" s="294">
        <f t="shared" si="123"/>
        <v>0</v>
      </c>
      <c r="AM268" s="294">
        <f t="shared" si="123"/>
        <v>0</v>
      </c>
      <c r="AN268" s="294">
        <f t="shared" si="123"/>
        <v>0</v>
      </c>
      <c r="AO268" s="294">
        <f t="shared" si="123"/>
        <v>0</v>
      </c>
      <c r="AP268" s="306">
        <f t="shared" si="123"/>
        <v>0</v>
      </c>
      <c r="AQ268" s="306">
        <f t="shared" si="123"/>
        <v>0</v>
      </c>
      <c r="AR268" s="294">
        <f t="shared" si="123"/>
        <v>0</v>
      </c>
      <c r="AS268" s="294">
        <f t="shared" si="123"/>
        <v>0</v>
      </c>
      <c r="AT268" s="294">
        <f t="shared" si="123"/>
        <v>0</v>
      </c>
      <c r="AU268" s="294">
        <f t="shared" si="123"/>
        <v>0</v>
      </c>
      <c r="AV268" s="294">
        <f t="shared" si="123"/>
        <v>0</v>
      </c>
      <c r="AW268" s="294">
        <f t="shared" si="123"/>
        <v>0</v>
      </c>
      <c r="AX268" s="294">
        <f t="shared" si="123"/>
        <v>0</v>
      </c>
      <c r="AY268" s="294">
        <f t="shared" si="123"/>
        <v>0</v>
      </c>
      <c r="AZ268" s="294">
        <f t="shared" ref="AZ268" si="124">AZ263++AZ264+AZ265+AZ266+AZ267</f>
        <v>0</v>
      </c>
      <c r="BA268" s="294">
        <f t="shared" si="123"/>
        <v>0</v>
      </c>
      <c r="BB268" s="294">
        <f t="shared" si="123"/>
        <v>0</v>
      </c>
      <c r="BC268" s="294">
        <f t="shared" si="123"/>
        <v>0</v>
      </c>
      <c r="BD268" s="294">
        <f t="shared" si="123"/>
        <v>0</v>
      </c>
      <c r="BE268" s="294">
        <f t="shared" si="123"/>
        <v>0</v>
      </c>
      <c r="BF268" s="294">
        <f t="shared" si="123"/>
        <v>0</v>
      </c>
      <c r="BG268" s="294">
        <f t="shared" si="123"/>
        <v>0</v>
      </c>
      <c r="BH268" s="342"/>
      <c r="BI268" s="291"/>
      <c r="BJ268" s="342"/>
      <c r="BK268" s="291"/>
      <c r="BL268" s="342"/>
      <c r="BM268" s="342"/>
    </row>
    <row r="269" spans="2:65" s="287" customFormat="1" ht="12" customHeight="1">
      <c r="B269" s="447"/>
      <c r="C269" s="387"/>
      <c r="D269" s="365" t="s">
        <v>555</v>
      </c>
      <c r="E269" s="365"/>
      <c r="F269" s="365"/>
      <c r="G269" s="365"/>
      <c r="H269" s="365"/>
      <c r="I269" s="362" t="s">
        <v>556</v>
      </c>
      <c r="J269" s="351" t="s">
        <v>391</v>
      </c>
      <c r="K269" s="312" t="s">
        <v>557</v>
      </c>
      <c r="L269" s="291"/>
      <c r="M269" s="291"/>
      <c r="N269" s="291"/>
      <c r="O269" s="291"/>
      <c r="P269" s="294">
        <f>Q269+S269+X269</f>
        <v>0</v>
      </c>
      <c r="Q269" s="305"/>
      <c r="R269" s="305"/>
      <c r="S269" s="305"/>
      <c r="T269" s="305"/>
      <c r="U269" s="305"/>
      <c r="V269" s="305"/>
      <c r="W269" s="305"/>
      <c r="X269" s="305"/>
      <c r="Y269" s="305"/>
      <c r="Z269" s="305"/>
      <c r="AA269" s="305"/>
      <c r="AB269" s="330">
        <f>M269+N269+O269+P269+AA269</f>
        <v>0</v>
      </c>
      <c r="AC269" s="294">
        <f>AD269+AE269</f>
        <v>0</v>
      </c>
      <c r="AD269" s="305"/>
      <c r="AE269" s="305"/>
      <c r="AF269" s="305"/>
      <c r="AG269" s="305"/>
      <c r="AH269" s="305"/>
      <c r="AI269" s="305"/>
      <c r="AJ269" s="294">
        <f>AC269+AG269+AH269+AI269</f>
        <v>0</v>
      </c>
      <c r="AK269" s="305"/>
      <c r="AL269" s="305"/>
      <c r="AM269" s="305"/>
      <c r="AN269" s="305"/>
      <c r="AO269" s="294">
        <f>AK269+AL269+AM269+AN269</f>
        <v>0</v>
      </c>
      <c r="AP269" s="306">
        <f>AB269+AJ269+AO269</f>
        <v>0</v>
      </c>
      <c r="AQ269" s="306">
        <f>AR269+AS269+AT269+AU269+AX269+AY269</f>
        <v>0</v>
      </c>
      <c r="AR269" s="307"/>
      <c r="AS269" s="305"/>
      <c r="AT269" s="305"/>
      <c r="AU269" s="305"/>
      <c r="AV269" s="305"/>
      <c r="AW269" s="305"/>
      <c r="AX269" s="305"/>
      <c r="AY269" s="305"/>
      <c r="AZ269" s="305"/>
      <c r="BA269" s="335"/>
      <c r="BB269" s="335"/>
      <c r="BC269" s="335"/>
      <c r="BD269" s="335"/>
      <c r="BE269" s="335"/>
      <c r="BF269" s="294">
        <f>AQ269+BA269+BB269+BC269+BD269+BE269</f>
        <v>0</v>
      </c>
      <c r="BG269" s="293">
        <f>L269+AP269+BF269</f>
        <v>0</v>
      </c>
      <c r="BH269" s="342"/>
      <c r="BI269" s="291"/>
      <c r="BJ269" s="342"/>
      <c r="BK269" s="291"/>
      <c r="BL269" s="342"/>
      <c r="BM269" s="342"/>
    </row>
    <row r="270" spans="2:65" s="287" customFormat="1" ht="12" customHeight="1">
      <c r="B270" s="447"/>
      <c r="C270" s="387"/>
      <c r="D270" s="365"/>
      <c r="E270" s="365"/>
      <c r="F270" s="365"/>
      <c r="G270" s="365"/>
      <c r="H270" s="365"/>
      <c r="I270" s="362"/>
      <c r="J270" s="344" t="s">
        <v>393</v>
      </c>
      <c r="K270" s="312" t="s">
        <v>558</v>
      </c>
      <c r="L270" s="305"/>
      <c r="M270" s="305"/>
      <c r="N270" s="291"/>
      <c r="O270" s="291"/>
      <c r="P270" s="291"/>
      <c r="Q270" s="291"/>
      <c r="R270" s="291"/>
      <c r="S270" s="291"/>
      <c r="T270" s="291"/>
      <c r="U270" s="291"/>
      <c r="V270" s="291"/>
      <c r="W270" s="291"/>
      <c r="X270" s="291"/>
      <c r="Y270" s="291"/>
      <c r="Z270" s="291"/>
      <c r="AA270" s="291"/>
      <c r="AB270" s="291"/>
      <c r="AC270" s="291"/>
      <c r="AD270" s="291"/>
      <c r="AE270" s="291"/>
      <c r="AF270" s="291"/>
      <c r="AG270" s="291"/>
      <c r="AH270" s="291"/>
      <c r="AI270" s="291"/>
      <c r="AJ270" s="291"/>
      <c r="AK270" s="291"/>
      <c r="AL270" s="291"/>
      <c r="AM270" s="291"/>
      <c r="AN270" s="291"/>
      <c r="AO270" s="291"/>
      <c r="AP270" s="291"/>
      <c r="AQ270" s="291"/>
      <c r="AR270" s="291"/>
      <c r="AS270" s="291"/>
      <c r="AT270" s="291"/>
      <c r="AU270" s="291"/>
      <c r="AV270" s="291"/>
      <c r="AW270" s="291"/>
      <c r="AX270" s="291"/>
      <c r="AY270" s="291"/>
      <c r="AZ270" s="291"/>
      <c r="BA270" s="291"/>
      <c r="BB270" s="291"/>
      <c r="BC270" s="291"/>
      <c r="BD270" s="291"/>
      <c r="BE270" s="291"/>
      <c r="BF270" s="291"/>
      <c r="BG270" s="293">
        <f>L270+M270+N270+O270</f>
        <v>0</v>
      </c>
      <c r="BH270" s="342"/>
      <c r="BI270" s="291"/>
      <c r="BJ270" s="342"/>
      <c r="BK270" s="291"/>
      <c r="BL270" s="342"/>
      <c r="BM270" s="342"/>
    </row>
    <row r="271" spans="2:65" s="287" customFormat="1" ht="12" customHeight="1">
      <c r="B271" s="447"/>
      <c r="C271" s="387"/>
      <c r="D271" s="365"/>
      <c r="E271" s="365"/>
      <c r="F271" s="365"/>
      <c r="G271" s="365"/>
      <c r="H271" s="365"/>
      <c r="I271" s="366" t="s">
        <v>559</v>
      </c>
      <c r="J271" s="344" t="s">
        <v>391</v>
      </c>
      <c r="K271" s="312" t="s">
        <v>560</v>
      </c>
      <c r="L271" s="291"/>
      <c r="M271" s="291"/>
      <c r="N271" s="291"/>
      <c r="O271" s="291"/>
      <c r="P271" s="294">
        <f>Q271+S271+X271</f>
        <v>0</v>
      </c>
      <c r="Q271" s="305"/>
      <c r="R271" s="305"/>
      <c r="S271" s="305"/>
      <c r="T271" s="305"/>
      <c r="U271" s="305"/>
      <c r="V271" s="305"/>
      <c r="W271" s="305"/>
      <c r="X271" s="305"/>
      <c r="Y271" s="305"/>
      <c r="Z271" s="305"/>
      <c r="AA271" s="305"/>
      <c r="AB271" s="330">
        <f>M271+N271+O271+P271+AA271</f>
        <v>0</v>
      </c>
      <c r="AC271" s="294">
        <f>AD271+AE271</f>
        <v>0</v>
      </c>
      <c r="AD271" s="305"/>
      <c r="AE271" s="305"/>
      <c r="AF271" s="305"/>
      <c r="AG271" s="305"/>
      <c r="AH271" s="305"/>
      <c r="AI271" s="305"/>
      <c r="AJ271" s="294">
        <f>AC271+AG271+AH271+AI271</f>
        <v>0</v>
      </c>
      <c r="AK271" s="305"/>
      <c r="AL271" s="305"/>
      <c r="AM271" s="305"/>
      <c r="AN271" s="305"/>
      <c r="AO271" s="294">
        <f>AK271+AL271+AM271+AN271</f>
        <v>0</v>
      </c>
      <c r="AP271" s="306">
        <f>AB271+AJ271+AO271</f>
        <v>0</v>
      </c>
      <c r="AQ271" s="306">
        <f>AR271+AS271+AT271+AU271+AX271+AY271</f>
        <v>0</v>
      </c>
      <c r="AR271" s="307"/>
      <c r="AS271" s="305"/>
      <c r="AT271" s="305"/>
      <c r="AU271" s="305"/>
      <c r="AV271" s="305"/>
      <c r="AW271" s="305"/>
      <c r="AX271" s="305"/>
      <c r="AY271" s="305"/>
      <c r="AZ271" s="305"/>
      <c r="BA271" s="335"/>
      <c r="BB271" s="335"/>
      <c r="BC271" s="335"/>
      <c r="BD271" s="335"/>
      <c r="BE271" s="335"/>
      <c r="BF271" s="294">
        <f>AQ271+BA271+BB271+BC271+BD271+BE271</f>
        <v>0</v>
      </c>
      <c r="BG271" s="293">
        <f>L271+AP271+BF271</f>
        <v>0</v>
      </c>
      <c r="BH271" s="342"/>
      <c r="BI271" s="291"/>
      <c r="BJ271" s="342"/>
      <c r="BK271" s="291"/>
      <c r="BL271" s="342"/>
      <c r="BM271" s="342"/>
    </row>
    <row r="272" spans="2:65" s="287" customFormat="1" ht="12" customHeight="1">
      <c r="B272" s="447"/>
      <c r="C272" s="387"/>
      <c r="D272" s="365"/>
      <c r="E272" s="365"/>
      <c r="F272" s="365"/>
      <c r="G272" s="365"/>
      <c r="H272" s="365"/>
      <c r="I272" s="366"/>
      <c r="J272" s="344" t="s">
        <v>393</v>
      </c>
      <c r="K272" s="312" t="s">
        <v>561</v>
      </c>
      <c r="L272" s="305"/>
      <c r="M272" s="305"/>
      <c r="N272" s="291"/>
      <c r="O272" s="291"/>
      <c r="P272" s="291"/>
      <c r="Q272" s="291"/>
      <c r="R272" s="291"/>
      <c r="S272" s="291"/>
      <c r="T272" s="291"/>
      <c r="U272" s="291"/>
      <c r="V272" s="291"/>
      <c r="W272" s="291"/>
      <c r="X272" s="291"/>
      <c r="Y272" s="291"/>
      <c r="Z272" s="291"/>
      <c r="AA272" s="291"/>
      <c r="AB272" s="291"/>
      <c r="AC272" s="291"/>
      <c r="AD272" s="291"/>
      <c r="AE272" s="291"/>
      <c r="AF272" s="291"/>
      <c r="AG272" s="291"/>
      <c r="AH272" s="291"/>
      <c r="AI272" s="291"/>
      <c r="AJ272" s="291"/>
      <c r="AK272" s="291"/>
      <c r="AL272" s="291"/>
      <c r="AM272" s="291"/>
      <c r="AN272" s="291"/>
      <c r="AO272" s="291"/>
      <c r="AP272" s="291"/>
      <c r="AQ272" s="291"/>
      <c r="AR272" s="291"/>
      <c r="AS272" s="291"/>
      <c r="AT272" s="291"/>
      <c r="AU272" s="291"/>
      <c r="AV272" s="291"/>
      <c r="AW272" s="291"/>
      <c r="AX272" s="291"/>
      <c r="AY272" s="291"/>
      <c r="AZ272" s="291"/>
      <c r="BA272" s="291"/>
      <c r="BB272" s="291"/>
      <c r="BC272" s="291"/>
      <c r="BD272" s="291"/>
      <c r="BE272" s="291"/>
      <c r="BF272" s="291"/>
      <c r="BG272" s="293">
        <f>L272+M272+N272+O272</f>
        <v>0</v>
      </c>
      <c r="BH272" s="342"/>
      <c r="BI272" s="291"/>
      <c r="BJ272" s="342"/>
      <c r="BK272" s="291"/>
      <c r="BL272" s="342"/>
      <c r="BM272" s="342"/>
    </row>
    <row r="273" spans="2:65" s="287" customFormat="1" ht="12" customHeight="1">
      <c r="B273" s="447"/>
      <c r="C273" s="387"/>
      <c r="D273" s="365"/>
      <c r="E273" s="365"/>
      <c r="F273" s="365"/>
      <c r="G273" s="365"/>
      <c r="H273" s="365"/>
      <c r="I273" s="362" t="s">
        <v>242</v>
      </c>
      <c r="J273" s="351" t="s">
        <v>391</v>
      </c>
      <c r="K273" s="312" t="s">
        <v>562</v>
      </c>
      <c r="L273" s="291"/>
      <c r="M273" s="291"/>
      <c r="N273" s="291"/>
      <c r="O273" s="291"/>
      <c r="P273" s="294">
        <f>Q273+S273+X273</f>
        <v>0</v>
      </c>
      <c r="Q273" s="305"/>
      <c r="R273" s="305"/>
      <c r="S273" s="305"/>
      <c r="T273" s="305"/>
      <c r="U273" s="305"/>
      <c r="V273" s="305"/>
      <c r="W273" s="305"/>
      <c r="X273" s="305"/>
      <c r="Y273" s="305"/>
      <c r="Z273" s="305"/>
      <c r="AA273" s="305"/>
      <c r="AB273" s="330">
        <f>M273+N273+O273+P273+AA273</f>
        <v>0</v>
      </c>
      <c r="AC273" s="294">
        <f>AD273+AE273</f>
        <v>0</v>
      </c>
      <c r="AD273" s="305"/>
      <c r="AE273" s="305"/>
      <c r="AF273" s="305"/>
      <c r="AG273" s="305"/>
      <c r="AH273" s="305"/>
      <c r="AI273" s="305"/>
      <c r="AJ273" s="294">
        <f>AC273+AG273+AH273+AI273</f>
        <v>0</v>
      </c>
      <c r="AK273" s="305"/>
      <c r="AL273" s="305"/>
      <c r="AM273" s="305"/>
      <c r="AN273" s="305"/>
      <c r="AO273" s="294">
        <f>AK273+AL273+AM273+AN273</f>
        <v>0</v>
      </c>
      <c r="AP273" s="306">
        <f>AB273+AJ273+AO273</f>
        <v>0</v>
      </c>
      <c r="AQ273" s="306">
        <f>AR273+AS273+AT273+AU273+AX273+AY273</f>
        <v>0</v>
      </c>
      <c r="AR273" s="307"/>
      <c r="AS273" s="305"/>
      <c r="AT273" s="305"/>
      <c r="AU273" s="305"/>
      <c r="AV273" s="305"/>
      <c r="AW273" s="305"/>
      <c r="AX273" s="305"/>
      <c r="AY273" s="305"/>
      <c r="AZ273" s="305"/>
      <c r="BA273" s="335"/>
      <c r="BB273" s="335"/>
      <c r="BC273" s="335"/>
      <c r="BD273" s="335"/>
      <c r="BE273" s="335"/>
      <c r="BF273" s="294">
        <f>AQ273+BA273+BB273+BC273+BD273+BE273</f>
        <v>0</v>
      </c>
      <c r="BG273" s="293">
        <f>L273+AP273+BF273</f>
        <v>0</v>
      </c>
      <c r="BH273" s="342"/>
      <c r="BI273" s="291"/>
      <c r="BJ273" s="342"/>
      <c r="BK273" s="291"/>
      <c r="BL273" s="342"/>
      <c r="BM273" s="342"/>
    </row>
    <row r="274" spans="2:65" s="287" customFormat="1" ht="12" customHeight="1">
      <c r="B274" s="447"/>
      <c r="C274" s="387"/>
      <c r="D274" s="365"/>
      <c r="E274" s="365"/>
      <c r="F274" s="365"/>
      <c r="G274" s="365"/>
      <c r="H274" s="365"/>
      <c r="I274" s="362"/>
      <c r="J274" s="351" t="s">
        <v>393</v>
      </c>
      <c r="K274" s="312" t="s">
        <v>563</v>
      </c>
      <c r="L274" s="291"/>
      <c r="M274" s="291"/>
      <c r="N274" s="291"/>
      <c r="O274" s="291"/>
      <c r="P274" s="294">
        <f>Q274+S274+X274</f>
        <v>0</v>
      </c>
      <c r="Q274" s="305"/>
      <c r="R274" s="305"/>
      <c r="S274" s="305"/>
      <c r="T274" s="305"/>
      <c r="U274" s="305"/>
      <c r="V274" s="305"/>
      <c r="W274" s="305"/>
      <c r="X274" s="305"/>
      <c r="Y274" s="305"/>
      <c r="Z274" s="305"/>
      <c r="AA274" s="305"/>
      <c r="AB274" s="330">
        <f>M274+N274+O274+P274+AA274</f>
        <v>0</v>
      </c>
      <c r="AC274" s="294">
        <f>AD274+AE274</f>
        <v>0</v>
      </c>
      <c r="AD274" s="305"/>
      <c r="AE274" s="305"/>
      <c r="AF274" s="305"/>
      <c r="AG274" s="305"/>
      <c r="AH274" s="305"/>
      <c r="AI274" s="305"/>
      <c r="AJ274" s="294">
        <f>AC274+AG274+AH274+AI274</f>
        <v>0</v>
      </c>
      <c r="AK274" s="305"/>
      <c r="AL274" s="305"/>
      <c r="AM274" s="305"/>
      <c r="AN274" s="305"/>
      <c r="AO274" s="294">
        <f>AK274+AL274+AM274+AN274</f>
        <v>0</v>
      </c>
      <c r="AP274" s="306">
        <f>AB274+AJ274+AO274</f>
        <v>0</v>
      </c>
      <c r="AQ274" s="306">
        <f>AR274+AS274+AT274+AU274+AX274+AY274</f>
        <v>0</v>
      </c>
      <c r="AR274" s="307"/>
      <c r="AS274" s="305"/>
      <c r="AT274" s="305"/>
      <c r="AU274" s="305"/>
      <c r="AV274" s="305"/>
      <c r="AW274" s="305"/>
      <c r="AX274" s="305"/>
      <c r="AY274" s="305"/>
      <c r="AZ274" s="305"/>
      <c r="BA274" s="335"/>
      <c r="BB274" s="335"/>
      <c r="BC274" s="335"/>
      <c r="BD274" s="335"/>
      <c r="BE274" s="335"/>
      <c r="BF274" s="294">
        <f>AQ274+BA274+BB274+BC274+BD274+BE274</f>
        <v>0</v>
      </c>
      <c r="BG274" s="293">
        <f>L274+AP274+BF274</f>
        <v>0</v>
      </c>
      <c r="BH274" s="342"/>
      <c r="BI274" s="291"/>
      <c r="BJ274" s="342"/>
      <c r="BK274" s="291"/>
      <c r="BL274" s="342"/>
      <c r="BM274" s="342"/>
    </row>
    <row r="275" spans="2:65" s="287" customFormat="1" ht="12" customHeight="1">
      <c r="B275" s="447"/>
      <c r="C275" s="387"/>
      <c r="D275" s="365"/>
      <c r="E275" s="365"/>
      <c r="F275" s="365"/>
      <c r="G275" s="365"/>
      <c r="H275" s="365"/>
      <c r="I275" s="351" t="s">
        <v>438</v>
      </c>
      <c r="J275" s="351" t="s">
        <v>391</v>
      </c>
      <c r="K275" s="312" t="s">
        <v>564</v>
      </c>
      <c r="L275" s="305"/>
      <c r="M275" s="305"/>
      <c r="N275" s="291"/>
      <c r="O275" s="291"/>
      <c r="P275" s="294">
        <f>Q275+S275+X275</f>
        <v>0</v>
      </c>
      <c r="Q275" s="305"/>
      <c r="R275" s="305"/>
      <c r="S275" s="305"/>
      <c r="T275" s="305"/>
      <c r="U275" s="305"/>
      <c r="V275" s="305"/>
      <c r="W275" s="305"/>
      <c r="X275" s="305"/>
      <c r="Y275" s="305"/>
      <c r="Z275" s="305"/>
      <c r="AA275" s="305"/>
      <c r="AB275" s="330">
        <f>M275+N275+O275+P275+AA275</f>
        <v>0</v>
      </c>
      <c r="AC275" s="294">
        <f>AD275+AE275</f>
        <v>0</v>
      </c>
      <c r="AD275" s="305"/>
      <c r="AE275" s="305"/>
      <c r="AF275" s="305"/>
      <c r="AG275" s="305"/>
      <c r="AH275" s="305"/>
      <c r="AI275" s="305"/>
      <c r="AJ275" s="294">
        <f>AC275+AG275+AH275+AI275</f>
        <v>0</v>
      </c>
      <c r="AK275" s="305"/>
      <c r="AL275" s="305"/>
      <c r="AM275" s="305"/>
      <c r="AN275" s="305"/>
      <c r="AO275" s="294">
        <f>AK275+AL275+AM275+AN275</f>
        <v>0</v>
      </c>
      <c r="AP275" s="306">
        <f>AB275+AJ275+AO275</f>
        <v>0</v>
      </c>
      <c r="AQ275" s="306">
        <f>AR275+AS275+AT275+AU275+AX275+AY275</f>
        <v>0</v>
      </c>
      <c r="AR275" s="307"/>
      <c r="AS275" s="305"/>
      <c r="AT275" s="305"/>
      <c r="AU275" s="305"/>
      <c r="AV275" s="305"/>
      <c r="AW275" s="305"/>
      <c r="AX275" s="305"/>
      <c r="AY275" s="305"/>
      <c r="AZ275" s="305"/>
      <c r="BA275" s="335"/>
      <c r="BB275" s="335"/>
      <c r="BC275" s="335"/>
      <c r="BD275" s="335"/>
      <c r="BE275" s="335"/>
      <c r="BF275" s="294">
        <f>AQ275+BA275+BB275+BC275+BD275+BE275</f>
        <v>0</v>
      </c>
      <c r="BG275" s="293">
        <f>L275+AP275+BF275</f>
        <v>0</v>
      </c>
      <c r="BH275" s="342"/>
      <c r="BI275" s="291"/>
      <c r="BJ275" s="342"/>
      <c r="BK275" s="291"/>
      <c r="BL275" s="342"/>
      <c r="BM275" s="342"/>
    </row>
    <row r="276" spans="2:65" s="287" customFormat="1" ht="12" customHeight="1">
      <c r="B276" s="447"/>
      <c r="C276" s="387"/>
      <c r="D276" s="365"/>
      <c r="E276" s="365"/>
      <c r="F276" s="365"/>
      <c r="G276" s="365"/>
      <c r="H276" s="365"/>
      <c r="I276" s="351" t="s">
        <v>565</v>
      </c>
      <c r="J276" s="351" t="s">
        <v>391</v>
      </c>
      <c r="K276" s="312" t="s">
        <v>566</v>
      </c>
      <c r="L276" s="305"/>
      <c r="M276" s="305"/>
      <c r="N276" s="291"/>
      <c r="O276" s="291"/>
      <c r="P276" s="294">
        <f>Q276+S276+X276</f>
        <v>0</v>
      </c>
      <c r="Q276" s="305"/>
      <c r="R276" s="305"/>
      <c r="S276" s="305"/>
      <c r="T276" s="305"/>
      <c r="U276" s="305"/>
      <c r="V276" s="305"/>
      <c r="W276" s="305"/>
      <c r="X276" s="305"/>
      <c r="Y276" s="305"/>
      <c r="Z276" s="305"/>
      <c r="AA276" s="305"/>
      <c r="AB276" s="330">
        <f>M276+N276+O276+P276+AA276</f>
        <v>0</v>
      </c>
      <c r="AC276" s="294">
        <f>AD276+AE276</f>
        <v>0</v>
      </c>
      <c r="AD276" s="305"/>
      <c r="AE276" s="305"/>
      <c r="AF276" s="305"/>
      <c r="AG276" s="305"/>
      <c r="AH276" s="305"/>
      <c r="AI276" s="305"/>
      <c r="AJ276" s="294">
        <f>AC276+AG276+AH276+AI276</f>
        <v>0</v>
      </c>
      <c r="AK276" s="305"/>
      <c r="AL276" s="305"/>
      <c r="AM276" s="305"/>
      <c r="AN276" s="305"/>
      <c r="AO276" s="294">
        <f>AK276+AL276+AM276+AN276</f>
        <v>0</v>
      </c>
      <c r="AP276" s="306">
        <f>AB276+AJ276+AO276</f>
        <v>0</v>
      </c>
      <c r="AQ276" s="306">
        <f>AR276+AS276+AT276+AU276+AX276+AY276</f>
        <v>0</v>
      </c>
      <c r="AR276" s="307"/>
      <c r="AS276" s="305"/>
      <c r="AT276" s="305"/>
      <c r="AU276" s="305"/>
      <c r="AV276" s="305"/>
      <c r="AW276" s="305"/>
      <c r="AX276" s="305"/>
      <c r="AY276" s="305"/>
      <c r="AZ276" s="305"/>
      <c r="BA276" s="335"/>
      <c r="BB276" s="335"/>
      <c r="BC276" s="335"/>
      <c r="BD276" s="335"/>
      <c r="BE276" s="335"/>
      <c r="BF276" s="294">
        <f>AQ276+BA276+BB276+BC276+BD276+BE276</f>
        <v>0</v>
      </c>
      <c r="BG276" s="293">
        <f>L276+AP276+BF276</f>
        <v>0</v>
      </c>
      <c r="BH276" s="342"/>
      <c r="BI276" s="291"/>
      <c r="BJ276" s="342"/>
      <c r="BK276" s="291"/>
      <c r="BL276" s="342"/>
      <c r="BM276" s="342"/>
    </row>
    <row r="277" spans="2:65" s="287" customFormat="1" ht="12" customHeight="1">
      <c r="B277" s="447"/>
      <c r="C277" s="387"/>
      <c r="D277" s="367" t="s">
        <v>567</v>
      </c>
      <c r="E277" s="367"/>
      <c r="F277" s="367"/>
      <c r="G277" s="367"/>
      <c r="H277" s="364" t="s">
        <v>568</v>
      </c>
      <c r="I277" s="362" t="s">
        <v>556</v>
      </c>
      <c r="J277" s="351" t="s">
        <v>391</v>
      </c>
      <c r="K277" s="312" t="s">
        <v>569</v>
      </c>
      <c r="L277" s="291"/>
      <c r="M277" s="291"/>
      <c r="N277" s="291"/>
      <c r="O277" s="291"/>
      <c r="P277" s="294">
        <f>Q277+S277+X277</f>
        <v>0</v>
      </c>
      <c r="Q277" s="305"/>
      <c r="R277" s="305"/>
      <c r="S277" s="305"/>
      <c r="T277" s="305"/>
      <c r="U277" s="305"/>
      <c r="V277" s="305"/>
      <c r="W277" s="305"/>
      <c r="X277" s="305"/>
      <c r="Y277" s="305"/>
      <c r="Z277" s="305"/>
      <c r="AA277" s="305"/>
      <c r="AB277" s="330">
        <f>M277+N277+O277+P277+AA277</f>
        <v>0</v>
      </c>
      <c r="AC277" s="294">
        <f>AD277+AE277</f>
        <v>0</v>
      </c>
      <c r="AD277" s="305"/>
      <c r="AE277" s="305"/>
      <c r="AF277" s="305"/>
      <c r="AG277" s="305"/>
      <c r="AH277" s="305"/>
      <c r="AI277" s="305"/>
      <c r="AJ277" s="294">
        <f>AC277+AG277+AH277+AI277</f>
        <v>0</v>
      </c>
      <c r="AK277" s="305"/>
      <c r="AL277" s="305"/>
      <c r="AM277" s="305"/>
      <c r="AN277" s="305"/>
      <c r="AO277" s="294">
        <f>AK277+AL277+AM277+AN277</f>
        <v>0</v>
      </c>
      <c r="AP277" s="306">
        <f>AB277+AJ277+AO277</f>
        <v>0</v>
      </c>
      <c r="AQ277" s="306">
        <f>AR277+AS277+AT277+AU277+AX277+AY277</f>
        <v>0</v>
      </c>
      <c r="AR277" s="307"/>
      <c r="AS277" s="305"/>
      <c r="AT277" s="305"/>
      <c r="AU277" s="305"/>
      <c r="AV277" s="305"/>
      <c r="AW277" s="305"/>
      <c r="AX277" s="305"/>
      <c r="AY277" s="305"/>
      <c r="AZ277" s="305"/>
      <c r="BA277" s="335"/>
      <c r="BB277" s="335"/>
      <c r="BC277" s="335"/>
      <c r="BD277" s="335"/>
      <c r="BE277" s="335"/>
      <c r="BF277" s="294">
        <f>AQ277+BA277+BB277+BC277+BD277+BE277</f>
        <v>0</v>
      </c>
      <c r="BG277" s="293">
        <f>L277+AP277+BF277</f>
        <v>0</v>
      </c>
      <c r="BH277" s="342"/>
      <c r="BI277" s="291"/>
      <c r="BJ277" s="342"/>
      <c r="BK277" s="291"/>
      <c r="BL277" s="342"/>
      <c r="BM277" s="342"/>
    </row>
    <row r="278" spans="2:65" s="287" customFormat="1" ht="12" customHeight="1">
      <c r="B278" s="447"/>
      <c r="C278" s="387"/>
      <c r="D278" s="367"/>
      <c r="E278" s="367"/>
      <c r="F278" s="367"/>
      <c r="G278" s="367"/>
      <c r="H278" s="364"/>
      <c r="I278" s="362"/>
      <c r="J278" s="344" t="s">
        <v>393</v>
      </c>
      <c r="K278" s="312" t="s">
        <v>570</v>
      </c>
      <c r="L278" s="305"/>
      <c r="M278" s="305"/>
      <c r="N278" s="291"/>
      <c r="O278" s="291"/>
      <c r="P278" s="291"/>
      <c r="Q278" s="291"/>
      <c r="R278" s="291"/>
      <c r="S278" s="291"/>
      <c r="T278" s="291"/>
      <c r="U278" s="291"/>
      <c r="V278" s="291"/>
      <c r="W278" s="291"/>
      <c r="X278" s="291"/>
      <c r="Y278" s="291"/>
      <c r="Z278" s="291"/>
      <c r="AA278" s="291"/>
      <c r="AB278" s="291"/>
      <c r="AC278" s="291"/>
      <c r="AD278" s="291"/>
      <c r="AE278" s="291"/>
      <c r="AF278" s="291"/>
      <c r="AG278" s="291"/>
      <c r="AH278" s="291"/>
      <c r="AI278" s="291"/>
      <c r="AJ278" s="291"/>
      <c r="AK278" s="291"/>
      <c r="AL278" s="291"/>
      <c r="AM278" s="291"/>
      <c r="AN278" s="291"/>
      <c r="AO278" s="291"/>
      <c r="AP278" s="291"/>
      <c r="AQ278" s="291"/>
      <c r="AR278" s="291"/>
      <c r="AS278" s="291"/>
      <c r="AT278" s="291"/>
      <c r="AU278" s="291"/>
      <c r="AV278" s="291"/>
      <c r="AW278" s="291"/>
      <c r="AX278" s="291"/>
      <c r="AY278" s="291"/>
      <c r="AZ278" s="291"/>
      <c r="BA278" s="291"/>
      <c r="BB278" s="291"/>
      <c r="BC278" s="291"/>
      <c r="BD278" s="291"/>
      <c r="BE278" s="291"/>
      <c r="BF278" s="291"/>
      <c r="BG278" s="293">
        <f>L278+M278+N278+O278</f>
        <v>0</v>
      </c>
      <c r="BH278" s="342"/>
      <c r="BI278" s="291"/>
      <c r="BJ278" s="342"/>
      <c r="BK278" s="291"/>
      <c r="BL278" s="342"/>
      <c r="BM278" s="342"/>
    </row>
    <row r="279" spans="2:65" s="287" customFormat="1" ht="12" customHeight="1">
      <c r="B279" s="447"/>
      <c r="C279" s="387"/>
      <c r="D279" s="367"/>
      <c r="E279" s="367"/>
      <c r="F279" s="367"/>
      <c r="G279" s="367"/>
      <c r="H279" s="364"/>
      <c r="I279" s="362" t="s">
        <v>559</v>
      </c>
      <c r="J279" s="351" t="s">
        <v>391</v>
      </c>
      <c r="K279" s="312" t="s">
        <v>571</v>
      </c>
      <c r="L279" s="291"/>
      <c r="M279" s="291"/>
      <c r="N279" s="291"/>
      <c r="O279" s="291"/>
      <c r="P279" s="294">
        <f>Q279+S279+X279</f>
        <v>0</v>
      </c>
      <c r="Q279" s="305"/>
      <c r="R279" s="305"/>
      <c r="S279" s="305"/>
      <c r="T279" s="305"/>
      <c r="U279" s="305"/>
      <c r="V279" s="305"/>
      <c r="W279" s="305"/>
      <c r="X279" s="305"/>
      <c r="Y279" s="305"/>
      <c r="Z279" s="305"/>
      <c r="AA279" s="305"/>
      <c r="AB279" s="330">
        <f>M279+N279+O279+P279+AA279</f>
        <v>0</v>
      </c>
      <c r="AC279" s="294">
        <f>AD279+AE279</f>
        <v>0</v>
      </c>
      <c r="AD279" s="305"/>
      <c r="AE279" s="305"/>
      <c r="AF279" s="305"/>
      <c r="AG279" s="305"/>
      <c r="AH279" s="305"/>
      <c r="AI279" s="305"/>
      <c r="AJ279" s="294">
        <f>AC279+AG279+AH279+AI279</f>
        <v>0</v>
      </c>
      <c r="AK279" s="305"/>
      <c r="AL279" s="305"/>
      <c r="AM279" s="305"/>
      <c r="AN279" s="305"/>
      <c r="AO279" s="294">
        <f>AK279+AL279+AM279+AN279</f>
        <v>0</v>
      </c>
      <c r="AP279" s="306">
        <f>AB279+AJ279+AO279</f>
        <v>0</v>
      </c>
      <c r="AQ279" s="306">
        <f>AR279+AS279+AT279+AU279+AX279+AY279</f>
        <v>0</v>
      </c>
      <c r="AR279" s="307"/>
      <c r="AS279" s="305"/>
      <c r="AT279" s="305"/>
      <c r="AU279" s="305"/>
      <c r="AV279" s="305"/>
      <c r="AW279" s="305"/>
      <c r="AX279" s="305"/>
      <c r="AY279" s="305"/>
      <c r="AZ279" s="305"/>
      <c r="BA279" s="335"/>
      <c r="BB279" s="335"/>
      <c r="BC279" s="335"/>
      <c r="BD279" s="335"/>
      <c r="BE279" s="335"/>
      <c r="BF279" s="294">
        <f>AQ279+BA279+BB279+BC279+BD279+BE279</f>
        <v>0</v>
      </c>
      <c r="BG279" s="293">
        <f>L279+AP279+BF279</f>
        <v>0</v>
      </c>
      <c r="BH279" s="342"/>
      <c r="BI279" s="291"/>
      <c r="BJ279" s="342"/>
      <c r="BK279" s="291"/>
      <c r="BL279" s="342"/>
      <c r="BM279" s="342"/>
    </row>
    <row r="280" spans="2:65" s="287" customFormat="1" ht="12" customHeight="1">
      <c r="B280" s="447"/>
      <c r="C280" s="387"/>
      <c r="D280" s="367"/>
      <c r="E280" s="367"/>
      <c r="F280" s="367"/>
      <c r="G280" s="367"/>
      <c r="H280" s="364"/>
      <c r="I280" s="362"/>
      <c r="J280" s="344" t="s">
        <v>393</v>
      </c>
      <c r="K280" s="312" t="s">
        <v>572</v>
      </c>
      <c r="L280" s="305"/>
      <c r="M280" s="305"/>
      <c r="N280" s="291"/>
      <c r="O280" s="291"/>
      <c r="P280" s="291"/>
      <c r="Q280" s="291"/>
      <c r="R280" s="291"/>
      <c r="S280" s="291"/>
      <c r="T280" s="291"/>
      <c r="U280" s="291"/>
      <c r="V280" s="291"/>
      <c r="W280" s="291"/>
      <c r="X280" s="291"/>
      <c r="Y280" s="291"/>
      <c r="Z280" s="291"/>
      <c r="AA280" s="291"/>
      <c r="AB280" s="291"/>
      <c r="AC280" s="291"/>
      <c r="AD280" s="291"/>
      <c r="AE280" s="291"/>
      <c r="AF280" s="291"/>
      <c r="AG280" s="291"/>
      <c r="AH280" s="291"/>
      <c r="AI280" s="291"/>
      <c r="AJ280" s="291"/>
      <c r="AK280" s="291"/>
      <c r="AL280" s="291"/>
      <c r="AM280" s="291"/>
      <c r="AN280" s="291"/>
      <c r="AO280" s="291"/>
      <c r="AP280" s="291"/>
      <c r="AQ280" s="291"/>
      <c r="AR280" s="291"/>
      <c r="AS280" s="291"/>
      <c r="AT280" s="291"/>
      <c r="AU280" s="291"/>
      <c r="AV280" s="291"/>
      <c r="AW280" s="291"/>
      <c r="AX280" s="291"/>
      <c r="AY280" s="291"/>
      <c r="AZ280" s="291"/>
      <c r="BA280" s="291"/>
      <c r="BB280" s="291"/>
      <c r="BC280" s="291"/>
      <c r="BD280" s="291"/>
      <c r="BE280" s="291"/>
      <c r="BF280" s="291"/>
      <c r="BG280" s="293">
        <f>L280+M280+N280+O280</f>
        <v>0</v>
      </c>
      <c r="BH280" s="342"/>
      <c r="BI280" s="291"/>
      <c r="BJ280" s="342"/>
      <c r="BK280" s="291"/>
      <c r="BL280" s="342"/>
      <c r="BM280" s="342"/>
    </row>
    <row r="281" spans="2:65" s="287" customFormat="1" ht="12" customHeight="1">
      <c r="B281" s="447"/>
      <c r="C281" s="387"/>
      <c r="D281" s="367"/>
      <c r="E281" s="367"/>
      <c r="F281" s="367"/>
      <c r="G281" s="367"/>
      <c r="H281" s="364"/>
      <c r="I281" s="362" t="s">
        <v>242</v>
      </c>
      <c r="J281" s="351" t="s">
        <v>391</v>
      </c>
      <c r="K281" s="312" t="s">
        <v>573</v>
      </c>
      <c r="L281" s="291"/>
      <c r="M281" s="291"/>
      <c r="N281" s="291"/>
      <c r="O281" s="291"/>
      <c r="P281" s="294">
        <f>Q281+S281+X281</f>
        <v>0</v>
      </c>
      <c r="Q281" s="305"/>
      <c r="R281" s="305"/>
      <c r="S281" s="305"/>
      <c r="T281" s="305"/>
      <c r="U281" s="305"/>
      <c r="V281" s="305"/>
      <c r="W281" s="305"/>
      <c r="X281" s="305"/>
      <c r="Y281" s="305"/>
      <c r="Z281" s="305"/>
      <c r="AA281" s="305"/>
      <c r="AB281" s="330">
        <f>M281+N281+O281+P281+AA281</f>
        <v>0</v>
      </c>
      <c r="AC281" s="294">
        <f>AD281+AE281</f>
        <v>0</v>
      </c>
      <c r="AD281" s="305"/>
      <c r="AE281" s="305"/>
      <c r="AF281" s="305"/>
      <c r="AG281" s="305"/>
      <c r="AH281" s="305"/>
      <c r="AI281" s="305"/>
      <c r="AJ281" s="294">
        <f>AC281+AG281+AH281+AI281</f>
        <v>0</v>
      </c>
      <c r="AK281" s="305"/>
      <c r="AL281" s="305"/>
      <c r="AM281" s="305"/>
      <c r="AN281" s="305"/>
      <c r="AO281" s="294">
        <f>AK281+AL281+AM281+AN281</f>
        <v>0</v>
      </c>
      <c r="AP281" s="306">
        <f>AB281+AJ281+AO281</f>
        <v>0</v>
      </c>
      <c r="AQ281" s="306">
        <f>AR281+AS281+AT281+AU281+AX281+AY281</f>
        <v>0</v>
      </c>
      <c r="AR281" s="307"/>
      <c r="AS281" s="305"/>
      <c r="AT281" s="305"/>
      <c r="AU281" s="305"/>
      <c r="AV281" s="305"/>
      <c r="AW281" s="305"/>
      <c r="AX281" s="305"/>
      <c r="AY281" s="305"/>
      <c r="AZ281" s="305"/>
      <c r="BA281" s="335"/>
      <c r="BB281" s="335"/>
      <c r="BC281" s="335"/>
      <c r="BD281" s="335"/>
      <c r="BE281" s="335"/>
      <c r="BF281" s="294">
        <f>AQ281+BA281+BB281+BC281+BD281+BE281</f>
        <v>0</v>
      </c>
      <c r="BG281" s="293">
        <f>L281+AP281+BF281</f>
        <v>0</v>
      </c>
      <c r="BH281" s="342"/>
      <c r="BI281" s="291"/>
      <c r="BJ281" s="342"/>
      <c r="BK281" s="291"/>
      <c r="BL281" s="342"/>
      <c r="BM281" s="342"/>
    </row>
    <row r="282" spans="2:65" s="287" customFormat="1" ht="12" customHeight="1">
      <c r="B282" s="447"/>
      <c r="C282" s="387"/>
      <c r="D282" s="367"/>
      <c r="E282" s="367"/>
      <c r="F282" s="367"/>
      <c r="G282" s="367"/>
      <c r="H282" s="364"/>
      <c r="I282" s="362"/>
      <c r="J282" s="351" t="s">
        <v>393</v>
      </c>
      <c r="K282" s="312" t="s">
        <v>574</v>
      </c>
      <c r="L282" s="291"/>
      <c r="M282" s="291"/>
      <c r="N282" s="291"/>
      <c r="O282" s="291"/>
      <c r="P282" s="294">
        <f>Q282+S282+X282</f>
        <v>0</v>
      </c>
      <c r="Q282" s="305"/>
      <c r="R282" s="305"/>
      <c r="S282" s="305"/>
      <c r="T282" s="305"/>
      <c r="U282" s="305"/>
      <c r="V282" s="305"/>
      <c r="W282" s="305"/>
      <c r="X282" s="305"/>
      <c r="Y282" s="305"/>
      <c r="Z282" s="305"/>
      <c r="AA282" s="305"/>
      <c r="AB282" s="330">
        <f>M282+N282+O282+P282+AA282</f>
        <v>0</v>
      </c>
      <c r="AC282" s="294">
        <f>AD282+AE282</f>
        <v>0</v>
      </c>
      <c r="AD282" s="305"/>
      <c r="AE282" s="305"/>
      <c r="AF282" s="305"/>
      <c r="AG282" s="305"/>
      <c r="AH282" s="305"/>
      <c r="AI282" s="305"/>
      <c r="AJ282" s="294">
        <f>AC282+AG282+AH282+AI282</f>
        <v>0</v>
      </c>
      <c r="AK282" s="305"/>
      <c r="AL282" s="305"/>
      <c r="AM282" s="305"/>
      <c r="AN282" s="305"/>
      <c r="AO282" s="294">
        <f>AK282+AL282+AM282+AN282</f>
        <v>0</v>
      </c>
      <c r="AP282" s="306">
        <f>AB282+AJ282+AO282</f>
        <v>0</v>
      </c>
      <c r="AQ282" s="306">
        <f>AR282+AS282+AT282+AU282+AX282+AY282</f>
        <v>0</v>
      </c>
      <c r="AR282" s="307"/>
      <c r="AS282" s="305"/>
      <c r="AT282" s="305"/>
      <c r="AU282" s="305"/>
      <c r="AV282" s="305"/>
      <c r="AW282" s="305"/>
      <c r="AX282" s="305"/>
      <c r="AY282" s="305"/>
      <c r="AZ282" s="305"/>
      <c r="BA282" s="335"/>
      <c r="BB282" s="335"/>
      <c r="BC282" s="335"/>
      <c r="BD282" s="335"/>
      <c r="BE282" s="335"/>
      <c r="BF282" s="294">
        <f>AQ282+BA282+BB282+BC282+BD282+BE282</f>
        <v>0</v>
      </c>
      <c r="BG282" s="293">
        <f>L282+AP282+BF282</f>
        <v>0</v>
      </c>
      <c r="BH282" s="342"/>
      <c r="BI282" s="291"/>
      <c r="BJ282" s="342"/>
      <c r="BK282" s="291"/>
      <c r="BL282" s="342"/>
      <c r="BM282" s="342"/>
    </row>
    <row r="283" spans="2:65" s="287" customFormat="1" ht="12" customHeight="1">
      <c r="B283" s="447"/>
      <c r="C283" s="387"/>
      <c r="D283" s="367"/>
      <c r="E283" s="367"/>
      <c r="F283" s="367"/>
      <c r="G283" s="367"/>
      <c r="H283" s="364"/>
      <c r="I283" s="351" t="s">
        <v>438</v>
      </c>
      <c r="J283" s="351" t="s">
        <v>391</v>
      </c>
      <c r="K283" s="312" t="s">
        <v>575</v>
      </c>
      <c r="L283" s="305"/>
      <c r="M283" s="305"/>
      <c r="N283" s="291"/>
      <c r="O283" s="291"/>
      <c r="P283" s="294">
        <f>Q283+S283+X283</f>
        <v>0</v>
      </c>
      <c r="Q283" s="305"/>
      <c r="R283" s="305"/>
      <c r="S283" s="305"/>
      <c r="T283" s="305"/>
      <c r="U283" s="305"/>
      <c r="V283" s="305"/>
      <c r="W283" s="305"/>
      <c r="X283" s="305"/>
      <c r="Y283" s="305"/>
      <c r="Z283" s="305"/>
      <c r="AA283" s="305"/>
      <c r="AB283" s="330">
        <f>M283+N283+O283+P283+AA283</f>
        <v>0</v>
      </c>
      <c r="AC283" s="294">
        <f>AD283+AE283</f>
        <v>0</v>
      </c>
      <c r="AD283" s="305"/>
      <c r="AE283" s="305"/>
      <c r="AF283" s="305"/>
      <c r="AG283" s="305"/>
      <c r="AH283" s="305"/>
      <c r="AI283" s="305"/>
      <c r="AJ283" s="294">
        <f>AC283+AG283+AH283+AI283</f>
        <v>0</v>
      </c>
      <c r="AK283" s="305"/>
      <c r="AL283" s="305"/>
      <c r="AM283" s="305"/>
      <c r="AN283" s="305"/>
      <c r="AO283" s="294">
        <f>AK283+AL283+AM283+AN283</f>
        <v>0</v>
      </c>
      <c r="AP283" s="306">
        <f>AB283+AJ283+AO283</f>
        <v>0</v>
      </c>
      <c r="AQ283" s="306">
        <f>AR283+AS283+AT283+AU283+AX283+AY283</f>
        <v>0</v>
      </c>
      <c r="AR283" s="307"/>
      <c r="AS283" s="305"/>
      <c r="AT283" s="305"/>
      <c r="AU283" s="305"/>
      <c r="AV283" s="305"/>
      <c r="AW283" s="305"/>
      <c r="AX283" s="305"/>
      <c r="AY283" s="305"/>
      <c r="AZ283" s="305"/>
      <c r="BA283" s="335"/>
      <c r="BB283" s="335"/>
      <c r="BC283" s="335"/>
      <c r="BD283" s="335"/>
      <c r="BE283" s="335"/>
      <c r="BF283" s="294">
        <f>AQ283+BA283+BB283+BC283+BD283+BE283</f>
        <v>0</v>
      </c>
      <c r="BG283" s="293">
        <f>L283+AP283+BF283</f>
        <v>0</v>
      </c>
      <c r="BH283" s="342"/>
      <c r="BI283" s="291"/>
      <c r="BJ283" s="342"/>
      <c r="BK283" s="291"/>
      <c r="BL283" s="342"/>
      <c r="BM283" s="342"/>
    </row>
    <row r="284" spans="2:65" s="287" customFormat="1" ht="12" customHeight="1">
      <c r="B284" s="447"/>
      <c r="C284" s="387"/>
      <c r="D284" s="367"/>
      <c r="E284" s="367"/>
      <c r="F284" s="367"/>
      <c r="G284" s="367"/>
      <c r="H284" s="364"/>
      <c r="I284" s="351" t="s">
        <v>565</v>
      </c>
      <c r="J284" s="351" t="s">
        <v>391</v>
      </c>
      <c r="K284" s="312" t="s">
        <v>576</v>
      </c>
      <c r="L284" s="305"/>
      <c r="M284" s="305"/>
      <c r="N284" s="291"/>
      <c r="O284" s="291"/>
      <c r="P284" s="294">
        <f>Q284+S284+X284</f>
        <v>0</v>
      </c>
      <c r="Q284" s="305"/>
      <c r="R284" s="305"/>
      <c r="S284" s="305"/>
      <c r="T284" s="305"/>
      <c r="U284" s="305"/>
      <c r="V284" s="305"/>
      <c r="W284" s="305"/>
      <c r="X284" s="305"/>
      <c r="Y284" s="305"/>
      <c r="Z284" s="305"/>
      <c r="AA284" s="305"/>
      <c r="AB284" s="330">
        <f>M284+N284+O284+P284+AA284</f>
        <v>0</v>
      </c>
      <c r="AC284" s="294">
        <f>AD284+AE284</f>
        <v>0</v>
      </c>
      <c r="AD284" s="305"/>
      <c r="AE284" s="305"/>
      <c r="AF284" s="305"/>
      <c r="AG284" s="305"/>
      <c r="AH284" s="305"/>
      <c r="AI284" s="305"/>
      <c r="AJ284" s="294">
        <f>AC284+AG284+AH284+AI284</f>
        <v>0</v>
      </c>
      <c r="AK284" s="305"/>
      <c r="AL284" s="305"/>
      <c r="AM284" s="305"/>
      <c r="AN284" s="305"/>
      <c r="AO284" s="294">
        <f>AK284+AL284+AM284+AN284</f>
        <v>0</v>
      </c>
      <c r="AP284" s="306">
        <f>AB284+AJ284+AO284</f>
        <v>0</v>
      </c>
      <c r="AQ284" s="306">
        <f>AR284+AS284+AT284+AU284+AX284+AY284</f>
        <v>0</v>
      </c>
      <c r="AR284" s="307"/>
      <c r="AS284" s="305"/>
      <c r="AT284" s="305"/>
      <c r="AU284" s="305"/>
      <c r="AV284" s="305"/>
      <c r="AW284" s="305"/>
      <c r="AX284" s="305"/>
      <c r="AY284" s="305"/>
      <c r="AZ284" s="305"/>
      <c r="BA284" s="335"/>
      <c r="BB284" s="335"/>
      <c r="BC284" s="335"/>
      <c r="BD284" s="335"/>
      <c r="BE284" s="335"/>
      <c r="BF284" s="294">
        <f>AQ284+BA284+BB284+BC284+BD284+BE284</f>
        <v>0</v>
      </c>
      <c r="BG284" s="293">
        <f>L284+AP284+BF284</f>
        <v>0</v>
      </c>
      <c r="BH284" s="342"/>
      <c r="BI284" s="291"/>
      <c r="BJ284" s="342"/>
      <c r="BK284" s="291"/>
      <c r="BL284" s="342"/>
      <c r="BM284" s="342"/>
    </row>
    <row r="285" spans="2:65" s="287" customFormat="1" ht="12" customHeight="1">
      <c r="B285" s="447"/>
      <c r="C285" s="387"/>
      <c r="D285" s="367"/>
      <c r="E285" s="367"/>
      <c r="F285" s="367"/>
      <c r="G285" s="367"/>
      <c r="H285" s="364" t="s">
        <v>577</v>
      </c>
      <c r="I285" s="362" t="s">
        <v>556</v>
      </c>
      <c r="J285" s="351" t="s">
        <v>391</v>
      </c>
      <c r="K285" s="312" t="s">
        <v>578</v>
      </c>
      <c r="L285" s="291"/>
      <c r="M285" s="291"/>
      <c r="N285" s="291"/>
      <c r="O285" s="291"/>
      <c r="P285" s="294">
        <f>Q285+S285+X285</f>
        <v>0</v>
      </c>
      <c r="Q285" s="305"/>
      <c r="R285" s="305"/>
      <c r="S285" s="305"/>
      <c r="T285" s="305"/>
      <c r="U285" s="305"/>
      <c r="V285" s="305"/>
      <c r="W285" s="305"/>
      <c r="X285" s="305"/>
      <c r="Y285" s="305"/>
      <c r="Z285" s="305"/>
      <c r="AA285" s="305"/>
      <c r="AB285" s="330">
        <f>M285+N285+O285+P285+AA285</f>
        <v>0</v>
      </c>
      <c r="AC285" s="294">
        <f>AD285+AE285</f>
        <v>0</v>
      </c>
      <c r="AD285" s="305"/>
      <c r="AE285" s="305"/>
      <c r="AF285" s="305"/>
      <c r="AG285" s="305"/>
      <c r="AH285" s="305"/>
      <c r="AI285" s="305"/>
      <c r="AJ285" s="294">
        <f>AC285+AG285+AH285+AI285</f>
        <v>0</v>
      </c>
      <c r="AK285" s="305"/>
      <c r="AL285" s="305"/>
      <c r="AM285" s="305"/>
      <c r="AN285" s="305"/>
      <c r="AO285" s="294">
        <f>AK285+AL285+AM285+AN285</f>
        <v>0</v>
      </c>
      <c r="AP285" s="306">
        <f>AB285+AJ285+AO285</f>
        <v>0</v>
      </c>
      <c r="AQ285" s="306">
        <f>AR285+AS285+AT285+AU285+AX285+AY285</f>
        <v>0</v>
      </c>
      <c r="AR285" s="307"/>
      <c r="AS285" s="305"/>
      <c r="AT285" s="305"/>
      <c r="AU285" s="305"/>
      <c r="AV285" s="305"/>
      <c r="AW285" s="305"/>
      <c r="AX285" s="305"/>
      <c r="AY285" s="305"/>
      <c r="AZ285" s="305"/>
      <c r="BA285" s="335"/>
      <c r="BB285" s="335"/>
      <c r="BC285" s="335"/>
      <c r="BD285" s="335"/>
      <c r="BE285" s="335"/>
      <c r="BF285" s="294">
        <f>AQ285+BA285+BB285+BC285+BD285+BE285</f>
        <v>0</v>
      </c>
      <c r="BG285" s="293">
        <f>L285+AP285+BF285</f>
        <v>0</v>
      </c>
      <c r="BH285" s="342"/>
      <c r="BI285" s="291"/>
      <c r="BJ285" s="342"/>
      <c r="BK285" s="291"/>
      <c r="BL285" s="342"/>
      <c r="BM285" s="342"/>
    </row>
    <row r="286" spans="2:65" s="287" customFormat="1" ht="12" customHeight="1">
      <c r="B286" s="447"/>
      <c r="C286" s="387"/>
      <c r="D286" s="367"/>
      <c r="E286" s="367"/>
      <c r="F286" s="367"/>
      <c r="G286" s="367"/>
      <c r="H286" s="364"/>
      <c r="I286" s="362"/>
      <c r="J286" s="344" t="s">
        <v>393</v>
      </c>
      <c r="K286" s="312" t="s">
        <v>579</v>
      </c>
      <c r="L286" s="305"/>
      <c r="M286" s="305"/>
      <c r="N286" s="291"/>
      <c r="O286" s="291"/>
      <c r="P286" s="291"/>
      <c r="Q286" s="291"/>
      <c r="R286" s="291"/>
      <c r="S286" s="291"/>
      <c r="T286" s="291"/>
      <c r="U286" s="291"/>
      <c r="V286" s="291"/>
      <c r="W286" s="291"/>
      <c r="X286" s="291"/>
      <c r="Y286" s="291"/>
      <c r="Z286" s="291"/>
      <c r="AA286" s="291"/>
      <c r="AB286" s="291"/>
      <c r="AC286" s="291"/>
      <c r="AD286" s="291"/>
      <c r="AE286" s="291"/>
      <c r="AF286" s="291"/>
      <c r="AG286" s="291"/>
      <c r="AH286" s="291"/>
      <c r="AI286" s="291"/>
      <c r="AJ286" s="291"/>
      <c r="AK286" s="291"/>
      <c r="AL286" s="291"/>
      <c r="AM286" s="291"/>
      <c r="AN286" s="291"/>
      <c r="AO286" s="291"/>
      <c r="AP286" s="291"/>
      <c r="AQ286" s="291"/>
      <c r="AR286" s="291"/>
      <c r="AS286" s="291"/>
      <c r="AT286" s="291"/>
      <c r="AU286" s="291"/>
      <c r="AV286" s="291"/>
      <c r="AW286" s="291"/>
      <c r="AX286" s="291"/>
      <c r="AY286" s="291"/>
      <c r="AZ286" s="291"/>
      <c r="BA286" s="291"/>
      <c r="BB286" s="291"/>
      <c r="BC286" s="291"/>
      <c r="BD286" s="291"/>
      <c r="BE286" s="291"/>
      <c r="BF286" s="291"/>
      <c r="BG286" s="293">
        <f>L286+M286+N286+O286</f>
        <v>0</v>
      </c>
      <c r="BH286" s="342"/>
      <c r="BI286" s="291"/>
      <c r="BJ286" s="342"/>
      <c r="BK286" s="291"/>
      <c r="BL286" s="342"/>
      <c r="BM286" s="342"/>
    </row>
    <row r="287" spans="2:65" s="287" customFormat="1" ht="12" customHeight="1">
      <c r="B287" s="447"/>
      <c r="C287" s="387"/>
      <c r="D287" s="367"/>
      <c r="E287" s="367"/>
      <c r="F287" s="367"/>
      <c r="G287" s="367"/>
      <c r="H287" s="364"/>
      <c r="I287" s="362" t="s">
        <v>559</v>
      </c>
      <c r="J287" s="351" t="s">
        <v>391</v>
      </c>
      <c r="K287" s="312" t="s">
        <v>580</v>
      </c>
      <c r="L287" s="291"/>
      <c r="M287" s="291"/>
      <c r="N287" s="291"/>
      <c r="O287" s="291"/>
      <c r="P287" s="294">
        <f>Q287+S287+X287</f>
        <v>0</v>
      </c>
      <c r="Q287" s="305"/>
      <c r="R287" s="305"/>
      <c r="S287" s="305"/>
      <c r="T287" s="305"/>
      <c r="U287" s="305"/>
      <c r="V287" s="305"/>
      <c r="W287" s="305"/>
      <c r="X287" s="305"/>
      <c r="Y287" s="305"/>
      <c r="Z287" s="305"/>
      <c r="AA287" s="305"/>
      <c r="AB287" s="330">
        <f>M287+N287+O287+P287+AA287</f>
        <v>0</v>
      </c>
      <c r="AC287" s="294">
        <f>AD287+AE287</f>
        <v>0</v>
      </c>
      <c r="AD287" s="305"/>
      <c r="AE287" s="305"/>
      <c r="AF287" s="305"/>
      <c r="AG287" s="305"/>
      <c r="AH287" s="305"/>
      <c r="AI287" s="305"/>
      <c r="AJ287" s="294">
        <f>AC287+AG287+AH287+AI287</f>
        <v>0</v>
      </c>
      <c r="AK287" s="305"/>
      <c r="AL287" s="305"/>
      <c r="AM287" s="305"/>
      <c r="AN287" s="305"/>
      <c r="AO287" s="294">
        <f>AK287+AL287+AM287+AN287</f>
        <v>0</v>
      </c>
      <c r="AP287" s="306">
        <f>AB287+AJ287+AO287</f>
        <v>0</v>
      </c>
      <c r="AQ287" s="306">
        <f>AR287+AS287+AT287+AU287+AX287+AY287</f>
        <v>0</v>
      </c>
      <c r="AR287" s="307"/>
      <c r="AS287" s="305"/>
      <c r="AT287" s="305"/>
      <c r="AU287" s="305"/>
      <c r="AV287" s="305"/>
      <c r="AW287" s="305"/>
      <c r="AX287" s="305"/>
      <c r="AY287" s="305"/>
      <c r="AZ287" s="305"/>
      <c r="BA287" s="335"/>
      <c r="BB287" s="335"/>
      <c r="BC287" s="335"/>
      <c r="BD287" s="335"/>
      <c r="BE287" s="335"/>
      <c r="BF287" s="294">
        <f>AQ287+BA287+BB287+BC287+BD287+BE287</f>
        <v>0</v>
      </c>
      <c r="BG287" s="293">
        <f>L287+AP287+BF287</f>
        <v>0</v>
      </c>
      <c r="BH287" s="342"/>
      <c r="BI287" s="291"/>
      <c r="BJ287" s="342"/>
      <c r="BK287" s="291"/>
      <c r="BL287" s="342"/>
      <c r="BM287" s="342"/>
    </row>
    <row r="288" spans="2:65" s="287" customFormat="1" ht="12" customHeight="1">
      <c r="B288" s="447"/>
      <c r="C288" s="387"/>
      <c r="D288" s="367"/>
      <c r="E288" s="367"/>
      <c r="F288" s="367"/>
      <c r="G288" s="367"/>
      <c r="H288" s="364"/>
      <c r="I288" s="362"/>
      <c r="J288" s="344" t="s">
        <v>393</v>
      </c>
      <c r="K288" s="312" t="s">
        <v>581</v>
      </c>
      <c r="L288" s="305"/>
      <c r="M288" s="305"/>
      <c r="N288" s="291"/>
      <c r="O288" s="291"/>
      <c r="P288" s="291"/>
      <c r="Q288" s="291"/>
      <c r="R288" s="291"/>
      <c r="S288" s="291"/>
      <c r="T288" s="291"/>
      <c r="U288" s="291"/>
      <c r="V288" s="291"/>
      <c r="W288" s="291"/>
      <c r="X288" s="291"/>
      <c r="Y288" s="291"/>
      <c r="Z288" s="291"/>
      <c r="AA288" s="291"/>
      <c r="AB288" s="291"/>
      <c r="AC288" s="291"/>
      <c r="AD288" s="291"/>
      <c r="AE288" s="291"/>
      <c r="AF288" s="291"/>
      <c r="AG288" s="291"/>
      <c r="AH288" s="291"/>
      <c r="AI288" s="291"/>
      <c r="AJ288" s="291"/>
      <c r="AK288" s="291"/>
      <c r="AL288" s="291"/>
      <c r="AM288" s="291"/>
      <c r="AN288" s="291"/>
      <c r="AO288" s="291"/>
      <c r="AP288" s="291"/>
      <c r="AQ288" s="291"/>
      <c r="AR288" s="291"/>
      <c r="AS288" s="291"/>
      <c r="AT288" s="291"/>
      <c r="AU288" s="291"/>
      <c r="AV288" s="291"/>
      <c r="AW288" s="291"/>
      <c r="AX288" s="291"/>
      <c r="AY288" s="291"/>
      <c r="AZ288" s="291"/>
      <c r="BA288" s="291"/>
      <c r="BB288" s="291"/>
      <c r="BC288" s="291"/>
      <c r="BD288" s="291"/>
      <c r="BE288" s="291"/>
      <c r="BF288" s="291"/>
      <c r="BG288" s="293">
        <f>L288+M288+N288+O288</f>
        <v>0</v>
      </c>
      <c r="BH288" s="342"/>
      <c r="BI288" s="291"/>
      <c r="BJ288" s="342"/>
      <c r="BK288" s="291"/>
      <c r="BL288" s="342"/>
      <c r="BM288" s="342"/>
    </row>
    <row r="289" spans="2:65" s="287" customFormat="1" ht="12" customHeight="1">
      <c r="B289" s="447"/>
      <c r="C289" s="387"/>
      <c r="D289" s="367"/>
      <c r="E289" s="367"/>
      <c r="F289" s="367"/>
      <c r="G289" s="367"/>
      <c r="H289" s="364"/>
      <c r="I289" s="362" t="s">
        <v>242</v>
      </c>
      <c r="J289" s="351" t="s">
        <v>391</v>
      </c>
      <c r="K289" s="312" t="s">
        <v>582</v>
      </c>
      <c r="L289" s="291"/>
      <c r="M289" s="291"/>
      <c r="N289" s="291"/>
      <c r="O289" s="291"/>
      <c r="P289" s="294">
        <f>Q289+S289+X289</f>
        <v>0</v>
      </c>
      <c r="Q289" s="305"/>
      <c r="R289" s="305"/>
      <c r="S289" s="305"/>
      <c r="T289" s="305"/>
      <c r="U289" s="305"/>
      <c r="V289" s="305"/>
      <c r="W289" s="305"/>
      <c r="X289" s="305"/>
      <c r="Y289" s="305"/>
      <c r="Z289" s="305"/>
      <c r="AA289" s="305"/>
      <c r="AB289" s="330">
        <f>M289+N289+O289+P289+AA289</f>
        <v>0</v>
      </c>
      <c r="AC289" s="294">
        <f>AD289+AE289</f>
        <v>0</v>
      </c>
      <c r="AD289" s="305"/>
      <c r="AE289" s="305"/>
      <c r="AF289" s="305"/>
      <c r="AG289" s="305"/>
      <c r="AH289" s="305"/>
      <c r="AI289" s="305"/>
      <c r="AJ289" s="294">
        <f>AC289+AG289+AH289+AI289</f>
        <v>0</v>
      </c>
      <c r="AK289" s="305"/>
      <c r="AL289" s="305"/>
      <c r="AM289" s="305"/>
      <c r="AN289" s="305"/>
      <c r="AO289" s="294">
        <f>AK289+AL289+AM289+AN289</f>
        <v>0</v>
      </c>
      <c r="AP289" s="306">
        <f>AB289+AJ289+AO289</f>
        <v>0</v>
      </c>
      <c r="AQ289" s="306">
        <f>AR289+AS289+AT289+AU289+AX289+AY289</f>
        <v>0</v>
      </c>
      <c r="AR289" s="307"/>
      <c r="AS289" s="305"/>
      <c r="AT289" s="305"/>
      <c r="AU289" s="305"/>
      <c r="AV289" s="305"/>
      <c r="AW289" s="305"/>
      <c r="AX289" s="305"/>
      <c r="AY289" s="305"/>
      <c r="AZ289" s="305"/>
      <c r="BA289" s="335"/>
      <c r="BB289" s="335"/>
      <c r="BC289" s="335"/>
      <c r="BD289" s="335"/>
      <c r="BE289" s="335"/>
      <c r="BF289" s="294">
        <f>AQ289+BA289+BB289+BC289+BD289+BE289</f>
        <v>0</v>
      </c>
      <c r="BG289" s="293">
        <f>L289+AP289+BF289</f>
        <v>0</v>
      </c>
      <c r="BH289" s="342"/>
      <c r="BI289" s="291"/>
      <c r="BJ289" s="342"/>
      <c r="BK289" s="291"/>
      <c r="BL289" s="342"/>
      <c r="BM289" s="342"/>
    </row>
    <row r="290" spans="2:65" s="287" customFormat="1" ht="12" customHeight="1">
      <c r="B290" s="447"/>
      <c r="C290" s="387"/>
      <c r="D290" s="367"/>
      <c r="E290" s="367"/>
      <c r="F290" s="367"/>
      <c r="G290" s="367"/>
      <c r="H290" s="364"/>
      <c r="I290" s="362"/>
      <c r="J290" s="351" t="s">
        <v>402</v>
      </c>
      <c r="K290" s="312" t="s">
        <v>583</v>
      </c>
      <c r="L290" s="291"/>
      <c r="M290" s="291"/>
      <c r="N290" s="291"/>
      <c r="O290" s="291"/>
      <c r="P290" s="294">
        <f>Q290+S290+X290</f>
        <v>0</v>
      </c>
      <c r="Q290" s="305"/>
      <c r="R290" s="305"/>
      <c r="S290" s="305"/>
      <c r="T290" s="305"/>
      <c r="U290" s="305"/>
      <c r="V290" s="305"/>
      <c r="W290" s="305"/>
      <c r="X290" s="305"/>
      <c r="Y290" s="305"/>
      <c r="Z290" s="305"/>
      <c r="AA290" s="305"/>
      <c r="AB290" s="330">
        <f>M290+N290+O290+P290+AA290</f>
        <v>0</v>
      </c>
      <c r="AC290" s="294">
        <f>AD290+AE290</f>
        <v>0</v>
      </c>
      <c r="AD290" s="305"/>
      <c r="AE290" s="305"/>
      <c r="AF290" s="305"/>
      <c r="AG290" s="305"/>
      <c r="AH290" s="305"/>
      <c r="AI290" s="305"/>
      <c r="AJ290" s="294">
        <f>AC290+AG290+AH290+AI290</f>
        <v>0</v>
      </c>
      <c r="AK290" s="305"/>
      <c r="AL290" s="305"/>
      <c r="AM290" s="305"/>
      <c r="AN290" s="305"/>
      <c r="AO290" s="294">
        <f>AK290+AL290+AM290+AN290</f>
        <v>0</v>
      </c>
      <c r="AP290" s="306">
        <f>AB290+AJ290+AO290</f>
        <v>0</v>
      </c>
      <c r="AQ290" s="306">
        <f>AR290+AS290+AT290+AU290+AX290+AY290</f>
        <v>0</v>
      </c>
      <c r="AR290" s="307"/>
      <c r="AS290" s="305"/>
      <c r="AT290" s="305"/>
      <c r="AU290" s="305"/>
      <c r="AV290" s="305"/>
      <c r="AW290" s="305"/>
      <c r="AX290" s="305"/>
      <c r="AY290" s="305"/>
      <c r="AZ290" s="305"/>
      <c r="BA290" s="335"/>
      <c r="BB290" s="335"/>
      <c r="BC290" s="335"/>
      <c r="BD290" s="335"/>
      <c r="BE290" s="335"/>
      <c r="BF290" s="294">
        <f>AQ290+BA290+BB290+BC290+BD290+BE290</f>
        <v>0</v>
      </c>
      <c r="BG290" s="293">
        <f>L290+AP290+BF290</f>
        <v>0</v>
      </c>
      <c r="BH290" s="342"/>
      <c r="BI290" s="291"/>
      <c r="BJ290" s="342"/>
      <c r="BK290" s="291"/>
      <c r="BL290" s="342"/>
      <c r="BM290" s="342"/>
    </row>
    <row r="291" spans="2:65" s="287" customFormat="1" ht="12" customHeight="1">
      <c r="B291" s="447"/>
      <c r="C291" s="387"/>
      <c r="D291" s="367"/>
      <c r="E291" s="367"/>
      <c r="F291" s="367"/>
      <c r="G291" s="367"/>
      <c r="H291" s="364"/>
      <c r="I291" s="351" t="s">
        <v>438</v>
      </c>
      <c r="J291" s="351" t="s">
        <v>391</v>
      </c>
      <c r="K291" s="312" t="s">
        <v>584</v>
      </c>
      <c r="L291" s="305"/>
      <c r="M291" s="305"/>
      <c r="N291" s="291"/>
      <c r="O291" s="291"/>
      <c r="P291" s="294">
        <f>Q291+S291+X291</f>
        <v>0</v>
      </c>
      <c r="Q291" s="305"/>
      <c r="R291" s="305"/>
      <c r="S291" s="305"/>
      <c r="T291" s="305"/>
      <c r="U291" s="305"/>
      <c r="V291" s="305"/>
      <c r="W291" s="305"/>
      <c r="X291" s="305"/>
      <c r="Y291" s="305"/>
      <c r="Z291" s="305"/>
      <c r="AA291" s="305"/>
      <c r="AB291" s="330">
        <f>M291+N291+O291+P291+AA291</f>
        <v>0</v>
      </c>
      <c r="AC291" s="294">
        <f>AD291+AE291</f>
        <v>0</v>
      </c>
      <c r="AD291" s="305"/>
      <c r="AE291" s="305"/>
      <c r="AF291" s="305"/>
      <c r="AG291" s="305"/>
      <c r="AH291" s="305"/>
      <c r="AI291" s="305"/>
      <c r="AJ291" s="294">
        <f>AC291+AG291+AH291+AI291</f>
        <v>0</v>
      </c>
      <c r="AK291" s="305"/>
      <c r="AL291" s="305"/>
      <c r="AM291" s="305"/>
      <c r="AN291" s="305"/>
      <c r="AO291" s="294">
        <f>AK291+AL291+AM291+AN291</f>
        <v>0</v>
      </c>
      <c r="AP291" s="306">
        <f>AB291+AJ291+AO291</f>
        <v>0</v>
      </c>
      <c r="AQ291" s="306">
        <f>AR291+AS291+AT291+AU291+AX291+AY291</f>
        <v>0</v>
      </c>
      <c r="AR291" s="307"/>
      <c r="AS291" s="305"/>
      <c r="AT291" s="305"/>
      <c r="AU291" s="305"/>
      <c r="AV291" s="305"/>
      <c r="AW291" s="305"/>
      <c r="AX291" s="305"/>
      <c r="AY291" s="305"/>
      <c r="AZ291" s="305"/>
      <c r="BA291" s="335"/>
      <c r="BB291" s="335"/>
      <c r="BC291" s="335"/>
      <c r="BD291" s="335"/>
      <c r="BE291" s="335"/>
      <c r="BF291" s="294">
        <f>AQ291+BA291+BB291+BC291+BD291+BE291</f>
        <v>0</v>
      </c>
      <c r="BG291" s="293">
        <f>L291+AP291+BF291</f>
        <v>0</v>
      </c>
      <c r="BH291" s="342"/>
      <c r="BI291" s="291"/>
      <c r="BJ291" s="342"/>
      <c r="BK291" s="291"/>
      <c r="BL291" s="342"/>
      <c r="BM291" s="342"/>
    </row>
    <row r="292" spans="2:65" s="287" customFormat="1" ht="12" customHeight="1">
      <c r="B292" s="447"/>
      <c r="C292" s="387"/>
      <c r="D292" s="367"/>
      <c r="E292" s="367"/>
      <c r="F292" s="367"/>
      <c r="G292" s="367"/>
      <c r="H292" s="364"/>
      <c r="I292" s="351" t="s">
        <v>565</v>
      </c>
      <c r="J292" s="351" t="s">
        <v>391</v>
      </c>
      <c r="K292" s="312" t="s">
        <v>585</v>
      </c>
      <c r="L292" s="305"/>
      <c r="M292" s="305"/>
      <c r="N292" s="291"/>
      <c r="O292" s="291"/>
      <c r="P292" s="294">
        <f>Q292+S292+X292</f>
        <v>0</v>
      </c>
      <c r="Q292" s="305"/>
      <c r="R292" s="305"/>
      <c r="S292" s="305"/>
      <c r="T292" s="305"/>
      <c r="U292" s="305"/>
      <c r="V292" s="305"/>
      <c r="W292" s="305"/>
      <c r="X292" s="305"/>
      <c r="Y292" s="305"/>
      <c r="Z292" s="305"/>
      <c r="AA292" s="305"/>
      <c r="AB292" s="330">
        <f>M292+N292+O292+P292+AA292</f>
        <v>0</v>
      </c>
      <c r="AC292" s="294">
        <f>AD292+AE292</f>
        <v>0</v>
      </c>
      <c r="AD292" s="305"/>
      <c r="AE292" s="305"/>
      <c r="AF292" s="305"/>
      <c r="AG292" s="305"/>
      <c r="AH292" s="305"/>
      <c r="AI292" s="305"/>
      <c r="AJ292" s="294">
        <f>AC292+AG292+AH292+AI292</f>
        <v>0</v>
      </c>
      <c r="AK292" s="305"/>
      <c r="AL292" s="305"/>
      <c r="AM292" s="305"/>
      <c r="AN292" s="305"/>
      <c r="AO292" s="294">
        <f>AK292+AL292+AM292+AN292</f>
        <v>0</v>
      </c>
      <c r="AP292" s="306">
        <f>AB292+AJ292+AO292</f>
        <v>0</v>
      </c>
      <c r="AQ292" s="306">
        <f>AR292+AS292+AT292+AU292+AX292+AY292</f>
        <v>0</v>
      </c>
      <c r="AR292" s="307"/>
      <c r="AS292" s="305"/>
      <c r="AT292" s="305"/>
      <c r="AU292" s="305"/>
      <c r="AV292" s="305"/>
      <c r="AW292" s="305"/>
      <c r="AX292" s="305"/>
      <c r="AY292" s="305"/>
      <c r="AZ292" s="305"/>
      <c r="BA292" s="335"/>
      <c r="BB292" s="335"/>
      <c r="BC292" s="335"/>
      <c r="BD292" s="335"/>
      <c r="BE292" s="335"/>
      <c r="BF292" s="294">
        <f>AQ292+BA292+BB292+BC292+BD292+BE292</f>
        <v>0</v>
      </c>
      <c r="BG292" s="293">
        <f>L292+AP292+BF292</f>
        <v>0</v>
      </c>
      <c r="BH292" s="342"/>
      <c r="BI292" s="291"/>
      <c r="BJ292" s="342"/>
      <c r="BK292" s="291"/>
      <c r="BL292" s="342"/>
      <c r="BM292" s="342"/>
    </row>
    <row r="293" spans="2:65" s="287" customFormat="1" ht="12" customHeight="1">
      <c r="B293" s="447"/>
      <c r="C293" s="387"/>
      <c r="D293" s="367"/>
      <c r="E293" s="367"/>
      <c r="F293" s="367"/>
      <c r="G293" s="367"/>
      <c r="H293" s="364" t="s">
        <v>586</v>
      </c>
      <c r="I293" s="362" t="s">
        <v>556</v>
      </c>
      <c r="J293" s="351" t="s">
        <v>391</v>
      </c>
      <c r="K293" s="312" t="s">
        <v>587</v>
      </c>
      <c r="L293" s="291"/>
      <c r="M293" s="291"/>
      <c r="N293" s="291"/>
      <c r="O293" s="291"/>
      <c r="P293" s="294">
        <f>Q293+S293+X293</f>
        <v>0</v>
      </c>
      <c r="Q293" s="305"/>
      <c r="R293" s="305"/>
      <c r="S293" s="305"/>
      <c r="T293" s="305"/>
      <c r="U293" s="305"/>
      <c r="V293" s="305"/>
      <c r="W293" s="305"/>
      <c r="X293" s="305"/>
      <c r="Y293" s="305"/>
      <c r="Z293" s="305"/>
      <c r="AA293" s="305"/>
      <c r="AB293" s="330">
        <f>M293+N293+O293+P293+AA293</f>
        <v>0</v>
      </c>
      <c r="AC293" s="294">
        <f>AD293+AE293</f>
        <v>0</v>
      </c>
      <c r="AD293" s="305"/>
      <c r="AE293" s="305"/>
      <c r="AF293" s="305"/>
      <c r="AG293" s="305"/>
      <c r="AH293" s="305"/>
      <c r="AI293" s="305"/>
      <c r="AJ293" s="294">
        <f>AC293+AG293+AH293+AI293</f>
        <v>0</v>
      </c>
      <c r="AK293" s="305"/>
      <c r="AL293" s="305"/>
      <c r="AM293" s="305"/>
      <c r="AN293" s="305"/>
      <c r="AO293" s="294">
        <f>AK293+AL293+AM293+AN293</f>
        <v>0</v>
      </c>
      <c r="AP293" s="306">
        <f>AB293+AJ293+AO293</f>
        <v>0</v>
      </c>
      <c r="AQ293" s="306">
        <f>AR293+AS293+AT293+AU293+AX293+AY293</f>
        <v>0</v>
      </c>
      <c r="AR293" s="307"/>
      <c r="AS293" s="305"/>
      <c r="AT293" s="305"/>
      <c r="AU293" s="305"/>
      <c r="AV293" s="305"/>
      <c r="AW293" s="305"/>
      <c r="AX293" s="305"/>
      <c r="AY293" s="305"/>
      <c r="AZ293" s="305"/>
      <c r="BA293" s="335"/>
      <c r="BB293" s="335"/>
      <c r="BC293" s="335"/>
      <c r="BD293" s="335"/>
      <c r="BE293" s="335"/>
      <c r="BF293" s="294">
        <f>AQ293+BA293+BB293+BC293+BD293+BE293</f>
        <v>0</v>
      </c>
      <c r="BG293" s="293">
        <f>L293+AP293+BF293</f>
        <v>0</v>
      </c>
      <c r="BH293" s="342"/>
      <c r="BI293" s="291"/>
      <c r="BJ293" s="342"/>
      <c r="BK293" s="291"/>
      <c r="BL293" s="342"/>
      <c r="BM293" s="342"/>
    </row>
    <row r="294" spans="2:65" s="287" customFormat="1" ht="12" customHeight="1">
      <c r="B294" s="447"/>
      <c r="C294" s="387"/>
      <c r="D294" s="367"/>
      <c r="E294" s="367"/>
      <c r="F294" s="367"/>
      <c r="G294" s="367"/>
      <c r="H294" s="364"/>
      <c r="I294" s="362"/>
      <c r="J294" s="344" t="s">
        <v>393</v>
      </c>
      <c r="K294" s="312" t="s">
        <v>588</v>
      </c>
      <c r="L294" s="305"/>
      <c r="M294" s="305"/>
      <c r="N294" s="291"/>
      <c r="O294" s="291"/>
      <c r="P294" s="291"/>
      <c r="Q294" s="291"/>
      <c r="R294" s="291"/>
      <c r="S294" s="291"/>
      <c r="T294" s="291"/>
      <c r="U294" s="291"/>
      <c r="V294" s="291"/>
      <c r="W294" s="291"/>
      <c r="X294" s="291"/>
      <c r="Y294" s="291"/>
      <c r="Z294" s="291"/>
      <c r="AA294" s="291"/>
      <c r="AB294" s="291"/>
      <c r="AC294" s="291"/>
      <c r="AD294" s="291"/>
      <c r="AE294" s="291"/>
      <c r="AF294" s="291"/>
      <c r="AG294" s="291"/>
      <c r="AH294" s="291"/>
      <c r="AI294" s="291"/>
      <c r="AJ294" s="291"/>
      <c r="AK294" s="291"/>
      <c r="AL294" s="291"/>
      <c r="AM294" s="291"/>
      <c r="AN294" s="291"/>
      <c r="AO294" s="291"/>
      <c r="AP294" s="291"/>
      <c r="AQ294" s="291"/>
      <c r="AR294" s="291"/>
      <c r="AS294" s="291"/>
      <c r="AT294" s="291"/>
      <c r="AU294" s="291"/>
      <c r="AV294" s="291"/>
      <c r="AW294" s="291"/>
      <c r="AX294" s="291"/>
      <c r="AY294" s="291"/>
      <c r="AZ294" s="291"/>
      <c r="BA294" s="291"/>
      <c r="BB294" s="291"/>
      <c r="BC294" s="291"/>
      <c r="BD294" s="291"/>
      <c r="BE294" s="291"/>
      <c r="BF294" s="291"/>
      <c r="BG294" s="293">
        <f>L294+M294+N294+O294</f>
        <v>0</v>
      </c>
      <c r="BH294" s="342"/>
      <c r="BI294" s="291"/>
      <c r="BJ294" s="342"/>
      <c r="BK294" s="291"/>
      <c r="BL294" s="342"/>
      <c r="BM294" s="342"/>
    </row>
    <row r="295" spans="2:65" s="287" customFormat="1" ht="12" customHeight="1">
      <c r="B295" s="447"/>
      <c r="C295" s="387"/>
      <c r="D295" s="367"/>
      <c r="E295" s="367"/>
      <c r="F295" s="367"/>
      <c r="G295" s="367"/>
      <c r="H295" s="364"/>
      <c r="I295" s="362" t="s">
        <v>559</v>
      </c>
      <c r="J295" s="351" t="s">
        <v>391</v>
      </c>
      <c r="K295" s="312" t="s">
        <v>589</v>
      </c>
      <c r="L295" s="291"/>
      <c r="M295" s="291"/>
      <c r="N295" s="291"/>
      <c r="O295" s="291"/>
      <c r="P295" s="294">
        <f>Q295+S295+X295</f>
        <v>0</v>
      </c>
      <c r="Q295" s="305"/>
      <c r="R295" s="305"/>
      <c r="S295" s="305"/>
      <c r="T295" s="305"/>
      <c r="U295" s="305"/>
      <c r="V295" s="305"/>
      <c r="W295" s="305"/>
      <c r="X295" s="305"/>
      <c r="Y295" s="305"/>
      <c r="Z295" s="305"/>
      <c r="AA295" s="305"/>
      <c r="AB295" s="330">
        <f>M295+N295+O295+P295+AA295</f>
        <v>0</v>
      </c>
      <c r="AC295" s="294">
        <f>AD295+AE295</f>
        <v>0</v>
      </c>
      <c r="AD295" s="305"/>
      <c r="AE295" s="305"/>
      <c r="AF295" s="305"/>
      <c r="AG295" s="305"/>
      <c r="AH295" s="305"/>
      <c r="AI295" s="305"/>
      <c r="AJ295" s="294">
        <f>AC295+AG295+AH295+AI295</f>
        <v>0</v>
      </c>
      <c r="AK295" s="305"/>
      <c r="AL295" s="305"/>
      <c r="AM295" s="305"/>
      <c r="AN295" s="305"/>
      <c r="AO295" s="294">
        <f>AK295+AL295+AM295+AN295</f>
        <v>0</v>
      </c>
      <c r="AP295" s="306">
        <f>AB295+AJ295+AO295</f>
        <v>0</v>
      </c>
      <c r="AQ295" s="306">
        <f>AR295+AS295+AT295+AU295+AX295+AY295</f>
        <v>0</v>
      </c>
      <c r="AR295" s="307"/>
      <c r="AS295" s="305"/>
      <c r="AT295" s="305"/>
      <c r="AU295" s="305"/>
      <c r="AV295" s="305"/>
      <c r="AW295" s="305"/>
      <c r="AX295" s="305"/>
      <c r="AY295" s="305"/>
      <c r="AZ295" s="305"/>
      <c r="BA295" s="335"/>
      <c r="BB295" s="335"/>
      <c r="BC295" s="335"/>
      <c r="BD295" s="335"/>
      <c r="BE295" s="335"/>
      <c r="BF295" s="294">
        <f>AQ295+BA295+BB295+BC295+BD295+BE295</f>
        <v>0</v>
      </c>
      <c r="BG295" s="293">
        <f>L295+AP295+BF295</f>
        <v>0</v>
      </c>
      <c r="BH295" s="342"/>
      <c r="BI295" s="291"/>
      <c r="BJ295" s="342"/>
      <c r="BK295" s="291"/>
      <c r="BL295" s="342"/>
      <c r="BM295" s="342"/>
    </row>
    <row r="296" spans="2:65" s="287" customFormat="1" ht="12" customHeight="1">
      <c r="B296" s="447"/>
      <c r="C296" s="387"/>
      <c r="D296" s="367"/>
      <c r="E296" s="367"/>
      <c r="F296" s="367"/>
      <c r="G296" s="367"/>
      <c r="H296" s="364"/>
      <c r="I296" s="362"/>
      <c r="J296" s="344" t="s">
        <v>393</v>
      </c>
      <c r="K296" s="312" t="s">
        <v>590</v>
      </c>
      <c r="L296" s="305"/>
      <c r="M296" s="305"/>
      <c r="N296" s="291"/>
      <c r="O296" s="291"/>
      <c r="P296" s="291"/>
      <c r="Q296" s="291"/>
      <c r="R296" s="291"/>
      <c r="S296" s="291"/>
      <c r="T296" s="291"/>
      <c r="U296" s="291"/>
      <c r="V296" s="291"/>
      <c r="W296" s="291"/>
      <c r="X296" s="291"/>
      <c r="Y296" s="291"/>
      <c r="Z296" s="291"/>
      <c r="AA296" s="291"/>
      <c r="AB296" s="291"/>
      <c r="AC296" s="291"/>
      <c r="AD296" s="291"/>
      <c r="AE296" s="291"/>
      <c r="AF296" s="291"/>
      <c r="AG296" s="291"/>
      <c r="AH296" s="291"/>
      <c r="AI296" s="291"/>
      <c r="AJ296" s="291"/>
      <c r="AK296" s="291"/>
      <c r="AL296" s="291"/>
      <c r="AM296" s="291"/>
      <c r="AN296" s="291"/>
      <c r="AO296" s="291"/>
      <c r="AP296" s="291"/>
      <c r="AQ296" s="291"/>
      <c r="AR296" s="291"/>
      <c r="AS296" s="291"/>
      <c r="AT296" s="291"/>
      <c r="AU296" s="291"/>
      <c r="AV296" s="291"/>
      <c r="AW296" s="291"/>
      <c r="AX296" s="291"/>
      <c r="AY296" s="291"/>
      <c r="AZ296" s="291"/>
      <c r="BA296" s="291"/>
      <c r="BB296" s="291"/>
      <c r="BC296" s="291"/>
      <c r="BD296" s="291"/>
      <c r="BE296" s="291"/>
      <c r="BF296" s="291"/>
      <c r="BG296" s="293">
        <f>L296+M296+N296+O296</f>
        <v>0</v>
      </c>
      <c r="BH296" s="342"/>
      <c r="BI296" s="291"/>
      <c r="BJ296" s="342"/>
      <c r="BK296" s="291"/>
      <c r="BL296" s="342"/>
      <c r="BM296" s="342"/>
    </row>
    <row r="297" spans="2:65" s="287" customFormat="1" ht="12" customHeight="1">
      <c r="B297" s="447"/>
      <c r="C297" s="387"/>
      <c r="D297" s="367"/>
      <c r="E297" s="367"/>
      <c r="F297" s="367"/>
      <c r="G297" s="367"/>
      <c r="H297" s="364"/>
      <c r="I297" s="362" t="s">
        <v>242</v>
      </c>
      <c r="J297" s="351" t="s">
        <v>391</v>
      </c>
      <c r="K297" s="312" t="s">
        <v>591</v>
      </c>
      <c r="L297" s="291"/>
      <c r="M297" s="291"/>
      <c r="N297" s="291"/>
      <c r="O297" s="291"/>
      <c r="P297" s="294">
        <f>Q297+S297+X297</f>
        <v>0</v>
      </c>
      <c r="Q297" s="305"/>
      <c r="R297" s="305"/>
      <c r="S297" s="305"/>
      <c r="T297" s="305"/>
      <c r="U297" s="305"/>
      <c r="V297" s="305"/>
      <c r="W297" s="305"/>
      <c r="X297" s="305"/>
      <c r="Y297" s="305"/>
      <c r="Z297" s="305"/>
      <c r="AA297" s="305"/>
      <c r="AB297" s="330">
        <f>M297+N297+O297+P297+AA297</f>
        <v>0</v>
      </c>
      <c r="AC297" s="294">
        <f>AD297+AE297</f>
        <v>0</v>
      </c>
      <c r="AD297" s="305"/>
      <c r="AE297" s="305"/>
      <c r="AF297" s="305"/>
      <c r="AG297" s="305"/>
      <c r="AH297" s="305"/>
      <c r="AI297" s="305"/>
      <c r="AJ297" s="294">
        <f>AC297+AG297+AH297+AI297</f>
        <v>0</v>
      </c>
      <c r="AK297" s="305"/>
      <c r="AL297" s="305"/>
      <c r="AM297" s="305"/>
      <c r="AN297" s="305"/>
      <c r="AO297" s="294">
        <f>AK297+AL297+AM297+AN297</f>
        <v>0</v>
      </c>
      <c r="AP297" s="306">
        <f>AB297+AJ297+AO297</f>
        <v>0</v>
      </c>
      <c r="AQ297" s="306">
        <f>AR297+AS297+AT297+AU297+AX297+AY297</f>
        <v>0</v>
      </c>
      <c r="AR297" s="307"/>
      <c r="AS297" s="305"/>
      <c r="AT297" s="305"/>
      <c r="AU297" s="305"/>
      <c r="AV297" s="305"/>
      <c r="AW297" s="305"/>
      <c r="AX297" s="305"/>
      <c r="AY297" s="305"/>
      <c r="AZ297" s="305"/>
      <c r="BA297" s="335"/>
      <c r="BB297" s="335"/>
      <c r="BC297" s="335"/>
      <c r="BD297" s="335"/>
      <c r="BE297" s="335"/>
      <c r="BF297" s="294">
        <f>AQ297+BA297+BB297+BC297+BD297+BE297</f>
        <v>0</v>
      </c>
      <c r="BG297" s="293">
        <f>L297+AP297+BF297</f>
        <v>0</v>
      </c>
      <c r="BH297" s="342"/>
      <c r="BI297" s="291"/>
      <c r="BJ297" s="342"/>
      <c r="BK297" s="291"/>
      <c r="BL297" s="342"/>
      <c r="BM297" s="342"/>
    </row>
    <row r="298" spans="2:65" s="287" customFormat="1" ht="12" customHeight="1">
      <c r="B298" s="447"/>
      <c r="C298" s="387"/>
      <c r="D298" s="367"/>
      <c r="E298" s="367"/>
      <c r="F298" s="367"/>
      <c r="G298" s="367"/>
      <c r="H298" s="364"/>
      <c r="I298" s="362"/>
      <c r="J298" s="351" t="s">
        <v>402</v>
      </c>
      <c r="K298" s="312" t="s">
        <v>592</v>
      </c>
      <c r="L298" s="291"/>
      <c r="M298" s="291"/>
      <c r="N298" s="291"/>
      <c r="O298" s="291"/>
      <c r="P298" s="294">
        <f>Q298+S298+X298</f>
        <v>0</v>
      </c>
      <c r="Q298" s="305"/>
      <c r="R298" s="305"/>
      <c r="S298" s="305"/>
      <c r="T298" s="305"/>
      <c r="U298" s="305"/>
      <c r="V298" s="305"/>
      <c r="W298" s="305"/>
      <c r="X298" s="305"/>
      <c r="Y298" s="305"/>
      <c r="Z298" s="305"/>
      <c r="AA298" s="305"/>
      <c r="AB298" s="330">
        <f>M298+N298+O298+P298+AA298</f>
        <v>0</v>
      </c>
      <c r="AC298" s="294">
        <f>AD298+AE298</f>
        <v>0</v>
      </c>
      <c r="AD298" s="305"/>
      <c r="AE298" s="305"/>
      <c r="AF298" s="305"/>
      <c r="AG298" s="305"/>
      <c r="AH298" s="305"/>
      <c r="AI298" s="305"/>
      <c r="AJ298" s="294">
        <f>AC298+AG298+AH298+AI298</f>
        <v>0</v>
      </c>
      <c r="AK298" s="305"/>
      <c r="AL298" s="305"/>
      <c r="AM298" s="305"/>
      <c r="AN298" s="305"/>
      <c r="AO298" s="294">
        <f>AK298+AL298+AM298+AN298</f>
        <v>0</v>
      </c>
      <c r="AP298" s="306">
        <f>AB298+AJ298+AO298</f>
        <v>0</v>
      </c>
      <c r="AQ298" s="306">
        <f>AR298+AS298+AT298+AU298+AX298+AY298</f>
        <v>0</v>
      </c>
      <c r="AR298" s="307"/>
      <c r="AS298" s="305"/>
      <c r="AT298" s="305"/>
      <c r="AU298" s="305"/>
      <c r="AV298" s="305"/>
      <c r="AW298" s="305"/>
      <c r="AX298" s="305"/>
      <c r="AY298" s="305"/>
      <c r="AZ298" s="305"/>
      <c r="BA298" s="335"/>
      <c r="BB298" s="335"/>
      <c r="BC298" s="335"/>
      <c r="BD298" s="335"/>
      <c r="BE298" s="335"/>
      <c r="BF298" s="294">
        <f>AQ298+BA298+BB298+BC298+BD298+BE298</f>
        <v>0</v>
      </c>
      <c r="BG298" s="293">
        <f>L298+AP298+BF298</f>
        <v>0</v>
      </c>
      <c r="BH298" s="342"/>
      <c r="BI298" s="291"/>
      <c r="BJ298" s="342"/>
      <c r="BK298" s="291"/>
      <c r="BL298" s="342"/>
      <c r="BM298" s="342"/>
    </row>
    <row r="299" spans="2:65" s="287" customFormat="1" ht="12" customHeight="1">
      <c r="B299" s="447"/>
      <c r="C299" s="387"/>
      <c r="D299" s="367"/>
      <c r="E299" s="367"/>
      <c r="F299" s="367"/>
      <c r="G299" s="367"/>
      <c r="H299" s="364"/>
      <c r="I299" s="351" t="s">
        <v>438</v>
      </c>
      <c r="J299" s="351" t="s">
        <v>391</v>
      </c>
      <c r="K299" s="312" t="s">
        <v>593</v>
      </c>
      <c r="L299" s="305"/>
      <c r="M299" s="305"/>
      <c r="N299" s="291"/>
      <c r="O299" s="291"/>
      <c r="P299" s="294">
        <f>Q299+S299+X299</f>
        <v>0</v>
      </c>
      <c r="Q299" s="305"/>
      <c r="R299" s="305"/>
      <c r="S299" s="305"/>
      <c r="T299" s="305"/>
      <c r="U299" s="305"/>
      <c r="V299" s="305"/>
      <c r="W299" s="305"/>
      <c r="X299" s="305"/>
      <c r="Y299" s="305"/>
      <c r="Z299" s="305"/>
      <c r="AA299" s="305"/>
      <c r="AB299" s="330">
        <f>M299+N299+O299+P299+AA299</f>
        <v>0</v>
      </c>
      <c r="AC299" s="294">
        <f>AD299+AE299</f>
        <v>0</v>
      </c>
      <c r="AD299" s="305"/>
      <c r="AE299" s="305"/>
      <c r="AF299" s="305"/>
      <c r="AG299" s="305"/>
      <c r="AH299" s="305"/>
      <c r="AI299" s="305"/>
      <c r="AJ299" s="294">
        <f>AC299+AG299+AH299+AI299</f>
        <v>0</v>
      </c>
      <c r="AK299" s="305"/>
      <c r="AL299" s="305"/>
      <c r="AM299" s="305"/>
      <c r="AN299" s="305"/>
      <c r="AO299" s="294">
        <f>AK299+AL299+AM299+AN299</f>
        <v>0</v>
      </c>
      <c r="AP299" s="306">
        <f>AB299+AJ299+AO299</f>
        <v>0</v>
      </c>
      <c r="AQ299" s="306">
        <f>AR299+AS299+AT299+AU299+AX299+AY299</f>
        <v>0</v>
      </c>
      <c r="AR299" s="307"/>
      <c r="AS299" s="305"/>
      <c r="AT299" s="305"/>
      <c r="AU299" s="305"/>
      <c r="AV299" s="305"/>
      <c r="AW299" s="305"/>
      <c r="AX299" s="305"/>
      <c r="AY299" s="305"/>
      <c r="AZ299" s="305"/>
      <c r="BA299" s="335"/>
      <c r="BB299" s="335"/>
      <c r="BC299" s="335"/>
      <c r="BD299" s="335"/>
      <c r="BE299" s="335"/>
      <c r="BF299" s="294">
        <f>AQ299+BA299+BB299+BC299+BD299+BE299</f>
        <v>0</v>
      </c>
      <c r="BG299" s="293">
        <f>L299+AP299+BF299</f>
        <v>0</v>
      </c>
      <c r="BH299" s="342"/>
      <c r="BI299" s="291"/>
      <c r="BJ299" s="342"/>
      <c r="BK299" s="291"/>
      <c r="BL299" s="342"/>
      <c r="BM299" s="342"/>
    </row>
    <row r="300" spans="2:65" s="287" customFormat="1" ht="12" customHeight="1">
      <c r="B300" s="447"/>
      <c r="C300" s="387"/>
      <c r="D300" s="367"/>
      <c r="E300" s="367"/>
      <c r="F300" s="367"/>
      <c r="G300" s="367"/>
      <c r="H300" s="364"/>
      <c r="I300" s="351" t="s">
        <v>565</v>
      </c>
      <c r="J300" s="351" t="s">
        <v>391</v>
      </c>
      <c r="K300" s="312" t="s">
        <v>594</v>
      </c>
      <c r="L300" s="305"/>
      <c r="M300" s="305"/>
      <c r="N300" s="291"/>
      <c r="O300" s="291"/>
      <c r="P300" s="294">
        <f>Q300+S300+X300</f>
        <v>0</v>
      </c>
      <c r="Q300" s="305"/>
      <c r="R300" s="305"/>
      <c r="S300" s="305"/>
      <c r="T300" s="305"/>
      <c r="U300" s="305"/>
      <c r="V300" s="305"/>
      <c r="W300" s="305"/>
      <c r="X300" s="305"/>
      <c r="Y300" s="305"/>
      <c r="Z300" s="305"/>
      <c r="AA300" s="305"/>
      <c r="AB300" s="330">
        <f>M300+N300+O300+P300+AA300</f>
        <v>0</v>
      </c>
      <c r="AC300" s="294">
        <f>AD300+AE300</f>
        <v>0</v>
      </c>
      <c r="AD300" s="305"/>
      <c r="AE300" s="305"/>
      <c r="AF300" s="305"/>
      <c r="AG300" s="305"/>
      <c r="AH300" s="305"/>
      <c r="AI300" s="305"/>
      <c r="AJ300" s="294">
        <f>AC300+AG300+AH300+AI300</f>
        <v>0</v>
      </c>
      <c r="AK300" s="305"/>
      <c r="AL300" s="305"/>
      <c r="AM300" s="305"/>
      <c r="AN300" s="305"/>
      <c r="AO300" s="294">
        <f>AK300+AL300+AM300+AN300</f>
        <v>0</v>
      </c>
      <c r="AP300" s="306">
        <f>AB300+AJ300+AO300</f>
        <v>0</v>
      </c>
      <c r="AQ300" s="306">
        <f>AR300+AS300+AT300+AU300+AX300+AY300</f>
        <v>0</v>
      </c>
      <c r="AR300" s="307"/>
      <c r="AS300" s="305"/>
      <c r="AT300" s="305"/>
      <c r="AU300" s="305"/>
      <c r="AV300" s="305"/>
      <c r="AW300" s="305"/>
      <c r="AX300" s="305"/>
      <c r="AY300" s="305"/>
      <c r="AZ300" s="305"/>
      <c r="BA300" s="335"/>
      <c r="BB300" s="335"/>
      <c r="BC300" s="335"/>
      <c r="BD300" s="335"/>
      <c r="BE300" s="335"/>
      <c r="BF300" s="294">
        <f>AQ300+BA300+BB300+BC300+BD300+BE300</f>
        <v>0</v>
      </c>
      <c r="BG300" s="293">
        <f>L300+AP300+BF300</f>
        <v>0</v>
      </c>
      <c r="BH300" s="342"/>
      <c r="BI300" s="291"/>
      <c r="BJ300" s="342"/>
      <c r="BK300" s="291"/>
      <c r="BL300" s="342"/>
      <c r="BM300" s="342"/>
    </row>
    <row r="301" spans="2:65" s="287" customFormat="1" ht="12" customHeight="1">
      <c r="B301" s="447"/>
      <c r="C301" s="387"/>
      <c r="D301" s="367"/>
      <c r="E301" s="367"/>
      <c r="F301" s="367"/>
      <c r="G301" s="367"/>
      <c r="H301" s="368" t="s">
        <v>595</v>
      </c>
      <c r="I301" s="362" t="s">
        <v>556</v>
      </c>
      <c r="J301" s="351" t="s">
        <v>391</v>
      </c>
      <c r="K301" s="312" t="s">
        <v>596</v>
      </c>
      <c r="L301" s="291"/>
      <c r="M301" s="291"/>
      <c r="N301" s="291"/>
      <c r="O301" s="291"/>
      <c r="P301" s="294">
        <f>Q301+S301+X301</f>
        <v>0</v>
      </c>
      <c r="Q301" s="305"/>
      <c r="R301" s="305"/>
      <c r="S301" s="305"/>
      <c r="T301" s="305"/>
      <c r="U301" s="305"/>
      <c r="V301" s="305"/>
      <c r="W301" s="305"/>
      <c r="X301" s="305"/>
      <c r="Y301" s="305"/>
      <c r="Z301" s="305"/>
      <c r="AA301" s="305"/>
      <c r="AB301" s="330">
        <f>M301+N301+O301+P301+AA301</f>
        <v>0</v>
      </c>
      <c r="AC301" s="294">
        <f>AD301+AE301</f>
        <v>0</v>
      </c>
      <c r="AD301" s="305"/>
      <c r="AE301" s="305"/>
      <c r="AF301" s="305"/>
      <c r="AG301" s="305"/>
      <c r="AH301" s="305"/>
      <c r="AI301" s="305"/>
      <c r="AJ301" s="294">
        <f>AC301+AG301+AH301+AI301</f>
        <v>0</v>
      </c>
      <c r="AK301" s="305"/>
      <c r="AL301" s="305"/>
      <c r="AM301" s="305"/>
      <c r="AN301" s="305"/>
      <c r="AO301" s="294">
        <f>AK301+AL301+AM301+AN301</f>
        <v>0</v>
      </c>
      <c r="AP301" s="306">
        <f>AB301+AJ301+AO301</f>
        <v>0</v>
      </c>
      <c r="AQ301" s="306">
        <f>AR301+AS301+AT301+AU301+AX301+AY301</f>
        <v>0</v>
      </c>
      <c r="AR301" s="307"/>
      <c r="AS301" s="305"/>
      <c r="AT301" s="305"/>
      <c r="AU301" s="305"/>
      <c r="AV301" s="305"/>
      <c r="AW301" s="305"/>
      <c r="AX301" s="305"/>
      <c r="AY301" s="305"/>
      <c r="AZ301" s="305"/>
      <c r="BA301" s="335"/>
      <c r="BB301" s="335"/>
      <c r="BC301" s="335"/>
      <c r="BD301" s="335"/>
      <c r="BE301" s="335"/>
      <c r="BF301" s="294">
        <f>AQ301+BA301+BB301+BC301+BD301+BE301</f>
        <v>0</v>
      </c>
      <c r="BG301" s="293">
        <f>L301+AP301+BF301</f>
        <v>0</v>
      </c>
      <c r="BH301" s="342"/>
      <c r="BI301" s="291"/>
      <c r="BJ301" s="342"/>
      <c r="BK301" s="291"/>
      <c r="BL301" s="342"/>
      <c r="BM301" s="342"/>
    </row>
    <row r="302" spans="2:65" s="287" customFormat="1" ht="12" customHeight="1">
      <c r="B302" s="447"/>
      <c r="C302" s="387"/>
      <c r="D302" s="367"/>
      <c r="E302" s="367"/>
      <c r="F302" s="367"/>
      <c r="G302" s="367"/>
      <c r="H302" s="368"/>
      <c r="I302" s="362"/>
      <c r="J302" s="344" t="s">
        <v>393</v>
      </c>
      <c r="K302" s="312" t="s">
        <v>597</v>
      </c>
      <c r="L302" s="305"/>
      <c r="M302" s="305"/>
      <c r="N302" s="291"/>
      <c r="O302" s="291"/>
      <c r="P302" s="291"/>
      <c r="Q302" s="291"/>
      <c r="R302" s="291"/>
      <c r="S302" s="291"/>
      <c r="T302" s="291"/>
      <c r="U302" s="291"/>
      <c r="V302" s="291"/>
      <c r="W302" s="291"/>
      <c r="X302" s="291"/>
      <c r="Y302" s="291"/>
      <c r="Z302" s="291"/>
      <c r="AA302" s="291"/>
      <c r="AB302" s="291"/>
      <c r="AC302" s="291"/>
      <c r="AD302" s="291"/>
      <c r="AE302" s="291"/>
      <c r="AF302" s="291"/>
      <c r="AG302" s="291"/>
      <c r="AH302" s="291"/>
      <c r="AI302" s="291"/>
      <c r="AJ302" s="291"/>
      <c r="AK302" s="291"/>
      <c r="AL302" s="291"/>
      <c r="AM302" s="291"/>
      <c r="AN302" s="291"/>
      <c r="AO302" s="291"/>
      <c r="AP302" s="291"/>
      <c r="AQ302" s="291"/>
      <c r="AR302" s="291"/>
      <c r="AS302" s="291"/>
      <c r="AT302" s="291"/>
      <c r="AU302" s="291"/>
      <c r="AV302" s="291"/>
      <c r="AW302" s="291"/>
      <c r="AX302" s="291"/>
      <c r="AY302" s="291"/>
      <c r="AZ302" s="291"/>
      <c r="BA302" s="291"/>
      <c r="BB302" s="291"/>
      <c r="BC302" s="291"/>
      <c r="BD302" s="291"/>
      <c r="BE302" s="291"/>
      <c r="BF302" s="291"/>
      <c r="BG302" s="293">
        <f>L302+M302+N302+O302</f>
        <v>0</v>
      </c>
      <c r="BH302" s="342"/>
      <c r="BI302" s="291"/>
      <c r="BJ302" s="342"/>
      <c r="BK302" s="291"/>
      <c r="BL302" s="342"/>
      <c r="BM302" s="342"/>
    </row>
    <row r="303" spans="2:65" s="287" customFormat="1" ht="12" customHeight="1">
      <c r="B303" s="447"/>
      <c r="C303" s="387"/>
      <c r="D303" s="367"/>
      <c r="E303" s="367"/>
      <c r="F303" s="367"/>
      <c r="G303" s="367"/>
      <c r="H303" s="368"/>
      <c r="I303" s="362" t="s">
        <v>559</v>
      </c>
      <c r="J303" s="351" t="s">
        <v>391</v>
      </c>
      <c r="K303" s="312" t="s">
        <v>598</v>
      </c>
      <c r="L303" s="291"/>
      <c r="M303" s="291"/>
      <c r="N303" s="291"/>
      <c r="O303" s="291"/>
      <c r="P303" s="294">
        <f>Q303+S303+X303</f>
        <v>0</v>
      </c>
      <c r="Q303" s="305"/>
      <c r="R303" s="305"/>
      <c r="S303" s="305"/>
      <c r="T303" s="305"/>
      <c r="U303" s="305"/>
      <c r="V303" s="305"/>
      <c r="W303" s="305"/>
      <c r="X303" s="305"/>
      <c r="Y303" s="305"/>
      <c r="Z303" s="305"/>
      <c r="AA303" s="305"/>
      <c r="AB303" s="330">
        <f>M303+N303+O303+P303+AA303</f>
        <v>0</v>
      </c>
      <c r="AC303" s="294">
        <f>AD303+AE303</f>
        <v>0</v>
      </c>
      <c r="AD303" s="305"/>
      <c r="AE303" s="305"/>
      <c r="AF303" s="305"/>
      <c r="AG303" s="305"/>
      <c r="AH303" s="305"/>
      <c r="AI303" s="305"/>
      <c r="AJ303" s="294">
        <f>AC303+AG303+AH303+AI303</f>
        <v>0</v>
      </c>
      <c r="AK303" s="305"/>
      <c r="AL303" s="305"/>
      <c r="AM303" s="305"/>
      <c r="AN303" s="305"/>
      <c r="AO303" s="294">
        <f>AK303+AL303+AM303+AN303</f>
        <v>0</v>
      </c>
      <c r="AP303" s="306">
        <f>AB303+AJ303+AO303</f>
        <v>0</v>
      </c>
      <c r="AQ303" s="306">
        <f>AR303+AS303+AT303+AU303+AX303+AY303</f>
        <v>0</v>
      </c>
      <c r="AR303" s="307"/>
      <c r="AS303" s="305"/>
      <c r="AT303" s="305"/>
      <c r="AU303" s="305"/>
      <c r="AV303" s="305"/>
      <c r="AW303" s="305"/>
      <c r="AX303" s="305"/>
      <c r="AY303" s="305"/>
      <c r="AZ303" s="305"/>
      <c r="BA303" s="335"/>
      <c r="BB303" s="335"/>
      <c r="BC303" s="335"/>
      <c r="BD303" s="335"/>
      <c r="BE303" s="335"/>
      <c r="BF303" s="294">
        <f>AQ303+BA303+BB303+BC303+BD303+BE303</f>
        <v>0</v>
      </c>
      <c r="BG303" s="293">
        <f>L303+AP303+BF303</f>
        <v>0</v>
      </c>
      <c r="BH303" s="342"/>
      <c r="BI303" s="291"/>
      <c r="BJ303" s="342"/>
      <c r="BK303" s="291"/>
      <c r="BL303" s="342"/>
      <c r="BM303" s="342"/>
    </row>
    <row r="304" spans="2:65" s="287" customFormat="1" ht="12" customHeight="1">
      <c r="B304" s="447"/>
      <c r="C304" s="387"/>
      <c r="D304" s="367"/>
      <c r="E304" s="367"/>
      <c r="F304" s="367"/>
      <c r="G304" s="367"/>
      <c r="H304" s="368"/>
      <c r="I304" s="362"/>
      <c r="J304" s="344" t="s">
        <v>393</v>
      </c>
      <c r="K304" s="312" t="s">
        <v>599</v>
      </c>
      <c r="L304" s="305"/>
      <c r="M304" s="305"/>
      <c r="N304" s="291"/>
      <c r="O304" s="291"/>
      <c r="P304" s="291"/>
      <c r="Q304" s="291"/>
      <c r="R304" s="291"/>
      <c r="S304" s="291"/>
      <c r="T304" s="291"/>
      <c r="U304" s="291"/>
      <c r="V304" s="291"/>
      <c r="W304" s="291"/>
      <c r="X304" s="291"/>
      <c r="Y304" s="291"/>
      <c r="Z304" s="291"/>
      <c r="AA304" s="291"/>
      <c r="AB304" s="291"/>
      <c r="AC304" s="291"/>
      <c r="AD304" s="291"/>
      <c r="AE304" s="291"/>
      <c r="AF304" s="291"/>
      <c r="AG304" s="291"/>
      <c r="AH304" s="291"/>
      <c r="AI304" s="291"/>
      <c r="AJ304" s="291"/>
      <c r="AK304" s="291"/>
      <c r="AL304" s="291"/>
      <c r="AM304" s="291"/>
      <c r="AN304" s="291"/>
      <c r="AO304" s="291"/>
      <c r="AP304" s="291"/>
      <c r="AQ304" s="291"/>
      <c r="AR304" s="291"/>
      <c r="AS304" s="291"/>
      <c r="AT304" s="291"/>
      <c r="AU304" s="291"/>
      <c r="AV304" s="291"/>
      <c r="AW304" s="291"/>
      <c r="AX304" s="291"/>
      <c r="AY304" s="291"/>
      <c r="AZ304" s="291"/>
      <c r="BA304" s="291"/>
      <c r="BB304" s="291"/>
      <c r="BC304" s="291"/>
      <c r="BD304" s="291"/>
      <c r="BE304" s="291"/>
      <c r="BF304" s="291"/>
      <c r="BG304" s="293">
        <f>L304+M304+N304+O304</f>
        <v>0</v>
      </c>
      <c r="BH304" s="342"/>
      <c r="BI304" s="291"/>
      <c r="BJ304" s="342"/>
      <c r="BK304" s="291"/>
      <c r="BL304" s="342"/>
      <c r="BM304" s="342"/>
    </row>
    <row r="305" spans="2:65" s="287" customFormat="1" ht="12" customHeight="1">
      <c r="B305" s="447"/>
      <c r="C305" s="387"/>
      <c r="D305" s="367"/>
      <c r="E305" s="367"/>
      <c r="F305" s="367"/>
      <c r="G305" s="367"/>
      <c r="H305" s="368"/>
      <c r="I305" s="362" t="s">
        <v>242</v>
      </c>
      <c r="J305" s="351" t="s">
        <v>391</v>
      </c>
      <c r="K305" s="312" t="s">
        <v>600</v>
      </c>
      <c r="L305" s="291"/>
      <c r="M305" s="291"/>
      <c r="N305" s="291"/>
      <c r="O305" s="291"/>
      <c r="P305" s="294">
        <f>Q305+S305+X305</f>
        <v>0</v>
      </c>
      <c r="Q305" s="305"/>
      <c r="R305" s="305"/>
      <c r="S305" s="305"/>
      <c r="T305" s="305"/>
      <c r="U305" s="305"/>
      <c r="V305" s="305"/>
      <c r="W305" s="305"/>
      <c r="X305" s="305"/>
      <c r="Y305" s="305"/>
      <c r="Z305" s="305"/>
      <c r="AA305" s="305"/>
      <c r="AB305" s="330">
        <f>M305+N305+O305+P305+AA305</f>
        <v>0</v>
      </c>
      <c r="AC305" s="294">
        <f>AD305+AE305</f>
        <v>0</v>
      </c>
      <c r="AD305" s="305"/>
      <c r="AE305" s="305"/>
      <c r="AF305" s="305"/>
      <c r="AG305" s="305"/>
      <c r="AH305" s="305"/>
      <c r="AI305" s="305"/>
      <c r="AJ305" s="294">
        <f>AC305+AG305+AH305+AI305</f>
        <v>0</v>
      </c>
      <c r="AK305" s="305"/>
      <c r="AL305" s="305"/>
      <c r="AM305" s="305"/>
      <c r="AN305" s="305"/>
      <c r="AO305" s="294">
        <f>AK305+AL305+AM305+AN305</f>
        <v>0</v>
      </c>
      <c r="AP305" s="306">
        <f>AB305+AJ305+AO305</f>
        <v>0</v>
      </c>
      <c r="AQ305" s="306">
        <f>AR305+AS305+AT305+AU305+AX305+AY305</f>
        <v>0</v>
      </c>
      <c r="AR305" s="307"/>
      <c r="AS305" s="305"/>
      <c r="AT305" s="305"/>
      <c r="AU305" s="305"/>
      <c r="AV305" s="305"/>
      <c r="AW305" s="305"/>
      <c r="AX305" s="305"/>
      <c r="AY305" s="305"/>
      <c r="AZ305" s="305"/>
      <c r="BA305" s="335"/>
      <c r="BB305" s="335"/>
      <c r="BC305" s="335"/>
      <c r="BD305" s="335"/>
      <c r="BE305" s="335"/>
      <c r="BF305" s="294">
        <f>AQ305+BA305+BB305+BC305+BD305+BE305</f>
        <v>0</v>
      </c>
      <c r="BG305" s="293">
        <f>L305+AP305+BF305</f>
        <v>0</v>
      </c>
      <c r="BH305" s="342"/>
      <c r="BI305" s="291"/>
      <c r="BJ305" s="342"/>
      <c r="BK305" s="291"/>
      <c r="BL305" s="342"/>
      <c r="BM305" s="342"/>
    </row>
    <row r="306" spans="2:65" s="287" customFormat="1" ht="12" customHeight="1">
      <c r="B306" s="447"/>
      <c r="C306" s="387"/>
      <c r="D306" s="367"/>
      <c r="E306" s="367"/>
      <c r="F306" s="367"/>
      <c r="G306" s="367"/>
      <c r="H306" s="368"/>
      <c r="I306" s="362"/>
      <c r="J306" s="351" t="s">
        <v>402</v>
      </c>
      <c r="K306" s="312" t="s">
        <v>601</v>
      </c>
      <c r="L306" s="291"/>
      <c r="M306" s="291"/>
      <c r="N306" s="291"/>
      <c r="O306" s="291"/>
      <c r="P306" s="294">
        <f>Q306+S306+X306</f>
        <v>0</v>
      </c>
      <c r="Q306" s="305"/>
      <c r="R306" s="305"/>
      <c r="S306" s="305"/>
      <c r="T306" s="305"/>
      <c r="U306" s="305"/>
      <c r="V306" s="305"/>
      <c r="W306" s="305"/>
      <c r="X306" s="305"/>
      <c r="Y306" s="305"/>
      <c r="Z306" s="305"/>
      <c r="AA306" s="305"/>
      <c r="AB306" s="330">
        <f>M306+N306+O306+P306+AA306</f>
        <v>0</v>
      </c>
      <c r="AC306" s="294">
        <f>AD306+AE306</f>
        <v>0</v>
      </c>
      <c r="AD306" s="305"/>
      <c r="AE306" s="305"/>
      <c r="AF306" s="305"/>
      <c r="AG306" s="305"/>
      <c r="AH306" s="305"/>
      <c r="AI306" s="305"/>
      <c r="AJ306" s="294">
        <f>AC306+AG306+AH306+AI306</f>
        <v>0</v>
      </c>
      <c r="AK306" s="305"/>
      <c r="AL306" s="305"/>
      <c r="AM306" s="305"/>
      <c r="AN306" s="305"/>
      <c r="AO306" s="294">
        <f>AK306+AL306+AM306+AN306</f>
        <v>0</v>
      </c>
      <c r="AP306" s="306">
        <f>AB306+AJ306+AO306</f>
        <v>0</v>
      </c>
      <c r="AQ306" s="306">
        <f>AR306+AS306+AT306+AU306+AX306+AY306</f>
        <v>0</v>
      </c>
      <c r="AR306" s="307"/>
      <c r="AS306" s="305"/>
      <c r="AT306" s="305"/>
      <c r="AU306" s="305"/>
      <c r="AV306" s="305"/>
      <c r="AW306" s="305"/>
      <c r="AX306" s="305"/>
      <c r="AY306" s="305"/>
      <c r="AZ306" s="305"/>
      <c r="BA306" s="335"/>
      <c r="BB306" s="335"/>
      <c r="BC306" s="335"/>
      <c r="BD306" s="335"/>
      <c r="BE306" s="335"/>
      <c r="BF306" s="294">
        <f>AQ306+BA306+BB306+BC306+BD306+BE306</f>
        <v>0</v>
      </c>
      <c r="BG306" s="293">
        <f>L306+AP306+BF306</f>
        <v>0</v>
      </c>
      <c r="BH306" s="342"/>
      <c r="BI306" s="291"/>
      <c r="BJ306" s="342"/>
      <c r="BK306" s="291"/>
      <c r="BL306" s="342"/>
      <c r="BM306" s="342"/>
    </row>
    <row r="307" spans="2:65" s="287" customFormat="1" ht="12" customHeight="1">
      <c r="B307" s="447"/>
      <c r="C307" s="387"/>
      <c r="D307" s="367"/>
      <c r="E307" s="367"/>
      <c r="F307" s="367"/>
      <c r="G307" s="367"/>
      <c r="H307" s="368"/>
      <c r="I307" s="351" t="s">
        <v>438</v>
      </c>
      <c r="J307" s="351" t="s">
        <v>391</v>
      </c>
      <c r="K307" s="312" t="s">
        <v>602</v>
      </c>
      <c r="L307" s="305"/>
      <c r="M307" s="305"/>
      <c r="N307" s="291"/>
      <c r="O307" s="291"/>
      <c r="P307" s="294">
        <f>Q307+S307+X307</f>
        <v>0</v>
      </c>
      <c r="Q307" s="305"/>
      <c r="R307" s="305"/>
      <c r="S307" s="305"/>
      <c r="T307" s="305"/>
      <c r="U307" s="305"/>
      <c r="V307" s="305"/>
      <c r="W307" s="305"/>
      <c r="X307" s="305"/>
      <c r="Y307" s="305"/>
      <c r="Z307" s="305"/>
      <c r="AA307" s="305"/>
      <c r="AB307" s="330">
        <f>M307+N307+O307+P307+AA307</f>
        <v>0</v>
      </c>
      <c r="AC307" s="294">
        <f>AD307+AE307</f>
        <v>0</v>
      </c>
      <c r="AD307" s="305"/>
      <c r="AE307" s="305"/>
      <c r="AF307" s="305"/>
      <c r="AG307" s="305"/>
      <c r="AH307" s="305"/>
      <c r="AI307" s="305"/>
      <c r="AJ307" s="294">
        <f>AC307+AG307+AH307+AI307</f>
        <v>0</v>
      </c>
      <c r="AK307" s="305"/>
      <c r="AL307" s="305"/>
      <c r="AM307" s="305"/>
      <c r="AN307" s="305"/>
      <c r="AO307" s="294">
        <f>AK307+AL307+AM307+AN307</f>
        <v>0</v>
      </c>
      <c r="AP307" s="306">
        <f>AB307+AJ307+AO307</f>
        <v>0</v>
      </c>
      <c r="AQ307" s="306">
        <f>AR307+AS307+AT307+AU307+AX307+AY307</f>
        <v>0</v>
      </c>
      <c r="AR307" s="307"/>
      <c r="AS307" s="305"/>
      <c r="AT307" s="305"/>
      <c r="AU307" s="305"/>
      <c r="AV307" s="305"/>
      <c r="AW307" s="305"/>
      <c r="AX307" s="305"/>
      <c r="AY307" s="305"/>
      <c r="AZ307" s="305"/>
      <c r="BA307" s="335"/>
      <c r="BB307" s="335"/>
      <c r="BC307" s="335"/>
      <c r="BD307" s="335"/>
      <c r="BE307" s="335"/>
      <c r="BF307" s="294">
        <f>AQ307+BA307+BB307+BC307+BD307+BE307</f>
        <v>0</v>
      </c>
      <c r="BG307" s="293">
        <f>L307+AP307+BF307</f>
        <v>0</v>
      </c>
      <c r="BH307" s="342"/>
      <c r="BI307" s="291"/>
      <c r="BJ307" s="342"/>
      <c r="BK307" s="291"/>
      <c r="BL307" s="342"/>
      <c r="BM307" s="342"/>
    </row>
    <row r="308" spans="2:65" s="287" customFormat="1" ht="12" customHeight="1">
      <c r="B308" s="447"/>
      <c r="C308" s="387"/>
      <c r="D308" s="367"/>
      <c r="E308" s="367"/>
      <c r="F308" s="367"/>
      <c r="G308" s="367"/>
      <c r="H308" s="368"/>
      <c r="I308" s="351" t="s">
        <v>565</v>
      </c>
      <c r="J308" s="351" t="s">
        <v>391</v>
      </c>
      <c r="K308" s="312" t="s">
        <v>603</v>
      </c>
      <c r="L308" s="305"/>
      <c r="M308" s="305"/>
      <c r="N308" s="291"/>
      <c r="O308" s="291"/>
      <c r="P308" s="294">
        <f>Q308+S308+X308</f>
        <v>0</v>
      </c>
      <c r="Q308" s="305"/>
      <c r="R308" s="305"/>
      <c r="S308" s="305"/>
      <c r="T308" s="305"/>
      <c r="U308" s="305"/>
      <c r="V308" s="305"/>
      <c r="W308" s="305"/>
      <c r="X308" s="305"/>
      <c r="Y308" s="305"/>
      <c r="Z308" s="305"/>
      <c r="AA308" s="305"/>
      <c r="AB308" s="330">
        <f>M308+N308+O308+P308+AA308</f>
        <v>0</v>
      </c>
      <c r="AC308" s="294">
        <f>AD308+AE308</f>
        <v>0</v>
      </c>
      <c r="AD308" s="305"/>
      <c r="AE308" s="305"/>
      <c r="AF308" s="305"/>
      <c r="AG308" s="305"/>
      <c r="AH308" s="305"/>
      <c r="AI308" s="305"/>
      <c r="AJ308" s="294">
        <f>AC308+AG308+AH308+AI308</f>
        <v>0</v>
      </c>
      <c r="AK308" s="305"/>
      <c r="AL308" s="305"/>
      <c r="AM308" s="305"/>
      <c r="AN308" s="305"/>
      <c r="AO308" s="294">
        <f>AK308+AL308+AM308+AN308</f>
        <v>0</v>
      </c>
      <c r="AP308" s="306">
        <f>AB308+AJ308+AO308</f>
        <v>0</v>
      </c>
      <c r="AQ308" s="306">
        <f>AR308+AS308+AT308+AU308+AX308+AY308</f>
        <v>0</v>
      </c>
      <c r="AR308" s="307"/>
      <c r="AS308" s="305"/>
      <c r="AT308" s="305"/>
      <c r="AU308" s="305"/>
      <c r="AV308" s="305"/>
      <c r="AW308" s="305"/>
      <c r="AX308" s="305"/>
      <c r="AY308" s="305"/>
      <c r="AZ308" s="305"/>
      <c r="BA308" s="335"/>
      <c r="BB308" s="335"/>
      <c r="BC308" s="335"/>
      <c r="BD308" s="335"/>
      <c r="BE308" s="335"/>
      <c r="BF308" s="294">
        <f>AQ308+BA308+BB308+BC308+BD308+BE308</f>
        <v>0</v>
      </c>
      <c r="BG308" s="293">
        <f>L308+AP308+BF308</f>
        <v>0</v>
      </c>
      <c r="BH308" s="342"/>
      <c r="BI308" s="291"/>
      <c r="BJ308" s="342"/>
      <c r="BK308" s="291"/>
      <c r="BL308" s="342"/>
      <c r="BM308" s="342"/>
    </row>
    <row r="309" spans="2:65" s="287" customFormat="1" ht="12" customHeight="1">
      <c r="B309" s="447"/>
      <c r="C309" s="387"/>
      <c r="D309" s="367"/>
      <c r="E309" s="367"/>
      <c r="F309" s="367"/>
      <c r="G309" s="367"/>
      <c r="H309" s="364" t="s">
        <v>604</v>
      </c>
      <c r="I309" s="362" t="s">
        <v>556</v>
      </c>
      <c r="J309" s="351" t="s">
        <v>391</v>
      </c>
      <c r="K309" s="312" t="s">
        <v>605</v>
      </c>
      <c r="L309" s="291"/>
      <c r="M309" s="291"/>
      <c r="N309" s="291"/>
      <c r="O309" s="291"/>
      <c r="P309" s="294">
        <f>Q309+S309+X309</f>
        <v>0</v>
      </c>
      <c r="Q309" s="305"/>
      <c r="R309" s="305"/>
      <c r="S309" s="305"/>
      <c r="T309" s="305"/>
      <c r="U309" s="305"/>
      <c r="V309" s="305"/>
      <c r="W309" s="305"/>
      <c r="X309" s="305"/>
      <c r="Y309" s="305"/>
      <c r="Z309" s="305"/>
      <c r="AA309" s="305"/>
      <c r="AB309" s="330">
        <f>M309+N309+O309+P309+AA309</f>
        <v>0</v>
      </c>
      <c r="AC309" s="294">
        <f>AD309+AE309</f>
        <v>0</v>
      </c>
      <c r="AD309" s="305"/>
      <c r="AE309" s="305"/>
      <c r="AF309" s="305"/>
      <c r="AG309" s="305"/>
      <c r="AH309" s="305"/>
      <c r="AI309" s="305"/>
      <c r="AJ309" s="294">
        <f>AC309+AG309+AH309+AI309</f>
        <v>0</v>
      </c>
      <c r="AK309" s="305"/>
      <c r="AL309" s="305"/>
      <c r="AM309" s="305"/>
      <c r="AN309" s="305"/>
      <c r="AO309" s="294">
        <f>AK309+AL309+AM309+AN309</f>
        <v>0</v>
      </c>
      <c r="AP309" s="306">
        <f>AB309+AJ309+AO309</f>
        <v>0</v>
      </c>
      <c r="AQ309" s="306">
        <f>AR309+AS309+AT309+AU309+AX309+AY309</f>
        <v>0</v>
      </c>
      <c r="AR309" s="307"/>
      <c r="AS309" s="305"/>
      <c r="AT309" s="305"/>
      <c r="AU309" s="305"/>
      <c r="AV309" s="305"/>
      <c r="AW309" s="305"/>
      <c r="AX309" s="305"/>
      <c r="AY309" s="305"/>
      <c r="AZ309" s="305"/>
      <c r="BA309" s="335"/>
      <c r="BB309" s="335"/>
      <c r="BC309" s="335"/>
      <c r="BD309" s="335"/>
      <c r="BE309" s="335"/>
      <c r="BF309" s="294">
        <f>AQ309+BA309+BB309+BC309+BD309+BE309</f>
        <v>0</v>
      </c>
      <c r="BG309" s="293">
        <f>L309+AP309+BF309</f>
        <v>0</v>
      </c>
      <c r="BH309" s="342"/>
      <c r="BI309" s="291"/>
      <c r="BJ309" s="342"/>
      <c r="BK309" s="291"/>
      <c r="BL309" s="342"/>
      <c r="BM309" s="342"/>
    </row>
    <row r="310" spans="2:65" s="287" customFormat="1" ht="12" customHeight="1">
      <c r="B310" s="447"/>
      <c r="C310" s="387"/>
      <c r="D310" s="367"/>
      <c r="E310" s="367"/>
      <c r="F310" s="367"/>
      <c r="G310" s="367"/>
      <c r="H310" s="364"/>
      <c r="I310" s="362"/>
      <c r="J310" s="344" t="s">
        <v>393</v>
      </c>
      <c r="K310" s="312" t="s">
        <v>606</v>
      </c>
      <c r="L310" s="305"/>
      <c r="M310" s="305"/>
      <c r="N310" s="291"/>
      <c r="O310" s="291"/>
      <c r="P310" s="291"/>
      <c r="Q310" s="291"/>
      <c r="R310" s="291"/>
      <c r="S310" s="291"/>
      <c r="T310" s="291"/>
      <c r="U310" s="291"/>
      <c r="V310" s="291"/>
      <c r="W310" s="291"/>
      <c r="X310" s="291"/>
      <c r="Y310" s="291"/>
      <c r="Z310" s="291"/>
      <c r="AA310" s="291"/>
      <c r="AB310" s="291"/>
      <c r="AC310" s="291"/>
      <c r="AD310" s="291"/>
      <c r="AE310" s="291"/>
      <c r="AF310" s="291"/>
      <c r="AG310" s="291"/>
      <c r="AH310" s="291"/>
      <c r="AI310" s="291"/>
      <c r="AJ310" s="291"/>
      <c r="AK310" s="291"/>
      <c r="AL310" s="291"/>
      <c r="AM310" s="291"/>
      <c r="AN310" s="291"/>
      <c r="AO310" s="291"/>
      <c r="AP310" s="291"/>
      <c r="AQ310" s="291"/>
      <c r="AR310" s="291"/>
      <c r="AS310" s="291"/>
      <c r="AT310" s="291"/>
      <c r="AU310" s="291"/>
      <c r="AV310" s="291"/>
      <c r="AW310" s="291"/>
      <c r="AX310" s="291"/>
      <c r="AY310" s="291"/>
      <c r="AZ310" s="291"/>
      <c r="BA310" s="291"/>
      <c r="BB310" s="291"/>
      <c r="BC310" s="291"/>
      <c r="BD310" s="291"/>
      <c r="BE310" s="291"/>
      <c r="BF310" s="291"/>
      <c r="BG310" s="293">
        <f>L310+M310+N310+O310</f>
        <v>0</v>
      </c>
      <c r="BH310" s="342"/>
      <c r="BI310" s="291"/>
      <c r="BJ310" s="342"/>
      <c r="BK310" s="291"/>
      <c r="BL310" s="342"/>
      <c r="BM310" s="342"/>
    </row>
    <row r="311" spans="2:65" s="287" customFormat="1" ht="12" customHeight="1">
      <c r="B311" s="447"/>
      <c r="C311" s="387"/>
      <c r="D311" s="367"/>
      <c r="E311" s="367"/>
      <c r="F311" s="367"/>
      <c r="G311" s="367"/>
      <c r="H311" s="364"/>
      <c r="I311" s="362" t="s">
        <v>559</v>
      </c>
      <c r="J311" s="351" t="s">
        <v>391</v>
      </c>
      <c r="K311" s="312" t="s">
        <v>607</v>
      </c>
      <c r="L311" s="291"/>
      <c r="M311" s="291"/>
      <c r="N311" s="291"/>
      <c r="O311" s="291"/>
      <c r="P311" s="294">
        <f>Q311+S311+X311</f>
        <v>0</v>
      </c>
      <c r="Q311" s="305"/>
      <c r="R311" s="305"/>
      <c r="S311" s="305"/>
      <c r="T311" s="305"/>
      <c r="U311" s="305"/>
      <c r="V311" s="305"/>
      <c r="W311" s="305"/>
      <c r="X311" s="305"/>
      <c r="Y311" s="305"/>
      <c r="Z311" s="305"/>
      <c r="AA311" s="305"/>
      <c r="AB311" s="330">
        <f>M311+N311+O311+P311+AA311</f>
        <v>0</v>
      </c>
      <c r="AC311" s="294">
        <f>AD311+AE311</f>
        <v>0</v>
      </c>
      <c r="AD311" s="305"/>
      <c r="AE311" s="305"/>
      <c r="AF311" s="305"/>
      <c r="AG311" s="305"/>
      <c r="AH311" s="305"/>
      <c r="AI311" s="305"/>
      <c r="AJ311" s="294">
        <f>AC311+AG311+AH311+AI311</f>
        <v>0</v>
      </c>
      <c r="AK311" s="305"/>
      <c r="AL311" s="305"/>
      <c r="AM311" s="305"/>
      <c r="AN311" s="305"/>
      <c r="AO311" s="294">
        <f>AK311+AL311+AM311+AN311</f>
        <v>0</v>
      </c>
      <c r="AP311" s="306">
        <f>AB311+AJ311+AO311</f>
        <v>0</v>
      </c>
      <c r="AQ311" s="306">
        <f>AR311+AS311+AT311+AU311+AX311+AY311</f>
        <v>0</v>
      </c>
      <c r="AR311" s="307"/>
      <c r="AS311" s="305"/>
      <c r="AT311" s="305"/>
      <c r="AU311" s="305"/>
      <c r="AV311" s="305"/>
      <c r="AW311" s="305"/>
      <c r="AX311" s="305"/>
      <c r="AY311" s="305"/>
      <c r="AZ311" s="305"/>
      <c r="BA311" s="335"/>
      <c r="BB311" s="335"/>
      <c r="BC311" s="335"/>
      <c r="BD311" s="335"/>
      <c r="BE311" s="335"/>
      <c r="BF311" s="294">
        <f>AQ311+BA311+BB311+BC311+BD311+BE311</f>
        <v>0</v>
      </c>
      <c r="BG311" s="293">
        <f>L311+AP311+BF311</f>
        <v>0</v>
      </c>
      <c r="BH311" s="342"/>
      <c r="BI311" s="291"/>
      <c r="BJ311" s="342"/>
      <c r="BK311" s="291"/>
      <c r="BL311" s="342"/>
      <c r="BM311" s="342"/>
    </row>
    <row r="312" spans="2:65" s="287" customFormat="1" ht="12" customHeight="1">
      <c r="B312" s="447"/>
      <c r="C312" s="387"/>
      <c r="D312" s="367"/>
      <c r="E312" s="367"/>
      <c r="F312" s="367"/>
      <c r="G312" s="367"/>
      <c r="H312" s="364"/>
      <c r="I312" s="362"/>
      <c r="J312" s="344" t="s">
        <v>393</v>
      </c>
      <c r="K312" s="312" t="s">
        <v>608</v>
      </c>
      <c r="L312" s="305"/>
      <c r="M312" s="305"/>
      <c r="N312" s="291"/>
      <c r="O312" s="291"/>
      <c r="P312" s="291"/>
      <c r="Q312" s="291"/>
      <c r="R312" s="291"/>
      <c r="S312" s="291"/>
      <c r="T312" s="291"/>
      <c r="U312" s="291"/>
      <c r="V312" s="291"/>
      <c r="W312" s="291"/>
      <c r="X312" s="291"/>
      <c r="Y312" s="291"/>
      <c r="Z312" s="291"/>
      <c r="AA312" s="291"/>
      <c r="AB312" s="291"/>
      <c r="AC312" s="291"/>
      <c r="AD312" s="291"/>
      <c r="AE312" s="291"/>
      <c r="AF312" s="291"/>
      <c r="AG312" s="291"/>
      <c r="AH312" s="291"/>
      <c r="AI312" s="291"/>
      <c r="AJ312" s="291"/>
      <c r="AK312" s="291"/>
      <c r="AL312" s="291"/>
      <c r="AM312" s="291"/>
      <c r="AN312" s="291"/>
      <c r="AO312" s="291"/>
      <c r="AP312" s="291"/>
      <c r="AQ312" s="291"/>
      <c r="AR312" s="291"/>
      <c r="AS312" s="291"/>
      <c r="AT312" s="291"/>
      <c r="AU312" s="291"/>
      <c r="AV312" s="291"/>
      <c r="AW312" s="291"/>
      <c r="AX312" s="291"/>
      <c r="AY312" s="291"/>
      <c r="AZ312" s="291"/>
      <c r="BA312" s="291"/>
      <c r="BB312" s="291"/>
      <c r="BC312" s="291"/>
      <c r="BD312" s="291"/>
      <c r="BE312" s="291"/>
      <c r="BF312" s="291"/>
      <c r="BG312" s="293">
        <f>L312+M312+N312+O312</f>
        <v>0</v>
      </c>
      <c r="BH312" s="342"/>
      <c r="BI312" s="291"/>
      <c r="BJ312" s="342"/>
      <c r="BK312" s="291"/>
      <c r="BL312" s="342"/>
      <c r="BM312" s="342"/>
    </row>
    <row r="313" spans="2:65" s="287" customFormat="1" ht="12" customHeight="1">
      <c r="B313" s="447"/>
      <c r="C313" s="387"/>
      <c r="D313" s="367"/>
      <c r="E313" s="367"/>
      <c r="F313" s="367"/>
      <c r="G313" s="367"/>
      <c r="H313" s="364"/>
      <c r="I313" s="362" t="s">
        <v>242</v>
      </c>
      <c r="J313" s="351" t="s">
        <v>391</v>
      </c>
      <c r="K313" s="312" t="s">
        <v>609</v>
      </c>
      <c r="L313" s="291"/>
      <c r="M313" s="291"/>
      <c r="N313" s="291"/>
      <c r="O313" s="291"/>
      <c r="P313" s="294">
        <f>Q313+S313+X313</f>
        <v>0</v>
      </c>
      <c r="Q313" s="305"/>
      <c r="R313" s="305"/>
      <c r="S313" s="305"/>
      <c r="T313" s="305"/>
      <c r="U313" s="305"/>
      <c r="V313" s="305"/>
      <c r="W313" s="305"/>
      <c r="X313" s="305"/>
      <c r="Y313" s="305"/>
      <c r="Z313" s="305"/>
      <c r="AA313" s="305"/>
      <c r="AB313" s="330">
        <f>M313+N313+O313+P313+AA313</f>
        <v>0</v>
      </c>
      <c r="AC313" s="294">
        <f>AD313+AE313</f>
        <v>0</v>
      </c>
      <c r="AD313" s="305"/>
      <c r="AE313" s="305"/>
      <c r="AF313" s="305"/>
      <c r="AG313" s="305"/>
      <c r="AH313" s="305"/>
      <c r="AI313" s="305"/>
      <c r="AJ313" s="294">
        <f>AC313+AG313+AH313+AI313</f>
        <v>0</v>
      </c>
      <c r="AK313" s="305"/>
      <c r="AL313" s="305"/>
      <c r="AM313" s="305"/>
      <c r="AN313" s="305"/>
      <c r="AO313" s="294">
        <f>AK313+AL313+AM313+AN313</f>
        <v>0</v>
      </c>
      <c r="AP313" s="306">
        <f>AB313+AJ313+AO313</f>
        <v>0</v>
      </c>
      <c r="AQ313" s="306">
        <f>AR313+AS313+AT313+AU313+AX313+AY313</f>
        <v>0</v>
      </c>
      <c r="AR313" s="307"/>
      <c r="AS313" s="305"/>
      <c r="AT313" s="305"/>
      <c r="AU313" s="305"/>
      <c r="AV313" s="305"/>
      <c r="AW313" s="305"/>
      <c r="AX313" s="305"/>
      <c r="AY313" s="305"/>
      <c r="AZ313" s="305"/>
      <c r="BA313" s="335"/>
      <c r="BB313" s="335"/>
      <c r="BC313" s="335"/>
      <c r="BD313" s="335"/>
      <c r="BE313" s="335"/>
      <c r="BF313" s="294">
        <f>AQ313+BA313+BB313+BC313+BD313+BE313</f>
        <v>0</v>
      </c>
      <c r="BG313" s="293">
        <f>L313+AP313+BF313</f>
        <v>0</v>
      </c>
      <c r="BH313" s="342"/>
      <c r="BI313" s="291"/>
      <c r="BJ313" s="342"/>
      <c r="BK313" s="291"/>
      <c r="BL313" s="342"/>
      <c r="BM313" s="342"/>
    </row>
    <row r="314" spans="2:65" s="287" customFormat="1" ht="12" customHeight="1">
      <c r="B314" s="447"/>
      <c r="C314" s="387"/>
      <c r="D314" s="367"/>
      <c r="E314" s="367"/>
      <c r="F314" s="367"/>
      <c r="G314" s="367"/>
      <c r="H314" s="364"/>
      <c r="I314" s="362"/>
      <c r="J314" s="351" t="s">
        <v>402</v>
      </c>
      <c r="K314" s="312" t="s">
        <v>610</v>
      </c>
      <c r="L314" s="291"/>
      <c r="M314" s="291"/>
      <c r="N314" s="291"/>
      <c r="O314" s="291"/>
      <c r="P314" s="294">
        <f>Q314+S314+X314</f>
        <v>0</v>
      </c>
      <c r="Q314" s="305"/>
      <c r="R314" s="305"/>
      <c r="S314" s="305"/>
      <c r="T314" s="305"/>
      <c r="U314" s="305"/>
      <c r="V314" s="305"/>
      <c r="W314" s="305"/>
      <c r="X314" s="305"/>
      <c r="Y314" s="305"/>
      <c r="Z314" s="305"/>
      <c r="AA314" s="305"/>
      <c r="AB314" s="330">
        <f>M314+N314+O314+P314+AA314</f>
        <v>0</v>
      </c>
      <c r="AC314" s="294">
        <f>AD314+AE314</f>
        <v>0</v>
      </c>
      <c r="AD314" s="305"/>
      <c r="AE314" s="305"/>
      <c r="AF314" s="305"/>
      <c r="AG314" s="305"/>
      <c r="AH314" s="305"/>
      <c r="AI314" s="305"/>
      <c r="AJ314" s="294">
        <f>AC314+AG314+AH314+AI314</f>
        <v>0</v>
      </c>
      <c r="AK314" s="305"/>
      <c r="AL314" s="305"/>
      <c r="AM314" s="305"/>
      <c r="AN314" s="305"/>
      <c r="AO314" s="294">
        <f>AK314+AL314+AM314+AN314</f>
        <v>0</v>
      </c>
      <c r="AP314" s="306">
        <f>AB314+AJ314+AO314</f>
        <v>0</v>
      </c>
      <c r="AQ314" s="306">
        <f>AR314+AS314+AT314+AU314+AX314+AY314</f>
        <v>0</v>
      </c>
      <c r="AR314" s="307"/>
      <c r="AS314" s="305"/>
      <c r="AT314" s="305"/>
      <c r="AU314" s="305"/>
      <c r="AV314" s="305"/>
      <c r="AW314" s="305"/>
      <c r="AX314" s="305"/>
      <c r="AY314" s="305"/>
      <c r="AZ314" s="305"/>
      <c r="BA314" s="335"/>
      <c r="BB314" s="335"/>
      <c r="BC314" s="335"/>
      <c r="BD314" s="335"/>
      <c r="BE314" s="335"/>
      <c r="BF314" s="294">
        <f>AQ314+BA314+BB314+BC314+BD314+BE314</f>
        <v>0</v>
      </c>
      <c r="BG314" s="293">
        <f>L314+AP314+BF314</f>
        <v>0</v>
      </c>
      <c r="BH314" s="342"/>
      <c r="BI314" s="291"/>
      <c r="BJ314" s="342"/>
      <c r="BK314" s="291"/>
      <c r="BL314" s="342"/>
      <c r="BM314" s="342"/>
    </row>
    <row r="315" spans="2:65" s="287" customFormat="1" ht="12" customHeight="1">
      <c r="B315" s="447"/>
      <c r="C315" s="387"/>
      <c r="D315" s="367"/>
      <c r="E315" s="367"/>
      <c r="F315" s="367"/>
      <c r="G315" s="367"/>
      <c r="H315" s="364"/>
      <c r="I315" s="351" t="s">
        <v>438</v>
      </c>
      <c r="J315" s="351" t="s">
        <v>391</v>
      </c>
      <c r="K315" s="289" t="s">
        <v>611</v>
      </c>
      <c r="L315" s="305"/>
      <c r="M315" s="305"/>
      <c r="N315" s="291"/>
      <c r="O315" s="291"/>
      <c r="P315" s="294">
        <f>Q315+S315+X315</f>
        <v>0</v>
      </c>
      <c r="Q315" s="305"/>
      <c r="R315" s="305"/>
      <c r="S315" s="305"/>
      <c r="T315" s="305"/>
      <c r="U315" s="305"/>
      <c r="V315" s="305"/>
      <c r="W315" s="305"/>
      <c r="X315" s="305"/>
      <c r="Y315" s="305"/>
      <c r="Z315" s="305"/>
      <c r="AA315" s="305"/>
      <c r="AB315" s="330">
        <f>M315+N315+O315+P315+AA315</f>
        <v>0</v>
      </c>
      <c r="AC315" s="294">
        <f>AD315+AE315</f>
        <v>0</v>
      </c>
      <c r="AD315" s="305"/>
      <c r="AE315" s="305"/>
      <c r="AF315" s="305"/>
      <c r="AG315" s="305"/>
      <c r="AH315" s="305"/>
      <c r="AI315" s="305"/>
      <c r="AJ315" s="294">
        <f>AC315+AG315+AH315+AI315</f>
        <v>0</v>
      </c>
      <c r="AK315" s="305"/>
      <c r="AL315" s="305"/>
      <c r="AM315" s="305"/>
      <c r="AN315" s="305"/>
      <c r="AO315" s="294">
        <f>AK315+AL315+AM315+AN315</f>
        <v>0</v>
      </c>
      <c r="AP315" s="306">
        <f>AB315+AJ315+AO315</f>
        <v>0</v>
      </c>
      <c r="AQ315" s="306">
        <f>AR315+AS315+AT315+AU315+AX315+AY315</f>
        <v>0</v>
      </c>
      <c r="AR315" s="307"/>
      <c r="AS315" s="305"/>
      <c r="AT315" s="305"/>
      <c r="AU315" s="305"/>
      <c r="AV315" s="305"/>
      <c r="AW315" s="305"/>
      <c r="AX315" s="305"/>
      <c r="AY315" s="305"/>
      <c r="AZ315" s="305"/>
      <c r="BA315" s="335"/>
      <c r="BB315" s="335"/>
      <c r="BC315" s="335"/>
      <c r="BD315" s="335"/>
      <c r="BE315" s="335"/>
      <c r="BF315" s="294">
        <f>AQ315+BA315+BB315+BC315+BD315+BE315</f>
        <v>0</v>
      </c>
      <c r="BG315" s="293">
        <f>L315+AP315+BF315</f>
        <v>0</v>
      </c>
      <c r="BH315" s="342"/>
      <c r="BI315" s="291"/>
      <c r="BJ315" s="342"/>
      <c r="BK315" s="291"/>
      <c r="BL315" s="342"/>
      <c r="BM315" s="342"/>
    </row>
    <row r="316" spans="2:65" s="287" customFormat="1" ht="12" customHeight="1">
      <c r="B316" s="447"/>
      <c r="C316" s="387"/>
      <c r="D316" s="367"/>
      <c r="E316" s="367"/>
      <c r="F316" s="367"/>
      <c r="G316" s="367"/>
      <c r="H316" s="364"/>
      <c r="I316" s="351" t="s">
        <v>565</v>
      </c>
      <c r="J316" s="351" t="s">
        <v>391</v>
      </c>
      <c r="K316" s="289" t="s">
        <v>612</v>
      </c>
      <c r="L316" s="305"/>
      <c r="M316" s="305"/>
      <c r="N316" s="291"/>
      <c r="O316" s="291"/>
      <c r="P316" s="294">
        <f>Q316+S316+X316</f>
        <v>0</v>
      </c>
      <c r="Q316" s="305"/>
      <c r="R316" s="305"/>
      <c r="S316" s="305"/>
      <c r="T316" s="305"/>
      <c r="U316" s="305"/>
      <c r="V316" s="305"/>
      <c r="W316" s="305"/>
      <c r="X316" s="305"/>
      <c r="Y316" s="305"/>
      <c r="Z316" s="305"/>
      <c r="AA316" s="305"/>
      <c r="AB316" s="330">
        <f>M316+N316+O316+P316+AA316</f>
        <v>0</v>
      </c>
      <c r="AC316" s="294">
        <f>AD316+AE316</f>
        <v>0</v>
      </c>
      <c r="AD316" s="305"/>
      <c r="AE316" s="305"/>
      <c r="AF316" s="305"/>
      <c r="AG316" s="305"/>
      <c r="AH316" s="305"/>
      <c r="AI316" s="305"/>
      <c r="AJ316" s="294">
        <f>AC316+AG316+AH316+AI316</f>
        <v>0</v>
      </c>
      <c r="AK316" s="305"/>
      <c r="AL316" s="305"/>
      <c r="AM316" s="305"/>
      <c r="AN316" s="305"/>
      <c r="AO316" s="294">
        <f>AK316+AL316+AM316+AN316</f>
        <v>0</v>
      </c>
      <c r="AP316" s="306">
        <f>AB316+AJ316+AO316</f>
        <v>0</v>
      </c>
      <c r="AQ316" s="306">
        <f>AR316+AS316+AT316+AU316+AX316+AY316</f>
        <v>0</v>
      </c>
      <c r="AR316" s="307"/>
      <c r="AS316" s="305"/>
      <c r="AT316" s="305"/>
      <c r="AU316" s="305"/>
      <c r="AV316" s="305"/>
      <c r="AW316" s="305"/>
      <c r="AX316" s="305"/>
      <c r="AY316" s="305"/>
      <c r="AZ316" s="305"/>
      <c r="BA316" s="335"/>
      <c r="BB316" s="335"/>
      <c r="BC316" s="335"/>
      <c r="BD316" s="335"/>
      <c r="BE316" s="335"/>
      <c r="BF316" s="294">
        <f>AQ316+BA316+BB316+BC316+BD316+BE316</f>
        <v>0</v>
      </c>
      <c r="BG316" s="293">
        <f>L316+AP316+BF316</f>
        <v>0</v>
      </c>
      <c r="BH316" s="342"/>
      <c r="BI316" s="291"/>
      <c r="BJ316" s="342"/>
      <c r="BK316" s="291"/>
      <c r="BL316" s="342"/>
      <c r="BM316" s="342"/>
    </row>
    <row r="317" spans="2:65" s="287" customFormat="1" ht="12" customHeight="1">
      <c r="B317" s="447"/>
      <c r="C317" s="387"/>
      <c r="D317" s="367"/>
      <c r="E317" s="367"/>
      <c r="F317" s="367"/>
      <c r="G317" s="367"/>
      <c r="H317" s="364" t="s">
        <v>613</v>
      </c>
      <c r="I317" s="362" t="s">
        <v>556</v>
      </c>
      <c r="J317" s="351" t="s">
        <v>391</v>
      </c>
      <c r="K317" s="289" t="s">
        <v>614</v>
      </c>
      <c r="L317" s="291"/>
      <c r="M317" s="291"/>
      <c r="N317" s="291"/>
      <c r="O317" s="291"/>
      <c r="P317" s="294">
        <f>Q317+S317+X317</f>
        <v>0</v>
      </c>
      <c r="Q317" s="305"/>
      <c r="R317" s="305"/>
      <c r="S317" s="305"/>
      <c r="T317" s="305"/>
      <c r="U317" s="305"/>
      <c r="V317" s="305"/>
      <c r="W317" s="305"/>
      <c r="X317" s="305"/>
      <c r="Y317" s="305"/>
      <c r="Z317" s="305"/>
      <c r="AA317" s="305"/>
      <c r="AB317" s="330">
        <f>M317+N317+O317+P317+AA317</f>
        <v>0</v>
      </c>
      <c r="AC317" s="294">
        <f>AD317+AE317</f>
        <v>0</v>
      </c>
      <c r="AD317" s="305"/>
      <c r="AE317" s="305"/>
      <c r="AF317" s="305"/>
      <c r="AG317" s="305"/>
      <c r="AH317" s="305"/>
      <c r="AI317" s="305"/>
      <c r="AJ317" s="294">
        <f>AC317+AG317+AH317+AI317</f>
        <v>0</v>
      </c>
      <c r="AK317" s="305"/>
      <c r="AL317" s="305"/>
      <c r="AM317" s="305"/>
      <c r="AN317" s="305"/>
      <c r="AO317" s="294">
        <f>AK317+AL317+AM317+AN317</f>
        <v>0</v>
      </c>
      <c r="AP317" s="306">
        <f>AB317+AJ317+AO317</f>
        <v>0</v>
      </c>
      <c r="AQ317" s="306">
        <f>AR317+AS317+AT317+AU317+AX317+AY317</f>
        <v>0</v>
      </c>
      <c r="AR317" s="307"/>
      <c r="AS317" s="305"/>
      <c r="AT317" s="305"/>
      <c r="AU317" s="305"/>
      <c r="AV317" s="305"/>
      <c r="AW317" s="305"/>
      <c r="AX317" s="305"/>
      <c r="AY317" s="305"/>
      <c r="AZ317" s="305"/>
      <c r="BA317" s="335"/>
      <c r="BB317" s="335"/>
      <c r="BC317" s="335"/>
      <c r="BD317" s="335"/>
      <c r="BE317" s="335"/>
      <c r="BF317" s="294">
        <f>AQ317+BA317+BB317+BC317+BD317+BE317</f>
        <v>0</v>
      </c>
      <c r="BG317" s="293">
        <f>L317+AP317+BF317</f>
        <v>0</v>
      </c>
      <c r="BH317" s="342"/>
      <c r="BI317" s="291"/>
      <c r="BJ317" s="342"/>
      <c r="BK317" s="291"/>
      <c r="BL317" s="342"/>
      <c r="BM317" s="342"/>
    </row>
    <row r="318" spans="2:65" s="287" customFormat="1" ht="12" customHeight="1">
      <c r="B318" s="447"/>
      <c r="C318" s="387"/>
      <c r="D318" s="367"/>
      <c r="E318" s="367"/>
      <c r="F318" s="367"/>
      <c r="G318" s="367"/>
      <c r="H318" s="364"/>
      <c r="I318" s="362"/>
      <c r="J318" s="344" t="s">
        <v>393</v>
      </c>
      <c r="K318" s="289" t="s">
        <v>615</v>
      </c>
      <c r="L318" s="305"/>
      <c r="M318" s="305"/>
      <c r="N318" s="291"/>
      <c r="O318" s="291"/>
      <c r="P318" s="291"/>
      <c r="Q318" s="291"/>
      <c r="R318" s="291"/>
      <c r="S318" s="291"/>
      <c r="T318" s="291"/>
      <c r="U318" s="291"/>
      <c r="V318" s="291"/>
      <c r="W318" s="291"/>
      <c r="X318" s="291"/>
      <c r="Y318" s="291"/>
      <c r="Z318" s="291"/>
      <c r="AA318" s="291"/>
      <c r="AB318" s="291"/>
      <c r="AC318" s="291"/>
      <c r="AD318" s="291"/>
      <c r="AE318" s="291"/>
      <c r="AF318" s="291"/>
      <c r="AG318" s="291"/>
      <c r="AH318" s="291"/>
      <c r="AI318" s="291"/>
      <c r="AJ318" s="291"/>
      <c r="AK318" s="291"/>
      <c r="AL318" s="291"/>
      <c r="AM318" s="291"/>
      <c r="AN318" s="291"/>
      <c r="AO318" s="291"/>
      <c r="AP318" s="291"/>
      <c r="AQ318" s="291"/>
      <c r="AR318" s="291"/>
      <c r="AS318" s="291"/>
      <c r="AT318" s="291"/>
      <c r="AU318" s="291"/>
      <c r="AV318" s="291"/>
      <c r="AW318" s="291"/>
      <c r="AX318" s="291"/>
      <c r="AY318" s="291"/>
      <c r="AZ318" s="291"/>
      <c r="BA318" s="291"/>
      <c r="BB318" s="291"/>
      <c r="BC318" s="291"/>
      <c r="BD318" s="291"/>
      <c r="BE318" s="291"/>
      <c r="BF318" s="291"/>
      <c r="BG318" s="293">
        <f>L318+M318+N318+O318</f>
        <v>0</v>
      </c>
      <c r="BH318" s="342"/>
      <c r="BI318" s="291"/>
      <c r="BJ318" s="342"/>
      <c r="BK318" s="291"/>
      <c r="BL318" s="342"/>
      <c r="BM318" s="342"/>
    </row>
    <row r="319" spans="2:65" s="287" customFormat="1" ht="12" customHeight="1">
      <c r="B319" s="447"/>
      <c r="C319" s="387"/>
      <c r="D319" s="367"/>
      <c r="E319" s="367"/>
      <c r="F319" s="367"/>
      <c r="G319" s="367"/>
      <c r="H319" s="364"/>
      <c r="I319" s="362" t="s">
        <v>559</v>
      </c>
      <c r="J319" s="351" t="s">
        <v>391</v>
      </c>
      <c r="K319" s="289" t="s">
        <v>616</v>
      </c>
      <c r="L319" s="291"/>
      <c r="M319" s="291"/>
      <c r="N319" s="291"/>
      <c r="O319" s="291"/>
      <c r="P319" s="294">
        <f>Q319+S319+X319</f>
        <v>0</v>
      </c>
      <c r="Q319" s="305"/>
      <c r="R319" s="305"/>
      <c r="S319" s="305"/>
      <c r="T319" s="305"/>
      <c r="U319" s="305"/>
      <c r="V319" s="305"/>
      <c r="W319" s="305"/>
      <c r="X319" s="305"/>
      <c r="Y319" s="305"/>
      <c r="Z319" s="305"/>
      <c r="AA319" s="305"/>
      <c r="AB319" s="330">
        <f>M319+N319+O319+P319+AA319</f>
        <v>0</v>
      </c>
      <c r="AC319" s="294">
        <f>AD319+AE319</f>
        <v>0</v>
      </c>
      <c r="AD319" s="305"/>
      <c r="AE319" s="305"/>
      <c r="AF319" s="305"/>
      <c r="AG319" s="305"/>
      <c r="AH319" s="305"/>
      <c r="AI319" s="305"/>
      <c r="AJ319" s="294">
        <f>AC319+AG319+AH319+AI319</f>
        <v>0</v>
      </c>
      <c r="AK319" s="305"/>
      <c r="AL319" s="305"/>
      <c r="AM319" s="305"/>
      <c r="AN319" s="305"/>
      <c r="AO319" s="294">
        <f>AK319+AL319+AM319+AN319</f>
        <v>0</v>
      </c>
      <c r="AP319" s="306">
        <f>AB319+AJ319+AO319</f>
        <v>0</v>
      </c>
      <c r="AQ319" s="306">
        <f>AR319+AS319+AT319+AU319+AX319+AY319</f>
        <v>0</v>
      </c>
      <c r="AR319" s="307"/>
      <c r="AS319" s="305"/>
      <c r="AT319" s="305"/>
      <c r="AU319" s="305"/>
      <c r="AV319" s="305"/>
      <c r="AW319" s="305"/>
      <c r="AX319" s="305"/>
      <c r="AY319" s="305"/>
      <c r="AZ319" s="305"/>
      <c r="BA319" s="335"/>
      <c r="BB319" s="335"/>
      <c r="BC319" s="335"/>
      <c r="BD319" s="335"/>
      <c r="BE319" s="335"/>
      <c r="BF319" s="294">
        <f>AQ319+BA319+BB319+BC319+BD319+BE319</f>
        <v>0</v>
      </c>
      <c r="BG319" s="293">
        <f>L319+AP319+BF319</f>
        <v>0</v>
      </c>
      <c r="BH319" s="342"/>
      <c r="BI319" s="291"/>
      <c r="BJ319" s="342"/>
      <c r="BK319" s="291"/>
      <c r="BL319" s="342"/>
      <c r="BM319" s="342"/>
    </row>
    <row r="320" spans="2:65" s="287" customFormat="1" ht="12" customHeight="1">
      <c r="B320" s="447"/>
      <c r="C320" s="387"/>
      <c r="D320" s="367"/>
      <c r="E320" s="367"/>
      <c r="F320" s="367"/>
      <c r="G320" s="367"/>
      <c r="H320" s="364"/>
      <c r="I320" s="362"/>
      <c r="J320" s="344" t="s">
        <v>393</v>
      </c>
      <c r="K320" s="289" t="s">
        <v>617</v>
      </c>
      <c r="L320" s="305"/>
      <c r="M320" s="305"/>
      <c r="N320" s="291"/>
      <c r="O320" s="291"/>
      <c r="P320" s="291"/>
      <c r="Q320" s="291"/>
      <c r="R320" s="291"/>
      <c r="S320" s="291"/>
      <c r="T320" s="291"/>
      <c r="U320" s="291"/>
      <c r="V320" s="291"/>
      <c r="W320" s="291"/>
      <c r="X320" s="291"/>
      <c r="Y320" s="291"/>
      <c r="Z320" s="291"/>
      <c r="AA320" s="291"/>
      <c r="AB320" s="291"/>
      <c r="AC320" s="291"/>
      <c r="AD320" s="291"/>
      <c r="AE320" s="291"/>
      <c r="AF320" s="291"/>
      <c r="AG320" s="291"/>
      <c r="AH320" s="291"/>
      <c r="AI320" s="291"/>
      <c r="AJ320" s="291"/>
      <c r="AK320" s="291"/>
      <c r="AL320" s="291"/>
      <c r="AM320" s="291"/>
      <c r="AN320" s="291"/>
      <c r="AO320" s="291"/>
      <c r="AP320" s="291"/>
      <c r="AQ320" s="291"/>
      <c r="AR320" s="291"/>
      <c r="AS320" s="291"/>
      <c r="AT320" s="291"/>
      <c r="AU320" s="291"/>
      <c r="AV320" s="291"/>
      <c r="AW320" s="291"/>
      <c r="AX320" s="291"/>
      <c r="AY320" s="291"/>
      <c r="AZ320" s="291"/>
      <c r="BA320" s="291"/>
      <c r="BB320" s="291"/>
      <c r="BC320" s="291"/>
      <c r="BD320" s="291"/>
      <c r="BE320" s="291"/>
      <c r="BF320" s="291"/>
      <c r="BG320" s="293">
        <f>L320+M320+N320+O320</f>
        <v>0</v>
      </c>
      <c r="BH320" s="342"/>
      <c r="BI320" s="291"/>
      <c r="BJ320" s="342"/>
      <c r="BK320" s="291"/>
      <c r="BL320" s="342"/>
      <c r="BM320" s="342"/>
    </row>
    <row r="321" spans="2:65" s="287" customFormat="1" ht="12" customHeight="1">
      <c r="B321" s="447"/>
      <c r="C321" s="387"/>
      <c r="D321" s="367"/>
      <c r="E321" s="367"/>
      <c r="F321" s="367"/>
      <c r="G321" s="367"/>
      <c r="H321" s="364"/>
      <c r="I321" s="362" t="s">
        <v>242</v>
      </c>
      <c r="J321" s="351" t="s">
        <v>391</v>
      </c>
      <c r="K321" s="289" t="s">
        <v>618</v>
      </c>
      <c r="L321" s="291"/>
      <c r="M321" s="291"/>
      <c r="N321" s="291"/>
      <c r="O321" s="291"/>
      <c r="P321" s="294">
        <f>Q321+S321+X321</f>
        <v>0</v>
      </c>
      <c r="Q321" s="305"/>
      <c r="R321" s="305"/>
      <c r="S321" s="305"/>
      <c r="T321" s="305"/>
      <c r="U321" s="305"/>
      <c r="V321" s="305"/>
      <c r="W321" s="305"/>
      <c r="X321" s="305"/>
      <c r="Y321" s="305"/>
      <c r="Z321" s="305"/>
      <c r="AA321" s="305"/>
      <c r="AB321" s="330">
        <f>M321+N321+O321+P321+AA321</f>
        <v>0</v>
      </c>
      <c r="AC321" s="294">
        <f>AD321+AE321</f>
        <v>0</v>
      </c>
      <c r="AD321" s="305"/>
      <c r="AE321" s="305"/>
      <c r="AF321" s="305"/>
      <c r="AG321" s="305"/>
      <c r="AH321" s="305"/>
      <c r="AI321" s="305"/>
      <c r="AJ321" s="294">
        <f>AC321+AG321+AH321+AI321</f>
        <v>0</v>
      </c>
      <c r="AK321" s="305"/>
      <c r="AL321" s="305"/>
      <c r="AM321" s="305"/>
      <c r="AN321" s="305"/>
      <c r="AO321" s="294">
        <f>AK321+AL321+AM321+AN321</f>
        <v>0</v>
      </c>
      <c r="AP321" s="306">
        <f>AB321+AJ321+AO321</f>
        <v>0</v>
      </c>
      <c r="AQ321" s="306">
        <f>AR321+AS321+AT321+AU321+AX321+AY321</f>
        <v>0</v>
      </c>
      <c r="AR321" s="307"/>
      <c r="AS321" s="305"/>
      <c r="AT321" s="305"/>
      <c r="AU321" s="305"/>
      <c r="AV321" s="305"/>
      <c r="AW321" s="305"/>
      <c r="AX321" s="305"/>
      <c r="AY321" s="305"/>
      <c r="AZ321" s="305"/>
      <c r="BA321" s="335"/>
      <c r="BB321" s="335"/>
      <c r="BC321" s="335"/>
      <c r="BD321" s="335"/>
      <c r="BE321" s="335"/>
      <c r="BF321" s="294">
        <f>AQ321+BA321+BB321+BC321+BD321+BE321</f>
        <v>0</v>
      </c>
      <c r="BG321" s="293">
        <f>L321+AP321+BF321</f>
        <v>0</v>
      </c>
      <c r="BH321" s="342"/>
      <c r="BI321" s="291"/>
      <c r="BJ321" s="342"/>
      <c r="BK321" s="291"/>
      <c r="BL321" s="342"/>
      <c r="BM321" s="342"/>
    </row>
    <row r="322" spans="2:65" s="287" customFormat="1" ht="12" customHeight="1">
      <c r="B322" s="447"/>
      <c r="C322" s="387"/>
      <c r="D322" s="367"/>
      <c r="E322" s="367"/>
      <c r="F322" s="367"/>
      <c r="G322" s="367"/>
      <c r="H322" s="364"/>
      <c r="I322" s="362"/>
      <c r="J322" s="351" t="s">
        <v>402</v>
      </c>
      <c r="K322" s="289" t="s">
        <v>619</v>
      </c>
      <c r="L322" s="291"/>
      <c r="M322" s="291"/>
      <c r="N322" s="291"/>
      <c r="O322" s="291"/>
      <c r="P322" s="294">
        <f>Q322+S322+X322</f>
        <v>0</v>
      </c>
      <c r="Q322" s="305"/>
      <c r="R322" s="305"/>
      <c r="S322" s="305"/>
      <c r="T322" s="305"/>
      <c r="U322" s="305"/>
      <c r="V322" s="305"/>
      <c r="W322" s="305"/>
      <c r="X322" s="305"/>
      <c r="Y322" s="305"/>
      <c r="Z322" s="305"/>
      <c r="AA322" s="305"/>
      <c r="AB322" s="330">
        <f>M322+N322+O322+P322+AA322</f>
        <v>0</v>
      </c>
      <c r="AC322" s="294">
        <f>AD322+AE322</f>
        <v>0</v>
      </c>
      <c r="AD322" s="305"/>
      <c r="AE322" s="305"/>
      <c r="AF322" s="305"/>
      <c r="AG322" s="305"/>
      <c r="AH322" s="305"/>
      <c r="AI322" s="305"/>
      <c r="AJ322" s="294">
        <f>AC322+AG322+AH322+AI322</f>
        <v>0</v>
      </c>
      <c r="AK322" s="305"/>
      <c r="AL322" s="305"/>
      <c r="AM322" s="305"/>
      <c r="AN322" s="305"/>
      <c r="AO322" s="294">
        <f>AK322+AL322+AM322+AN322</f>
        <v>0</v>
      </c>
      <c r="AP322" s="306">
        <f>AB322+AJ322+AO322</f>
        <v>0</v>
      </c>
      <c r="AQ322" s="306">
        <f>AR322+AS322+AT322+AU322+AX322+AY322</f>
        <v>0</v>
      </c>
      <c r="AR322" s="307"/>
      <c r="AS322" s="305"/>
      <c r="AT322" s="305"/>
      <c r="AU322" s="305"/>
      <c r="AV322" s="305"/>
      <c r="AW322" s="305"/>
      <c r="AX322" s="305"/>
      <c r="AY322" s="305"/>
      <c r="AZ322" s="305"/>
      <c r="BA322" s="335"/>
      <c r="BB322" s="335"/>
      <c r="BC322" s="335"/>
      <c r="BD322" s="335"/>
      <c r="BE322" s="335"/>
      <c r="BF322" s="294">
        <f>AQ322+BA322+BB322+BC322+BD322+BE322</f>
        <v>0</v>
      </c>
      <c r="BG322" s="293">
        <f>L322+AP322+BF322</f>
        <v>0</v>
      </c>
      <c r="BH322" s="342"/>
      <c r="BI322" s="291"/>
      <c r="BJ322" s="342"/>
      <c r="BK322" s="291"/>
      <c r="BL322" s="342"/>
      <c r="BM322" s="342"/>
    </row>
    <row r="323" spans="2:65" s="287" customFormat="1" ht="12" customHeight="1">
      <c r="B323" s="447"/>
      <c r="C323" s="387"/>
      <c r="D323" s="367"/>
      <c r="E323" s="367"/>
      <c r="F323" s="367"/>
      <c r="G323" s="367"/>
      <c r="H323" s="364"/>
      <c r="I323" s="351" t="s">
        <v>438</v>
      </c>
      <c r="J323" s="351" t="s">
        <v>391</v>
      </c>
      <c r="K323" s="289" t="s">
        <v>620</v>
      </c>
      <c r="L323" s="305"/>
      <c r="M323" s="305"/>
      <c r="N323" s="291"/>
      <c r="O323" s="291"/>
      <c r="P323" s="294">
        <f>Q323+S323+X323</f>
        <v>0</v>
      </c>
      <c r="Q323" s="305"/>
      <c r="R323" s="305"/>
      <c r="S323" s="305"/>
      <c r="T323" s="305"/>
      <c r="U323" s="305"/>
      <c r="V323" s="305"/>
      <c r="W323" s="305"/>
      <c r="X323" s="305"/>
      <c r="Y323" s="305"/>
      <c r="Z323" s="305"/>
      <c r="AA323" s="305"/>
      <c r="AB323" s="330">
        <f>M323+N323+O323+P323+AA323</f>
        <v>0</v>
      </c>
      <c r="AC323" s="294">
        <f>AD323+AE323</f>
        <v>0</v>
      </c>
      <c r="AD323" s="305"/>
      <c r="AE323" s="305"/>
      <c r="AF323" s="305"/>
      <c r="AG323" s="305"/>
      <c r="AH323" s="305"/>
      <c r="AI323" s="305"/>
      <c r="AJ323" s="294">
        <f>AC323+AG323+AH323+AI323</f>
        <v>0</v>
      </c>
      <c r="AK323" s="305"/>
      <c r="AL323" s="305"/>
      <c r="AM323" s="305"/>
      <c r="AN323" s="305"/>
      <c r="AO323" s="294">
        <f>AK323+AL323+AM323+AN323</f>
        <v>0</v>
      </c>
      <c r="AP323" s="306">
        <f>AB323+AJ323+AO323</f>
        <v>0</v>
      </c>
      <c r="AQ323" s="306">
        <f>AR323+AS323+AT323+AU323+AX323+AY323</f>
        <v>0</v>
      </c>
      <c r="AR323" s="307"/>
      <c r="AS323" s="305"/>
      <c r="AT323" s="305"/>
      <c r="AU323" s="305"/>
      <c r="AV323" s="305"/>
      <c r="AW323" s="305"/>
      <c r="AX323" s="305"/>
      <c r="AY323" s="305"/>
      <c r="AZ323" s="305"/>
      <c r="BA323" s="335"/>
      <c r="BB323" s="335"/>
      <c r="BC323" s="335"/>
      <c r="BD323" s="335"/>
      <c r="BE323" s="335"/>
      <c r="BF323" s="294">
        <f>AQ323+BA323+BB323+BC323+BD323+BE323</f>
        <v>0</v>
      </c>
      <c r="BG323" s="293">
        <f>L323+AP323+BF323</f>
        <v>0</v>
      </c>
      <c r="BH323" s="342"/>
      <c r="BI323" s="291"/>
      <c r="BJ323" s="342"/>
      <c r="BK323" s="291"/>
      <c r="BL323" s="342"/>
      <c r="BM323" s="342"/>
    </row>
    <row r="324" spans="2:65" s="287" customFormat="1" ht="12" customHeight="1">
      <c r="B324" s="447"/>
      <c r="C324" s="387"/>
      <c r="D324" s="367"/>
      <c r="E324" s="367"/>
      <c r="F324" s="367"/>
      <c r="G324" s="367"/>
      <c r="H324" s="364"/>
      <c r="I324" s="351" t="s">
        <v>565</v>
      </c>
      <c r="J324" s="351" t="s">
        <v>391</v>
      </c>
      <c r="K324" s="289" t="s">
        <v>621</v>
      </c>
      <c r="L324" s="305"/>
      <c r="M324" s="305"/>
      <c r="N324" s="291"/>
      <c r="O324" s="291"/>
      <c r="P324" s="294">
        <f>Q324+S324+X324</f>
        <v>0</v>
      </c>
      <c r="Q324" s="305"/>
      <c r="R324" s="305"/>
      <c r="S324" s="305"/>
      <c r="T324" s="305"/>
      <c r="U324" s="305"/>
      <c r="V324" s="305"/>
      <c r="W324" s="305"/>
      <c r="X324" s="305"/>
      <c r="Y324" s="305"/>
      <c r="Z324" s="305"/>
      <c r="AA324" s="305"/>
      <c r="AB324" s="330">
        <f>M324+N324+O324+P324+AA324</f>
        <v>0</v>
      </c>
      <c r="AC324" s="294">
        <f>AD324+AE324</f>
        <v>0</v>
      </c>
      <c r="AD324" s="305"/>
      <c r="AE324" s="305"/>
      <c r="AF324" s="305"/>
      <c r="AG324" s="305"/>
      <c r="AH324" s="305"/>
      <c r="AI324" s="305"/>
      <c r="AJ324" s="294">
        <f>AC324+AG324+AH324+AI324</f>
        <v>0</v>
      </c>
      <c r="AK324" s="305"/>
      <c r="AL324" s="305"/>
      <c r="AM324" s="305"/>
      <c r="AN324" s="305"/>
      <c r="AO324" s="294">
        <f>AK324+AL324+AM324+AN324</f>
        <v>0</v>
      </c>
      <c r="AP324" s="306">
        <f>AB324+AJ324+AO324</f>
        <v>0</v>
      </c>
      <c r="AQ324" s="306">
        <f>AR324+AS324+AT324+AU324+AX324+AY324</f>
        <v>0</v>
      </c>
      <c r="AR324" s="307"/>
      <c r="AS324" s="305"/>
      <c r="AT324" s="305"/>
      <c r="AU324" s="305"/>
      <c r="AV324" s="305"/>
      <c r="AW324" s="305"/>
      <c r="AX324" s="305"/>
      <c r="AY324" s="305"/>
      <c r="AZ324" s="305"/>
      <c r="BA324" s="335"/>
      <c r="BB324" s="335"/>
      <c r="BC324" s="335"/>
      <c r="BD324" s="335"/>
      <c r="BE324" s="335"/>
      <c r="BF324" s="294">
        <f>AQ324+BA324+BB324+BC324+BD324+BE324</f>
        <v>0</v>
      </c>
      <c r="BG324" s="293">
        <f>L324+AP324+BF324</f>
        <v>0</v>
      </c>
      <c r="BH324" s="342"/>
      <c r="BI324" s="291"/>
      <c r="BJ324" s="342"/>
      <c r="BK324" s="291"/>
      <c r="BL324" s="342"/>
      <c r="BM324" s="342"/>
    </row>
    <row r="325" spans="2:65" s="287" customFormat="1" ht="12" customHeight="1">
      <c r="B325" s="447"/>
      <c r="C325" s="387"/>
      <c r="D325" s="367"/>
      <c r="E325" s="367"/>
      <c r="F325" s="367"/>
      <c r="G325" s="367"/>
      <c r="H325" s="364" t="s">
        <v>622</v>
      </c>
      <c r="I325" s="362" t="s">
        <v>556</v>
      </c>
      <c r="J325" s="351" t="s">
        <v>391</v>
      </c>
      <c r="K325" s="289" t="s">
        <v>623</v>
      </c>
      <c r="L325" s="291"/>
      <c r="M325" s="291"/>
      <c r="N325" s="291"/>
      <c r="O325" s="291"/>
      <c r="P325" s="294">
        <f>Q325+S325+X325</f>
        <v>0</v>
      </c>
      <c r="Q325" s="305"/>
      <c r="R325" s="305"/>
      <c r="S325" s="305"/>
      <c r="T325" s="305"/>
      <c r="U325" s="305"/>
      <c r="V325" s="305"/>
      <c r="W325" s="305"/>
      <c r="X325" s="305"/>
      <c r="Y325" s="305"/>
      <c r="Z325" s="305"/>
      <c r="AA325" s="305"/>
      <c r="AB325" s="330">
        <f>M325+N325+O325+P325+AA325</f>
        <v>0</v>
      </c>
      <c r="AC325" s="294">
        <f>AD325+AE325</f>
        <v>0</v>
      </c>
      <c r="AD325" s="305"/>
      <c r="AE325" s="305"/>
      <c r="AF325" s="305"/>
      <c r="AG325" s="305"/>
      <c r="AH325" s="305"/>
      <c r="AI325" s="305"/>
      <c r="AJ325" s="294">
        <f>AC325+AG325+AH325+AI325</f>
        <v>0</v>
      </c>
      <c r="AK325" s="305"/>
      <c r="AL325" s="305"/>
      <c r="AM325" s="305"/>
      <c r="AN325" s="305"/>
      <c r="AO325" s="294">
        <f>AK325+AL325+AM325+AN325</f>
        <v>0</v>
      </c>
      <c r="AP325" s="306">
        <f>AB325+AJ325+AO325</f>
        <v>0</v>
      </c>
      <c r="AQ325" s="306">
        <f>AR325+AS325+AT325+AU325+AX325+AY325</f>
        <v>0</v>
      </c>
      <c r="AR325" s="307"/>
      <c r="AS325" s="305"/>
      <c r="AT325" s="305"/>
      <c r="AU325" s="305"/>
      <c r="AV325" s="305"/>
      <c r="AW325" s="305"/>
      <c r="AX325" s="305"/>
      <c r="AY325" s="305"/>
      <c r="AZ325" s="305"/>
      <c r="BA325" s="335"/>
      <c r="BB325" s="335"/>
      <c r="BC325" s="335"/>
      <c r="BD325" s="335"/>
      <c r="BE325" s="335"/>
      <c r="BF325" s="294">
        <f>AQ325+BA325+BB325+BC325+BD325+BE325</f>
        <v>0</v>
      </c>
      <c r="BG325" s="293">
        <f>L325+AP325+BF325</f>
        <v>0</v>
      </c>
      <c r="BH325" s="342"/>
      <c r="BI325" s="291"/>
      <c r="BJ325" s="342"/>
      <c r="BK325" s="291"/>
      <c r="BL325" s="342"/>
      <c r="BM325" s="342"/>
    </row>
    <row r="326" spans="2:65" s="287" customFormat="1" ht="12" customHeight="1">
      <c r="B326" s="447"/>
      <c r="C326" s="387"/>
      <c r="D326" s="367"/>
      <c r="E326" s="367"/>
      <c r="F326" s="367"/>
      <c r="G326" s="367"/>
      <c r="H326" s="364"/>
      <c r="I326" s="362"/>
      <c r="J326" s="344" t="s">
        <v>393</v>
      </c>
      <c r="K326" s="289" t="s">
        <v>624</v>
      </c>
      <c r="L326" s="305"/>
      <c r="M326" s="305"/>
      <c r="N326" s="291"/>
      <c r="O326" s="291"/>
      <c r="P326" s="291"/>
      <c r="Q326" s="291"/>
      <c r="R326" s="291"/>
      <c r="S326" s="291"/>
      <c r="T326" s="291"/>
      <c r="U326" s="291"/>
      <c r="V326" s="291"/>
      <c r="W326" s="291"/>
      <c r="X326" s="291"/>
      <c r="Y326" s="291"/>
      <c r="Z326" s="291"/>
      <c r="AA326" s="291"/>
      <c r="AB326" s="291"/>
      <c r="AC326" s="291"/>
      <c r="AD326" s="291"/>
      <c r="AE326" s="291"/>
      <c r="AF326" s="291"/>
      <c r="AG326" s="291"/>
      <c r="AH326" s="291"/>
      <c r="AI326" s="291"/>
      <c r="AJ326" s="291"/>
      <c r="AK326" s="291"/>
      <c r="AL326" s="291"/>
      <c r="AM326" s="291"/>
      <c r="AN326" s="291"/>
      <c r="AO326" s="291"/>
      <c r="AP326" s="291"/>
      <c r="AQ326" s="291"/>
      <c r="AR326" s="291"/>
      <c r="AS326" s="291"/>
      <c r="AT326" s="291"/>
      <c r="AU326" s="291"/>
      <c r="AV326" s="291"/>
      <c r="AW326" s="291"/>
      <c r="AX326" s="291"/>
      <c r="AY326" s="291"/>
      <c r="AZ326" s="291"/>
      <c r="BA326" s="291"/>
      <c r="BB326" s="291"/>
      <c r="BC326" s="291"/>
      <c r="BD326" s="291"/>
      <c r="BE326" s="291"/>
      <c r="BF326" s="291"/>
      <c r="BG326" s="293">
        <f>L326+M326+N326+O326</f>
        <v>0</v>
      </c>
      <c r="BH326" s="342"/>
      <c r="BI326" s="291"/>
      <c r="BJ326" s="342"/>
      <c r="BK326" s="291"/>
      <c r="BL326" s="342"/>
      <c r="BM326" s="342"/>
    </row>
    <row r="327" spans="2:65" s="287" customFormat="1" ht="12" customHeight="1">
      <c r="B327" s="447"/>
      <c r="C327" s="387"/>
      <c r="D327" s="367"/>
      <c r="E327" s="367"/>
      <c r="F327" s="367"/>
      <c r="G327" s="367"/>
      <c r="H327" s="364"/>
      <c r="I327" s="362" t="s">
        <v>559</v>
      </c>
      <c r="J327" s="351" t="s">
        <v>391</v>
      </c>
      <c r="K327" s="289" t="s">
        <v>625</v>
      </c>
      <c r="L327" s="291"/>
      <c r="M327" s="291"/>
      <c r="N327" s="291"/>
      <c r="O327" s="291"/>
      <c r="P327" s="294">
        <f>Q327+S327+X327</f>
        <v>0</v>
      </c>
      <c r="Q327" s="305"/>
      <c r="R327" s="305"/>
      <c r="S327" s="305"/>
      <c r="T327" s="305"/>
      <c r="U327" s="305"/>
      <c r="V327" s="305"/>
      <c r="W327" s="305"/>
      <c r="X327" s="305"/>
      <c r="Y327" s="305"/>
      <c r="Z327" s="305"/>
      <c r="AA327" s="305"/>
      <c r="AB327" s="330">
        <f>M327+N327+O327+P327+AA327</f>
        <v>0</v>
      </c>
      <c r="AC327" s="294">
        <f>AD327+AE327</f>
        <v>0</v>
      </c>
      <c r="AD327" s="305"/>
      <c r="AE327" s="305"/>
      <c r="AF327" s="305"/>
      <c r="AG327" s="305"/>
      <c r="AH327" s="305"/>
      <c r="AI327" s="305"/>
      <c r="AJ327" s="294">
        <f>AC327+AG327+AH327+AI327</f>
        <v>0</v>
      </c>
      <c r="AK327" s="305"/>
      <c r="AL327" s="305"/>
      <c r="AM327" s="305"/>
      <c r="AN327" s="305"/>
      <c r="AO327" s="294">
        <f>AK327+AL327+AM327+AN327</f>
        <v>0</v>
      </c>
      <c r="AP327" s="306">
        <f>AB327+AJ327+AO327</f>
        <v>0</v>
      </c>
      <c r="AQ327" s="306">
        <f>AR327+AS327+AT327+AU327+AX327+AY327</f>
        <v>0</v>
      </c>
      <c r="AR327" s="307"/>
      <c r="AS327" s="305"/>
      <c r="AT327" s="305"/>
      <c r="AU327" s="305"/>
      <c r="AV327" s="305"/>
      <c r="AW327" s="305"/>
      <c r="AX327" s="305"/>
      <c r="AY327" s="305"/>
      <c r="AZ327" s="305"/>
      <c r="BA327" s="335"/>
      <c r="BB327" s="335"/>
      <c r="BC327" s="335"/>
      <c r="BD327" s="335"/>
      <c r="BE327" s="335"/>
      <c r="BF327" s="294">
        <f>AQ327+BA327+BB327+BC327+BD327+BE327</f>
        <v>0</v>
      </c>
      <c r="BG327" s="293">
        <f>L327+AP327+BF327</f>
        <v>0</v>
      </c>
      <c r="BH327" s="342"/>
      <c r="BI327" s="291"/>
      <c r="BJ327" s="342"/>
      <c r="BK327" s="291"/>
      <c r="BL327" s="342"/>
      <c r="BM327" s="342"/>
    </row>
    <row r="328" spans="2:65" s="287" customFormat="1" ht="12" customHeight="1">
      <c r="B328" s="447"/>
      <c r="C328" s="387"/>
      <c r="D328" s="367"/>
      <c r="E328" s="367"/>
      <c r="F328" s="367"/>
      <c r="G328" s="367"/>
      <c r="H328" s="364"/>
      <c r="I328" s="362"/>
      <c r="J328" s="344" t="s">
        <v>393</v>
      </c>
      <c r="K328" s="289" t="s">
        <v>626</v>
      </c>
      <c r="L328" s="305"/>
      <c r="M328" s="305"/>
      <c r="N328" s="291"/>
      <c r="O328" s="291"/>
      <c r="P328" s="291"/>
      <c r="Q328" s="291"/>
      <c r="R328" s="291"/>
      <c r="S328" s="291"/>
      <c r="T328" s="291"/>
      <c r="U328" s="291"/>
      <c r="V328" s="291"/>
      <c r="W328" s="291"/>
      <c r="X328" s="291"/>
      <c r="Y328" s="291"/>
      <c r="Z328" s="291"/>
      <c r="AA328" s="291"/>
      <c r="AB328" s="291"/>
      <c r="AC328" s="291"/>
      <c r="AD328" s="291"/>
      <c r="AE328" s="291"/>
      <c r="AF328" s="291"/>
      <c r="AG328" s="291"/>
      <c r="AH328" s="291"/>
      <c r="AI328" s="291"/>
      <c r="AJ328" s="291"/>
      <c r="AK328" s="291"/>
      <c r="AL328" s="291"/>
      <c r="AM328" s="291"/>
      <c r="AN328" s="291"/>
      <c r="AO328" s="291"/>
      <c r="AP328" s="291"/>
      <c r="AQ328" s="291"/>
      <c r="AR328" s="291"/>
      <c r="AS328" s="291"/>
      <c r="AT328" s="291"/>
      <c r="AU328" s="291"/>
      <c r="AV328" s="291"/>
      <c r="AW328" s="291"/>
      <c r="AX328" s="291"/>
      <c r="AY328" s="291"/>
      <c r="AZ328" s="291"/>
      <c r="BA328" s="291"/>
      <c r="BB328" s="291"/>
      <c r="BC328" s="291"/>
      <c r="BD328" s="291"/>
      <c r="BE328" s="291"/>
      <c r="BF328" s="291"/>
      <c r="BG328" s="293">
        <f>L328+M328+N328+O328</f>
        <v>0</v>
      </c>
      <c r="BH328" s="342"/>
      <c r="BI328" s="291"/>
      <c r="BJ328" s="342"/>
      <c r="BK328" s="291"/>
      <c r="BL328" s="342"/>
      <c r="BM328" s="342"/>
    </row>
    <row r="329" spans="2:65" s="287" customFormat="1" ht="12" customHeight="1">
      <c r="B329" s="447"/>
      <c r="C329" s="387"/>
      <c r="D329" s="367"/>
      <c r="E329" s="367"/>
      <c r="F329" s="367"/>
      <c r="G329" s="367"/>
      <c r="H329" s="364"/>
      <c r="I329" s="362" t="s">
        <v>242</v>
      </c>
      <c r="J329" s="351" t="s">
        <v>391</v>
      </c>
      <c r="K329" s="289" t="s">
        <v>627</v>
      </c>
      <c r="L329" s="291"/>
      <c r="M329" s="291"/>
      <c r="N329" s="291"/>
      <c r="O329" s="291"/>
      <c r="P329" s="294">
        <f>Q329+S329+X329</f>
        <v>0</v>
      </c>
      <c r="Q329" s="305"/>
      <c r="R329" s="305"/>
      <c r="S329" s="305"/>
      <c r="T329" s="305"/>
      <c r="U329" s="305"/>
      <c r="V329" s="305"/>
      <c r="W329" s="305"/>
      <c r="X329" s="305"/>
      <c r="Y329" s="305"/>
      <c r="Z329" s="305"/>
      <c r="AA329" s="305"/>
      <c r="AB329" s="330">
        <f>M329+N329+O329+P329+AA329</f>
        <v>0</v>
      </c>
      <c r="AC329" s="294">
        <f>AD329+AE329</f>
        <v>0</v>
      </c>
      <c r="AD329" s="305"/>
      <c r="AE329" s="305"/>
      <c r="AF329" s="305"/>
      <c r="AG329" s="305"/>
      <c r="AH329" s="305"/>
      <c r="AI329" s="305"/>
      <c r="AJ329" s="294">
        <f>AC329+AG329+AH329+AI329</f>
        <v>0</v>
      </c>
      <c r="AK329" s="305"/>
      <c r="AL329" s="305"/>
      <c r="AM329" s="305"/>
      <c r="AN329" s="305"/>
      <c r="AO329" s="294">
        <f>AK329+AL329+AM329+AN329</f>
        <v>0</v>
      </c>
      <c r="AP329" s="306">
        <f>AB329+AJ329+AO329</f>
        <v>0</v>
      </c>
      <c r="AQ329" s="306">
        <f>AR329+AS329+AT329+AU329+AX329+AY329</f>
        <v>0</v>
      </c>
      <c r="AR329" s="307"/>
      <c r="AS329" s="305"/>
      <c r="AT329" s="305"/>
      <c r="AU329" s="305"/>
      <c r="AV329" s="305"/>
      <c r="AW329" s="305"/>
      <c r="AX329" s="305"/>
      <c r="AY329" s="305"/>
      <c r="AZ329" s="305"/>
      <c r="BA329" s="335"/>
      <c r="BB329" s="335"/>
      <c r="BC329" s="335"/>
      <c r="BD329" s="335"/>
      <c r="BE329" s="335"/>
      <c r="BF329" s="294">
        <f>AQ329+BA329+BB329+BC329+BD329+BE329</f>
        <v>0</v>
      </c>
      <c r="BG329" s="293">
        <f>L329+AP329+BF329</f>
        <v>0</v>
      </c>
      <c r="BH329" s="342"/>
      <c r="BI329" s="291"/>
      <c r="BJ329" s="342"/>
      <c r="BK329" s="291"/>
      <c r="BL329" s="342"/>
      <c r="BM329" s="342"/>
    </row>
    <row r="330" spans="2:65" s="287" customFormat="1" ht="12" customHeight="1">
      <c r="B330" s="447"/>
      <c r="C330" s="387"/>
      <c r="D330" s="367"/>
      <c r="E330" s="367"/>
      <c r="F330" s="367"/>
      <c r="G330" s="367"/>
      <c r="H330" s="364"/>
      <c r="I330" s="362"/>
      <c r="J330" s="351" t="s">
        <v>402</v>
      </c>
      <c r="K330" s="289" t="s">
        <v>628</v>
      </c>
      <c r="L330" s="291"/>
      <c r="M330" s="291"/>
      <c r="N330" s="291"/>
      <c r="O330" s="291"/>
      <c r="P330" s="294">
        <f>Q330+S330+X330</f>
        <v>0</v>
      </c>
      <c r="Q330" s="305"/>
      <c r="R330" s="305"/>
      <c r="S330" s="305"/>
      <c r="T330" s="305"/>
      <c r="U330" s="305"/>
      <c r="V330" s="305"/>
      <c r="W330" s="305"/>
      <c r="X330" s="305"/>
      <c r="Y330" s="305"/>
      <c r="Z330" s="305"/>
      <c r="AA330" s="305"/>
      <c r="AB330" s="330">
        <f>M330+N330+O330+P330+AA330</f>
        <v>0</v>
      </c>
      <c r="AC330" s="294">
        <f>AD330+AE330</f>
        <v>0</v>
      </c>
      <c r="AD330" s="305"/>
      <c r="AE330" s="305"/>
      <c r="AF330" s="305"/>
      <c r="AG330" s="305"/>
      <c r="AH330" s="305"/>
      <c r="AI330" s="305"/>
      <c r="AJ330" s="294">
        <f>AC330+AG330+AH330+AI330</f>
        <v>0</v>
      </c>
      <c r="AK330" s="305"/>
      <c r="AL330" s="305"/>
      <c r="AM330" s="305"/>
      <c r="AN330" s="305"/>
      <c r="AO330" s="294">
        <f>AK330+AL330+AM330+AN330</f>
        <v>0</v>
      </c>
      <c r="AP330" s="306">
        <f>AB330+AJ330+AO330</f>
        <v>0</v>
      </c>
      <c r="AQ330" s="306">
        <f>AR330+AS330+AT330+AU330+AX330+AY330</f>
        <v>0</v>
      </c>
      <c r="AR330" s="307"/>
      <c r="AS330" s="305"/>
      <c r="AT330" s="305"/>
      <c r="AU330" s="305"/>
      <c r="AV330" s="305"/>
      <c r="AW330" s="305"/>
      <c r="AX330" s="305"/>
      <c r="AY330" s="305"/>
      <c r="AZ330" s="305"/>
      <c r="BA330" s="335"/>
      <c r="BB330" s="335"/>
      <c r="BC330" s="335"/>
      <c r="BD330" s="335"/>
      <c r="BE330" s="335"/>
      <c r="BF330" s="294">
        <f>AQ330+BA330+BB330+BC330+BD330+BE330</f>
        <v>0</v>
      </c>
      <c r="BG330" s="293">
        <f>L330+AP330+BF330</f>
        <v>0</v>
      </c>
      <c r="BH330" s="342"/>
      <c r="BI330" s="291"/>
      <c r="BJ330" s="342"/>
      <c r="BK330" s="291"/>
      <c r="BL330" s="342"/>
      <c r="BM330" s="342"/>
    </row>
    <row r="331" spans="2:65" s="287" customFormat="1" ht="12" customHeight="1">
      <c r="B331" s="447"/>
      <c r="C331" s="387"/>
      <c r="D331" s="367"/>
      <c r="E331" s="367"/>
      <c r="F331" s="367"/>
      <c r="G331" s="367"/>
      <c r="H331" s="364"/>
      <c r="I331" s="351" t="s">
        <v>438</v>
      </c>
      <c r="J331" s="351" t="s">
        <v>391</v>
      </c>
      <c r="K331" s="289" t="s">
        <v>629</v>
      </c>
      <c r="L331" s="305"/>
      <c r="M331" s="305"/>
      <c r="N331" s="291"/>
      <c r="O331" s="291"/>
      <c r="P331" s="294">
        <f>Q331+S331+X331</f>
        <v>0</v>
      </c>
      <c r="Q331" s="305"/>
      <c r="R331" s="305"/>
      <c r="S331" s="305"/>
      <c r="T331" s="305"/>
      <c r="U331" s="305"/>
      <c r="V331" s="305"/>
      <c r="W331" s="305"/>
      <c r="X331" s="305"/>
      <c r="Y331" s="305"/>
      <c r="Z331" s="305"/>
      <c r="AA331" s="305"/>
      <c r="AB331" s="330">
        <f>M331+N331+O331+P331+AA331</f>
        <v>0</v>
      </c>
      <c r="AC331" s="294">
        <f>AD331+AE331</f>
        <v>0</v>
      </c>
      <c r="AD331" s="305"/>
      <c r="AE331" s="305"/>
      <c r="AF331" s="305"/>
      <c r="AG331" s="305"/>
      <c r="AH331" s="305"/>
      <c r="AI331" s="305"/>
      <c r="AJ331" s="294">
        <f>AC331+AG331+AH331+AI331</f>
        <v>0</v>
      </c>
      <c r="AK331" s="305"/>
      <c r="AL331" s="305"/>
      <c r="AM331" s="305"/>
      <c r="AN331" s="305"/>
      <c r="AO331" s="294">
        <f>AK331+AL331+AM331+AN331</f>
        <v>0</v>
      </c>
      <c r="AP331" s="306">
        <f>AB331+AJ331+AO331</f>
        <v>0</v>
      </c>
      <c r="AQ331" s="306">
        <f>AR331+AS331+AT331+AU331+AX331+AY331</f>
        <v>0</v>
      </c>
      <c r="AR331" s="307"/>
      <c r="AS331" s="305"/>
      <c r="AT331" s="305"/>
      <c r="AU331" s="305"/>
      <c r="AV331" s="305"/>
      <c r="AW331" s="305"/>
      <c r="AX331" s="305"/>
      <c r="AY331" s="305"/>
      <c r="AZ331" s="305"/>
      <c r="BA331" s="335"/>
      <c r="BB331" s="335"/>
      <c r="BC331" s="335"/>
      <c r="BD331" s="335"/>
      <c r="BE331" s="335"/>
      <c r="BF331" s="294">
        <f>AQ331+BA331+BB331+BC331+BD331+BE331</f>
        <v>0</v>
      </c>
      <c r="BG331" s="293">
        <f>L331+AP331+BF331</f>
        <v>0</v>
      </c>
      <c r="BH331" s="342"/>
      <c r="BI331" s="291"/>
      <c r="BJ331" s="342"/>
      <c r="BK331" s="291"/>
      <c r="BL331" s="342"/>
      <c r="BM331" s="342"/>
    </row>
    <row r="332" spans="2:65" s="287" customFormat="1" ht="12" customHeight="1">
      <c r="B332" s="447"/>
      <c r="C332" s="387"/>
      <c r="D332" s="367"/>
      <c r="E332" s="367"/>
      <c r="F332" s="367"/>
      <c r="G332" s="367"/>
      <c r="H332" s="364"/>
      <c r="I332" s="351" t="s">
        <v>565</v>
      </c>
      <c r="J332" s="351" t="s">
        <v>391</v>
      </c>
      <c r="K332" s="289" t="s">
        <v>630</v>
      </c>
      <c r="L332" s="305"/>
      <c r="M332" s="305"/>
      <c r="N332" s="291"/>
      <c r="O332" s="291"/>
      <c r="P332" s="294">
        <f>Q332+S332+X332</f>
        <v>0</v>
      </c>
      <c r="Q332" s="305"/>
      <c r="R332" s="305"/>
      <c r="S332" s="305"/>
      <c r="T332" s="305"/>
      <c r="U332" s="305"/>
      <c r="V332" s="305"/>
      <c r="W332" s="305"/>
      <c r="X332" s="305"/>
      <c r="Y332" s="305"/>
      <c r="Z332" s="305"/>
      <c r="AA332" s="305"/>
      <c r="AB332" s="330">
        <f>M332+N332+O332+P332+AA332</f>
        <v>0</v>
      </c>
      <c r="AC332" s="294">
        <f>AD332+AE332</f>
        <v>0</v>
      </c>
      <c r="AD332" s="305"/>
      <c r="AE332" s="305"/>
      <c r="AF332" s="305"/>
      <c r="AG332" s="305"/>
      <c r="AH332" s="305"/>
      <c r="AI332" s="305"/>
      <c r="AJ332" s="294">
        <f>AC332+AG332+AH332+AI332</f>
        <v>0</v>
      </c>
      <c r="AK332" s="305"/>
      <c r="AL332" s="305"/>
      <c r="AM332" s="305"/>
      <c r="AN332" s="305"/>
      <c r="AO332" s="294">
        <f>AK332+AL332+AM332+AN332</f>
        <v>0</v>
      </c>
      <c r="AP332" s="306">
        <f>AB332+AJ332+AO332</f>
        <v>0</v>
      </c>
      <c r="AQ332" s="306">
        <f>AR332+AS332+AT332+AU332+AX332+AY332</f>
        <v>0</v>
      </c>
      <c r="AR332" s="307"/>
      <c r="AS332" s="305"/>
      <c r="AT332" s="305"/>
      <c r="AU332" s="305"/>
      <c r="AV332" s="305"/>
      <c r="AW332" s="305"/>
      <c r="AX332" s="305"/>
      <c r="AY332" s="305"/>
      <c r="AZ332" s="305"/>
      <c r="BA332" s="335"/>
      <c r="BB332" s="335"/>
      <c r="BC332" s="335"/>
      <c r="BD332" s="335"/>
      <c r="BE332" s="335"/>
      <c r="BF332" s="294">
        <f>AQ332+BA332+BB332+BC332+BD332+BE332</f>
        <v>0</v>
      </c>
      <c r="BG332" s="293">
        <f>L332+AP332+BF332</f>
        <v>0</v>
      </c>
      <c r="BH332" s="342"/>
      <c r="BI332" s="291"/>
      <c r="BJ332" s="342"/>
      <c r="BK332" s="291"/>
      <c r="BL332" s="342"/>
      <c r="BM332" s="342"/>
    </row>
    <row r="333" spans="2:65" s="287" customFormat="1" ht="12" customHeight="1">
      <c r="B333" s="447"/>
      <c r="C333" s="388"/>
      <c r="D333" s="363" t="s">
        <v>631</v>
      </c>
      <c r="E333" s="363"/>
      <c r="F333" s="363"/>
      <c r="G333" s="363"/>
      <c r="H333" s="363"/>
      <c r="I333" s="363"/>
      <c r="J333" s="363"/>
      <c r="K333" s="289" t="s">
        <v>632</v>
      </c>
      <c r="L333" s="294">
        <f t="shared" ref="L333:BG333" si="125">L158+L161+L170+L171+L173+L175+L178+L190+L202+L209+L219+L226+L234+L244+L249+L257+L260+L268+L269+L271+L273+L275+L276+L277+L279+L281+L283+L284+L285+L287+L289+L291+L292+L293+L295+L297+L299+L300+L301+L303+L305+L307+L308+L309+L311+L313+L315+L316+L317+L319+L321+L323+L324+L325+L327+L329+L331+L332</f>
        <v>0</v>
      </c>
      <c r="M333" s="294">
        <f t="shared" si="125"/>
        <v>0</v>
      </c>
      <c r="N333" s="294">
        <f t="shared" si="125"/>
        <v>0</v>
      </c>
      <c r="O333" s="294">
        <f t="shared" si="125"/>
        <v>0</v>
      </c>
      <c r="P333" s="294">
        <f t="shared" si="125"/>
        <v>0</v>
      </c>
      <c r="Q333" s="294">
        <f t="shared" si="125"/>
        <v>0</v>
      </c>
      <c r="R333" s="294">
        <f t="shared" si="125"/>
        <v>0</v>
      </c>
      <c r="S333" s="294">
        <f t="shared" si="125"/>
        <v>0</v>
      </c>
      <c r="T333" s="294">
        <f t="shared" si="125"/>
        <v>0</v>
      </c>
      <c r="U333" s="294">
        <f t="shared" si="125"/>
        <v>0</v>
      </c>
      <c r="V333" s="294">
        <f t="shared" si="125"/>
        <v>0</v>
      </c>
      <c r="W333" s="294">
        <f t="shared" si="125"/>
        <v>0</v>
      </c>
      <c r="X333" s="294">
        <f t="shared" si="125"/>
        <v>0</v>
      </c>
      <c r="Y333" s="294">
        <f t="shared" si="125"/>
        <v>0</v>
      </c>
      <c r="Z333" s="294">
        <f t="shared" si="125"/>
        <v>0</v>
      </c>
      <c r="AA333" s="294">
        <f t="shared" si="125"/>
        <v>0</v>
      </c>
      <c r="AB333" s="294">
        <f t="shared" si="125"/>
        <v>0</v>
      </c>
      <c r="AC333" s="294">
        <f t="shared" si="125"/>
        <v>0</v>
      </c>
      <c r="AD333" s="294">
        <f t="shared" si="125"/>
        <v>0</v>
      </c>
      <c r="AE333" s="294">
        <f t="shared" si="125"/>
        <v>0</v>
      </c>
      <c r="AF333" s="294">
        <f t="shared" si="125"/>
        <v>0</v>
      </c>
      <c r="AG333" s="294">
        <f t="shared" si="125"/>
        <v>0</v>
      </c>
      <c r="AH333" s="294">
        <f t="shared" si="125"/>
        <v>0</v>
      </c>
      <c r="AI333" s="294">
        <f t="shared" si="125"/>
        <v>0</v>
      </c>
      <c r="AJ333" s="294">
        <f t="shared" si="125"/>
        <v>0</v>
      </c>
      <c r="AK333" s="294">
        <f t="shared" si="125"/>
        <v>0</v>
      </c>
      <c r="AL333" s="294">
        <f t="shared" si="125"/>
        <v>0</v>
      </c>
      <c r="AM333" s="294">
        <f t="shared" si="125"/>
        <v>0</v>
      </c>
      <c r="AN333" s="294">
        <f t="shared" si="125"/>
        <v>0</v>
      </c>
      <c r="AO333" s="294">
        <f t="shared" si="125"/>
        <v>0</v>
      </c>
      <c r="AP333" s="294">
        <f t="shared" si="125"/>
        <v>0</v>
      </c>
      <c r="AQ333" s="294">
        <f t="shared" si="125"/>
        <v>0</v>
      </c>
      <c r="AR333" s="294">
        <f t="shared" si="125"/>
        <v>0</v>
      </c>
      <c r="AS333" s="294">
        <f t="shared" si="125"/>
        <v>0</v>
      </c>
      <c r="AT333" s="294">
        <f t="shared" si="125"/>
        <v>0</v>
      </c>
      <c r="AU333" s="294">
        <f t="shared" si="125"/>
        <v>0</v>
      </c>
      <c r="AV333" s="294">
        <f t="shared" si="125"/>
        <v>0</v>
      </c>
      <c r="AW333" s="294">
        <f t="shared" si="125"/>
        <v>0</v>
      </c>
      <c r="AX333" s="294">
        <f t="shared" si="125"/>
        <v>0</v>
      </c>
      <c r="AY333" s="294">
        <f t="shared" si="125"/>
        <v>0</v>
      </c>
      <c r="AZ333" s="294">
        <f t="shared" ref="AZ333" si="126">AZ158+AZ161+AZ170+AZ171+AZ173+AZ175+AZ178+AZ190+AZ202+AZ209+AZ219+AZ226+AZ234+AZ244+AZ249+AZ257+AZ260+AZ268+AZ269+AZ271+AZ273+AZ275+AZ276+AZ277+AZ279+AZ281+AZ283+AZ284+AZ285+AZ287+AZ289+AZ291+AZ292+AZ293+AZ295+AZ297+AZ299+AZ300+AZ301+AZ303+AZ305+AZ307+AZ308+AZ309+AZ311+AZ313+AZ315+AZ316+AZ317+AZ319+AZ321+AZ323+AZ324+AZ325+AZ327+AZ329+AZ331+AZ332</f>
        <v>0</v>
      </c>
      <c r="BA333" s="294">
        <f t="shared" si="125"/>
        <v>0</v>
      </c>
      <c r="BB333" s="294">
        <f t="shared" si="125"/>
        <v>0</v>
      </c>
      <c r="BC333" s="294">
        <f t="shared" si="125"/>
        <v>0</v>
      </c>
      <c r="BD333" s="294">
        <f t="shared" si="125"/>
        <v>0</v>
      </c>
      <c r="BE333" s="294">
        <f t="shared" si="125"/>
        <v>0</v>
      </c>
      <c r="BF333" s="294">
        <f t="shared" si="125"/>
        <v>0</v>
      </c>
      <c r="BG333" s="294">
        <f t="shared" si="125"/>
        <v>0</v>
      </c>
      <c r="BH333" s="342"/>
      <c r="BI333" s="291"/>
      <c r="BJ333" s="342"/>
      <c r="BK333" s="291"/>
      <c r="BL333" s="342"/>
      <c r="BM333" s="342"/>
    </row>
    <row r="334" spans="2:65" s="287" customFormat="1">
      <c r="C334" s="357"/>
      <c r="D334" s="357"/>
      <c r="E334" s="357"/>
      <c r="F334" s="357"/>
      <c r="G334" s="357"/>
      <c r="H334" s="358"/>
      <c r="I334" s="359"/>
      <c r="J334" s="359"/>
      <c r="K334" s="360"/>
    </row>
    <row r="335" spans="2:65" s="287" customFormat="1">
      <c r="C335" s="357"/>
      <c r="D335" s="357"/>
      <c r="E335" s="357"/>
      <c r="F335" s="357"/>
      <c r="G335" s="357"/>
      <c r="H335" s="358"/>
      <c r="I335" s="359"/>
      <c r="J335" s="359"/>
      <c r="K335" s="360"/>
    </row>
  </sheetData>
  <mergeCells count="275">
    <mergeCell ref="B11:J11"/>
    <mergeCell ref="K11:BM11"/>
    <mergeCell ref="B12:J14"/>
    <mergeCell ref="K12:K13"/>
    <mergeCell ref="L12:L13"/>
    <mergeCell ref="M12:AB12"/>
    <mergeCell ref="AC12:AJ12"/>
    <mergeCell ref="AK12:AO12"/>
    <mergeCell ref="AP12:AP13"/>
    <mergeCell ref="AQ12:BF12"/>
    <mergeCell ref="BM12:BM13"/>
    <mergeCell ref="BG12:BG13"/>
    <mergeCell ref="BH12:BH13"/>
    <mergeCell ref="BI12:BI13"/>
    <mergeCell ref="BJ12:BJ13"/>
    <mergeCell ref="BK12:BK13"/>
    <mergeCell ref="BL12:BL13"/>
    <mergeCell ref="B15:B333"/>
    <mergeCell ref="C15:C143"/>
    <mergeCell ref="D15:E56"/>
    <mergeCell ref="F15:G38"/>
    <mergeCell ref="I15:J15"/>
    <mergeCell ref="H16:H18"/>
    <mergeCell ref="I16:J16"/>
    <mergeCell ref="I17:J17"/>
    <mergeCell ref="I18:J18"/>
    <mergeCell ref="H24:H28"/>
    <mergeCell ref="I24:J24"/>
    <mergeCell ref="I25:J25"/>
    <mergeCell ref="I26:J26"/>
    <mergeCell ref="I27:J27"/>
    <mergeCell ref="I28:J28"/>
    <mergeCell ref="I19:J19"/>
    <mergeCell ref="H20:H23"/>
    <mergeCell ref="I20:J20"/>
    <mergeCell ref="I21:J21"/>
    <mergeCell ref="I22:J22"/>
    <mergeCell ref="I23:J23"/>
    <mergeCell ref="H29:H38"/>
    <mergeCell ref="I29:J29"/>
    <mergeCell ref="I31:J31"/>
    <mergeCell ref="I32:J32"/>
    <mergeCell ref="I33:J33"/>
    <mergeCell ref="I34:J34"/>
    <mergeCell ref="I35:I36"/>
    <mergeCell ref="I37:J37"/>
    <mergeCell ref="I38:J38"/>
    <mergeCell ref="I47:J47"/>
    <mergeCell ref="I48:J48"/>
    <mergeCell ref="H49:H52"/>
    <mergeCell ref="I49:J49"/>
    <mergeCell ref="I50:J50"/>
    <mergeCell ref="I51:J51"/>
    <mergeCell ref="I52:J52"/>
    <mergeCell ref="F39:G56"/>
    <mergeCell ref="I39:J39"/>
    <mergeCell ref="H40:H47"/>
    <mergeCell ref="I40:J40"/>
    <mergeCell ref="I41:J41"/>
    <mergeCell ref="I42:J42"/>
    <mergeCell ref="I43:J43"/>
    <mergeCell ref="I44:J44"/>
    <mergeCell ref="I45:J45"/>
    <mergeCell ref="I46:J46"/>
    <mergeCell ref="H53:H56"/>
    <mergeCell ref="I53:J53"/>
    <mergeCell ref="I54:J54"/>
    <mergeCell ref="I55:J55"/>
    <mergeCell ref="I56:J56"/>
    <mergeCell ref="D57:E96"/>
    <mergeCell ref="F57:G96"/>
    <mergeCell ref="I57:J57"/>
    <mergeCell ref="I58:J58"/>
    <mergeCell ref="H59:H65"/>
    <mergeCell ref="I65:J65"/>
    <mergeCell ref="H66:H69"/>
    <mergeCell ref="I66:J66"/>
    <mergeCell ref="I67:J67"/>
    <mergeCell ref="I68:J68"/>
    <mergeCell ref="I69:J69"/>
    <mergeCell ref="I59:J59"/>
    <mergeCell ref="I60:J60"/>
    <mergeCell ref="I61:J61"/>
    <mergeCell ref="I62:J62"/>
    <mergeCell ref="I63:J63"/>
    <mergeCell ref="I64:J64"/>
    <mergeCell ref="H70:H73"/>
    <mergeCell ref="I70:J70"/>
    <mergeCell ref="I71:J71"/>
    <mergeCell ref="I72:J72"/>
    <mergeCell ref="I73:J73"/>
    <mergeCell ref="H74:H79"/>
    <mergeCell ref="I74:J74"/>
    <mergeCell ref="I75:J75"/>
    <mergeCell ref="I76:J76"/>
    <mergeCell ref="I77:J77"/>
    <mergeCell ref="I78:J78"/>
    <mergeCell ref="I79:J79"/>
    <mergeCell ref="H80:H87"/>
    <mergeCell ref="I80:J80"/>
    <mergeCell ref="I81:J81"/>
    <mergeCell ref="I82:J82"/>
    <mergeCell ref="I83:J83"/>
    <mergeCell ref="I85:I86"/>
    <mergeCell ref="I87:J87"/>
    <mergeCell ref="H88:H90"/>
    <mergeCell ref="I88:J88"/>
    <mergeCell ref="I89:J89"/>
    <mergeCell ref="I90:J90"/>
    <mergeCell ref="H91:H96"/>
    <mergeCell ref="I91:J91"/>
    <mergeCell ref="I92:J92"/>
    <mergeCell ref="I93:J93"/>
    <mergeCell ref="I94:J94"/>
    <mergeCell ref="I95:J95"/>
    <mergeCell ref="I96:J96"/>
    <mergeCell ref="D97:E130"/>
    <mergeCell ref="F97:F130"/>
    <mergeCell ref="G97:G130"/>
    <mergeCell ref="H97:H98"/>
    <mergeCell ref="I97:J97"/>
    <mergeCell ref="I98:J98"/>
    <mergeCell ref="H99:H117"/>
    <mergeCell ref="I99:J99"/>
    <mergeCell ref="I100:J100"/>
    <mergeCell ref="I107:J107"/>
    <mergeCell ref="I108:J108"/>
    <mergeCell ref="I109:J109"/>
    <mergeCell ref="I110:J110"/>
    <mergeCell ref="I111:J111"/>
    <mergeCell ref="I112:J112"/>
    <mergeCell ref="I101:J101"/>
    <mergeCell ref="I102:J102"/>
    <mergeCell ref="I103:J103"/>
    <mergeCell ref="I104:J104"/>
    <mergeCell ref="I105:J105"/>
    <mergeCell ref="I106:J106"/>
    <mergeCell ref="I113:J113"/>
    <mergeCell ref="I114:J114"/>
    <mergeCell ref="I115:J115"/>
    <mergeCell ref="I116:J116"/>
    <mergeCell ref="I117:J117"/>
    <mergeCell ref="H118:H126"/>
    <mergeCell ref="I118:J118"/>
    <mergeCell ref="I119:J119"/>
    <mergeCell ref="I120:J120"/>
    <mergeCell ref="I121:J121"/>
    <mergeCell ref="I122:J122"/>
    <mergeCell ref="I123:J123"/>
    <mergeCell ref="I124:J124"/>
    <mergeCell ref="I125:J125"/>
    <mergeCell ref="I126:J126"/>
    <mergeCell ref="H127:H130"/>
    <mergeCell ref="I127:J127"/>
    <mergeCell ref="I128:J128"/>
    <mergeCell ref="I129:J129"/>
    <mergeCell ref="I130:J130"/>
    <mergeCell ref="H136:H139"/>
    <mergeCell ref="I136:J136"/>
    <mergeCell ref="I137:J137"/>
    <mergeCell ref="I138:J138"/>
    <mergeCell ref="I139:J139"/>
    <mergeCell ref="H140:H143"/>
    <mergeCell ref="I140:J140"/>
    <mergeCell ref="D131:G131"/>
    <mergeCell ref="I131:J131"/>
    <mergeCell ref="D132:E143"/>
    <mergeCell ref="F132:F143"/>
    <mergeCell ref="G132:G143"/>
    <mergeCell ref="H132:H135"/>
    <mergeCell ref="I132:J132"/>
    <mergeCell ref="I133:J133"/>
    <mergeCell ref="I134:J134"/>
    <mergeCell ref="I135:J135"/>
    <mergeCell ref="S140:BC141"/>
    <mergeCell ref="I141:J141"/>
    <mergeCell ref="I142:J142"/>
    <mergeCell ref="I143:J143"/>
    <mergeCell ref="C144:I144"/>
    <mergeCell ref="C145:C333"/>
    <mergeCell ref="D145:G178"/>
    <mergeCell ref="H145:H160"/>
    <mergeCell ref="I146:J146"/>
    <mergeCell ref="I147:J147"/>
    <mergeCell ref="I160:J160"/>
    <mergeCell ref="H161:I161"/>
    <mergeCell ref="H162:H170"/>
    <mergeCell ref="I165:I166"/>
    <mergeCell ref="I167:I168"/>
    <mergeCell ref="H171:I172"/>
    <mergeCell ref="I148:I149"/>
    <mergeCell ref="I150:I151"/>
    <mergeCell ref="I152:I153"/>
    <mergeCell ref="I154:I155"/>
    <mergeCell ref="I156:I157"/>
    <mergeCell ref="I159:J159"/>
    <mergeCell ref="H173:H178"/>
    <mergeCell ref="I173:I174"/>
    <mergeCell ref="I175:I176"/>
    <mergeCell ref="D179:G204"/>
    <mergeCell ref="H179:H192"/>
    <mergeCell ref="I179:I180"/>
    <mergeCell ref="I181:I182"/>
    <mergeCell ref="I183:I184"/>
    <mergeCell ref="I185:I186"/>
    <mergeCell ref="I188:I189"/>
    <mergeCell ref="I221:J221"/>
    <mergeCell ref="H222:H226"/>
    <mergeCell ref="I191:J191"/>
    <mergeCell ref="I192:J192"/>
    <mergeCell ref="H193:H204"/>
    <mergeCell ref="I193:I194"/>
    <mergeCell ref="I195:I196"/>
    <mergeCell ref="I197:I198"/>
    <mergeCell ref="I200:I201"/>
    <mergeCell ref="I203:J203"/>
    <mergeCell ref="I204:J204"/>
    <mergeCell ref="H250:H257"/>
    <mergeCell ref="I252:I257"/>
    <mergeCell ref="H258:H260"/>
    <mergeCell ref="I258:I260"/>
    <mergeCell ref="H261:H268"/>
    <mergeCell ref="I263:I268"/>
    <mergeCell ref="I224:I226"/>
    <mergeCell ref="D227:G268"/>
    <mergeCell ref="H227:H236"/>
    <mergeCell ref="I229:I234"/>
    <mergeCell ref="I235:J235"/>
    <mergeCell ref="I236:J236"/>
    <mergeCell ref="H237:H244"/>
    <mergeCell ref="I239:I244"/>
    <mergeCell ref="H245:H249"/>
    <mergeCell ref="I247:I249"/>
    <mergeCell ref="D205:G226"/>
    <mergeCell ref="H205:H211"/>
    <mergeCell ref="I207:I209"/>
    <mergeCell ref="I210:J210"/>
    <mergeCell ref="I211:J211"/>
    <mergeCell ref="H212:H221"/>
    <mergeCell ref="I214:I219"/>
    <mergeCell ref="I220:J220"/>
    <mergeCell ref="D269:H276"/>
    <mergeCell ref="I269:I270"/>
    <mergeCell ref="I271:I272"/>
    <mergeCell ref="I273:I274"/>
    <mergeCell ref="D277:G332"/>
    <mergeCell ref="H277:H284"/>
    <mergeCell ref="I277:I278"/>
    <mergeCell ref="I279:I280"/>
    <mergeCell ref="I281:I282"/>
    <mergeCell ref="H285:H292"/>
    <mergeCell ref="H301:H308"/>
    <mergeCell ref="I301:I302"/>
    <mergeCell ref="I303:I304"/>
    <mergeCell ref="I305:I306"/>
    <mergeCell ref="H309:H316"/>
    <mergeCell ref="I309:I310"/>
    <mergeCell ref="I311:I312"/>
    <mergeCell ref="I313:I314"/>
    <mergeCell ref="I285:I286"/>
    <mergeCell ref="I287:I288"/>
    <mergeCell ref="I289:I290"/>
    <mergeCell ref="H293:H300"/>
    <mergeCell ref="I293:I294"/>
    <mergeCell ref="I295:I296"/>
    <mergeCell ref="I297:I298"/>
    <mergeCell ref="D333:J333"/>
    <mergeCell ref="H317:H324"/>
    <mergeCell ref="I317:I318"/>
    <mergeCell ref="I319:I320"/>
    <mergeCell ref="I321:I322"/>
    <mergeCell ref="H325:H332"/>
    <mergeCell ref="I325:I326"/>
    <mergeCell ref="I327:I328"/>
    <mergeCell ref="I329:I330"/>
  </mergeCells>
  <conditionalFormatting sqref="AB98">
    <cfRule type="cellIs" dxfId="25" priority="7" operator="between">
      <formula>AB97*1.02</formula>
      <formula>AB97/1.02</formula>
    </cfRule>
  </conditionalFormatting>
  <conditionalFormatting sqref="AJ98">
    <cfRule type="cellIs" dxfId="24" priority="6" operator="between">
      <formula>AJ97*1.02</formula>
      <formula>AJ97/1.02</formula>
    </cfRule>
  </conditionalFormatting>
  <conditionalFormatting sqref="AO98">
    <cfRule type="cellIs" dxfId="23" priority="5" operator="between">
      <formula>AO97*1.02</formula>
      <formula>AO97/1.02</formula>
    </cfRule>
  </conditionalFormatting>
  <conditionalFormatting sqref="BG41">
    <cfRule type="expression" dxfId="22" priority="10">
      <formula>OR(BG41=BG151+BG153+BG166+BG172+BG174+BG182+BG194+BG205+BG212+BG222+BG227+BG237+BG245+BG250+BG261+BG270+BG278+BG286+BG294+BG302+BG310+BG318+BG326, BG151+BG153+BG166+BG172+BG174+BG182+BG194+BG205+BG212+BG222+BG227+BG237+BG245+BG250+BG261+BG270+BG278+BG286+BG294+BG302+BG310+BG318+BG326=0)</formula>
    </cfRule>
  </conditionalFormatting>
  <conditionalFormatting sqref="BG45">
    <cfRule type="expression" dxfId="21" priority="9">
      <formula>OR(BG45=BG184+BG196+BG206+BG213+BG223+BG228+BG238+BG246+BG251+BG262+BG272+BG280+BG288+BG296+BG304+BG312+BG320+BG328, BG184+BG196+BG206+BG213+BG223+BG228+BG238+BG246+BG251+BG262+BG272+BG280+BG288+BG296+BG304+BG312+BG320+BG328=0)</formula>
    </cfRule>
  </conditionalFormatting>
  <conditionalFormatting sqref="BG57">
    <cfRule type="cellIs" dxfId="20" priority="13" operator="greaterThanOrEqual">
      <formula>0</formula>
    </cfRule>
  </conditionalFormatting>
  <conditionalFormatting sqref="BG58">
    <cfRule type="cellIs" dxfId="19" priority="12" operator="lessThanOrEqual">
      <formula>0</formula>
    </cfRule>
  </conditionalFormatting>
  <conditionalFormatting sqref="BG67">
    <cfRule type="expression" dxfId="18" priority="16">
      <formula>OR(BG67=BG150+BG152+BG165+BG171+BG173+BG181+BG193+BG269+BG277+BG285+BG293+BG301+BG309+BG317+BG325, BG150+BG152+BG165+BG171+BG173+BG181+BG193+BG269+BG277+BG285+BG293+BG301+BG309+BG317+BG325=0)</formula>
    </cfRule>
  </conditionalFormatting>
  <conditionalFormatting sqref="BG69">
    <cfRule type="expression" dxfId="17" priority="15">
      <formula>OR(BG69=BG183+BG195+BG271+BG279+BG287+BG295+BG303+BG311+BG319+BG327, BG183+BG195+BG271+BG279+BG287+BG295+BG303+BG311+BG319+BG327=0)</formula>
    </cfRule>
  </conditionalFormatting>
  <conditionalFormatting sqref="BG71">
    <cfRule type="expression" dxfId="16" priority="11">
      <formula>OR(BG71+BG72=BG155+BG168+BG176+BG186+BG198+BG274+BG282+BG290+BG298+BG306+BG314+BG322+BG330, BG155+BG168+BG176+BG186+BG198+BG274+BG282+BG290+BG298+BG306+BG314+BG322+BG330=0)</formula>
    </cfRule>
  </conditionalFormatting>
  <conditionalFormatting sqref="BG73">
    <cfRule type="expression" dxfId="15" priority="17">
      <formula>OR(BG73=BG154+BG167+BG175+BG185+BG197+BG273+BG281+BG289+BG297+BG305+BG313+BG321+BG329, BG154+BG167+BG175+BG185+BG197+BG273+BG281+BG289+BG297+BG305+BG313+BG321+BG329=0)</formula>
    </cfRule>
  </conditionalFormatting>
  <conditionalFormatting sqref="BG77">
    <cfRule type="expression" dxfId="14" priority="8">
      <formula>OR(BG77=BG164+BG275+BG283+BG291+BG299+BG307+BG315+BG323+BG331+BG30,BG164+BG275+BG283+BG291+BG299+BG307+BG315+BG323+BG331=0)</formula>
    </cfRule>
  </conditionalFormatting>
  <conditionalFormatting sqref="BG82">
    <cfRule type="expression" dxfId="13" priority="18">
      <formula>OR(BG82=BG145+BG209+BG219+BG226+BG234+BG244+BG249+BG257+BG260+BG268+BG33, BG145+BG209+BG219+BG226+BG234+BG244+BG249+BG257+BG260+BG268=0)</formula>
    </cfRule>
  </conditionalFormatting>
  <conditionalFormatting sqref="BG96">
    <cfRule type="expression" dxfId="12" priority="14">
      <formula>OR(BG94+BG95+BG96=BG148+BG156+BG161+BG162+BG163+BG169+BG178+BG179+BG187+BG188+BG199+BG200+BG276+BG284+BG292+BG300+BG308+BG316+BG324+BG332+BG38+BG18, BG148+BG156+BG161+BG162+BG163+BG169+BG178+BG179+BG187+BG188+BG199+BG200+BG276+BG284+BG292+BG300+BG308+BG316+BG324+BG332=0)</formula>
    </cfRule>
  </conditionalFormatting>
  <conditionalFormatting sqref="BL19:BL20">
    <cfRule type="cellIs" dxfId="11" priority="4" operator="between">
      <formula>BM19*1.02</formula>
      <formula>BM19/1.02</formula>
    </cfRule>
  </conditionalFormatting>
  <conditionalFormatting sqref="BL24">
    <cfRule type="cellIs" dxfId="10" priority="3" operator="between">
      <formula>BM24*1.02</formula>
      <formula>BM24/1.02</formula>
    </cfRule>
  </conditionalFormatting>
  <conditionalFormatting sqref="BL40">
    <cfRule type="cellIs" dxfId="9" priority="2" operator="between">
      <formula>BM40*1.02</formula>
      <formula>BM40/1.02</formula>
    </cfRule>
  </conditionalFormatting>
  <conditionalFormatting sqref="BL48">
    <cfRule type="cellIs" dxfId="8" priority="1" operator="between">
      <formula>BM48*1.02</formula>
      <formula>BM48/1.02</formula>
    </cfRule>
  </conditionalFormatting>
  <pageMargins left="0.7" right="0.7" top="0.75" bottom="0.75" header="0.3" footer="0.3"/>
  <pageSetup paperSize="5" scale="61" fitToHeight="0" orientation="landscape" r:id="rId1"/>
  <headerFooter>
    <oddHeader>&amp;R&amp;"Calibri"&amp;10&amp;K000000 Category/Catégorie: Non-Sensitive/Non-Délicat&amp;1#_x000D_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3AE73-8ED8-4D7F-A80B-029B2C6DD150}">
  <dimension ref="A1:AB108"/>
  <sheetViews>
    <sheetView topLeftCell="A11" workbookViewId="0">
      <selection activeCell="V18" sqref="V18"/>
    </sheetView>
  </sheetViews>
  <sheetFormatPr defaultColWidth="9.140625" defaultRowHeight="15"/>
  <cols>
    <col min="1" max="13" width="9.140625" style="25"/>
    <col min="14" max="14" width="12.7109375" style="25" customWidth="1"/>
    <col min="15" max="15" width="9.140625" style="25"/>
    <col min="16" max="16" width="12.7109375" style="25" customWidth="1"/>
    <col min="17" max="19" width="9.140625" style="25"/>
    <col min="20" max="21" width="8.85546875" style="25" customWidth="1"/>
    <col min="22" max="16384" width="9.140625" style="25"/>
  </cols>
  <sheetData>
    <row r="1" spans="1:18" ht="15.75">
      <c r="A1" s="190" t="s">
        <v>633</v>
      </c>
      <c r="B1" s="37"/>
      <c r="C1" s="152"/>
      <c r="D1" s="37"/>
      <c r="E1" s="37"/>
      <c r="F1" s="37"/>
      <c r="G1" s="181"/>
      <c r="H1" s="102"/>
      <c r="I1" s="102"/>
      <c r="J1" s="181"/>
      <c r="K1" s="189" t="s">
        <v>634</v>
      </c>
      <c r="L1" s="100"/>
      <c r="M1" s="37"/>
      <c r="N1" s="37"/>
      <c r="O1" s="37"/>
      <c r="P1" s="37"/>
      <c r="Q1" s="37"/>
      <c r="R1" s="37"/>
    </row>
    <row r="2" spans="1:18">
      <c r="A2" s="188" t="s">
        <v>635</v>
      </c>
      <c r="B2" s="37"/>
      <c r="C2" s="152"/>
      <c r="D2" s="37"/>
      <c r="E2" s="37"/>
      <c r="F2" s="37"/>
      <c r="G2" s="181"/>
      <c r="H2" s="102"/>
      <c r="I2" s="102"/>
      <c r="J2" s="187"/>
      <c r="K2" s="186"/>
      <c r="L2" s="100"/>
      <c r="M2" s="37"/>
      <c r="N2" s="37"/>
      <c r="O2" s="37"/>
      <c r="P2" s="37"/>
      <c r="Q2" s="37"/>
      <c r="R2" s="37"/>
    </row>
    <row r="3" spans="1:18">
      <c r="A3" s="181"/>
      <c r="B3" s="37"/>
      <c r="C3" s="152"/>
      <c r="D3" s="37"/>
      <c r="E3" s="37"/>
      <c r="F3" s="37"/>
      <c r="G3" s="181"/>
      <c r="H3" s="102"/>
      <c r="I3" s="102"/>
      <c r="J3" s="181"/>
      <c r="K3" s="185" t="s">
        <v>636</v>
      </c>
      <c r="L3" s="100"/>
      <c r="M3" s="37"/>
      <c r="N3" s="37"/>
      <c r="O3" s="37"/>
      <c r="P3" s="37"/>
      <c r="Q3" s="37"/>
      <c r="R3" s="37"/>
    </row>
    <row r="4" spans="1:18">
      <c r="A4" s="181"/>
      <c r="B4" s="182"/>
      <c r="C4" s="182"/>
      <c r="D4" s="182"/>
      <c r="E4" s="182"/>
      <c r="F4" s="92"/>
      <c r="G4" s="181"/>
      <c r="H4" s="182"/>
      <c r="I4" s="182"/>
      <c r="J4" s="181"/>
      <c r="K4" s="183" t="s">
        <v>3</v>
      </c>
      <c r="L4" s="92"/>
      <c r="M4" s="92"/>
      <c r="N4" s="92"/>
      <c r="O4" s="92"/>
      <c r="P4" s="92"/>
      <c r="Q4" s="92"/>
      <c r="R4" s="92"/>
    </row>
    <row r="5" spans="1:18">
      <c r="A5" s="182"/>
      <c r="B5" s="182"/>
      <c r="C5" s="182"/>
      <c r="D5" s="182"/>
      <c r="E5" s="182"/>
      <c r="F5" s="92"/>
      <c r="G5" s="181"/>
      <c r="H5" s="182"/>
      <c r="I5" s="182"/>
      <c r="J5" s="181"/>
      <c r="K5" s="184" t="s">
        <v>637</v>
      </c>
      <c r="L5" s="92"/>
      <c r="M5" s="92"/>
      <c r="N5" s="92"/>
      <c r="O5" s="92"/>
      <c r="P5" s="92"/>
      <c r="Q5" s="92"/>
      <c r="R5" s="92"/>
    </row>
    <row r="6" spans="1:18">
      <c r="A6" s="181"/>
      <c r="B6" s="182"/>
      <c r="C6" s="182"/>
      <c r="D6" s="182"/>
      <c r="E6" s="182"/>
      <c r="F6" s="92"/>
      <c r="G6" s="182"/>
      <c r="H6" s="182"/>
      <c r="I6" s="182"/>
      <c r="J6" s="181"/>
      <c r="K6" s="183" t="s">
        <v>638</v>
      </c>
      <c r="L6" s="92"/>
      <c r="M6" s="92"/>
      <c r="N6" s="92"/>
      <c r="O6" s="92"/>
      <c r="P6" s="92"/>
      <c r="Q6" s="92"/>
      <c r="R6" s="92"/>
    </row>
    <row r="7" spans="1:18">
      <c r="A7" s="470" t="s">
        <v>639</v>
      </c>
      <c r="B7" s="470"/>
      <c r="C7" s="470"/>
      <c r="D7" s="470"/>
      <c r="E7" s="470"/>
      <c r="F7" s="183"/>
      <c r="G7" s="182"/>
      <c r="H7" s="182"/>
      <c r="I7" s="182"/>
      <c r="J7" s="181"/>
      <c r="K7" s="181"/>
      <c r="L7" s="181"/>
      <c r="M7" s="92"/>
      <c r="N7" s="92"/>
      <c r="O7" s="92"/>
      <c r="P7" s="92"/>
      <c r="Q7" s="92"/>
      <c r="R7" s="92"/>
    </row>
    <row r="8" spans="1:18" ht="30" customHeight="1">
      <c r="A8" s="471" t="s">
        <v>640</v>
      </c>
      <c r="B8" s="471"/>
      <c r="C8" s="471"/>
      <c r="D8" s="471"/>
      <c r="E8" s="471"/>
      <c r="F8" s="471"/>
      <c r="G8" s="471"/>
      <c r="H8" s="471"/>
      <c r="I8" s="471"/>
      <c r="J8" s="471"/>
      <c r="K8" s="471"/>
      <c r="L8" s="471"/>
      <c r="M8" s="179"/>
      <c r="N8" s="180" t="s">
        <v>641</v>
      </c>
      <c r="O8" s="179"/>
      <c r="P8" s="178" t="s">
        <v>642</v>
      </c>
      <c r="Q8" s="92"/>
      <c r="R8" s="92"/>
    </row>
    <row r="9" spans="1:18">
      <c r="A9" s="127">
        <v>1</v>
      </c>
      <c r="B9" s="472" t="s">
        <v>643</v>
      </c>
      <c r="C9" s="473"/>
      <c r="D9" s="473"/>
      <c r="E9" s="473"/>
      <c r="F9" s="473"/>
      <c r="G9" s="473"/>
      <c r="H9" s="473"/>
      <c r="I9" s="473"/>
      <c r="J9" s="473"/>
      <c r="K9" s="473"/>
      <c r="L9" s="473"/>
      <c r="M9" s="177"/>
      <c r="N9" s="110"/>
      <c r="O9" s="177"/>
      <c r="P9" s="108"/>
      <c r="Q9" s="37"/>
      <c r="R9" s="37"/>
    </row>
    <row r="10" spans="1:18">
      <c r="A10" s="109"/>
      <c r="B10" s="459" t="s">
        <v>644</v>
      </c>
      <c r="C10" s="460"/>
      <c r="D10" s="460"/>
      <c r="E10" s="460"/>
      <c r="F10" s="460"/>
      <c r="G10" s="460"/>
      <c r="H10" s="460"/>
      <c r="I10" s="460"/>
      <c r="J10" s="460"/>
      <c r="K10" s="460"/>
      <c r="L10" s="461"/>
      <c r="M10" s="113" t="s">
        <v>645</v>
      </c>
      <c r="N10" s="112"/>
      <c r="O10" s="176" t="s">
        <v>646</v>
      </c>
      <c r="P10" s="175"/>
      <c r="Q10" s="37"/>
      <c r="R10" s="92"/>
    </row>
    <row r="11" spans="1:18">
      <c r="A11" s="137"/>
      <c r="B11" s="474" t="s">
        <v>647</v>
      </c>
      <c r="C11" s="475"/>
      <c r="D11" s="475"/>
      <c r="E11" s="475"/>
      <c r="F11" s="475"/>
      <c r="G11" s="475"/>
      <c r="H11" s="475"/>
      <c r="I11" s="475"/>
      <c r="J11" s="475"/>
      <c r="K11" s="475"/>
      <c r="L11" s="476"/>
      <c r="M11" s="174" t="s">
        <v>648</v>
      </c>
      <c r="N11" s="173"/>
      <c r="O11" s="172" t="s">
        <v>649</v>
      </c>
      <c r="P11" s="171"/>
      <c r="Q11" s="37"/>
      <c r="R11" s="92"/>
    </row>
    <row r="12" spans="1:18">
      <c r="A12" s="170">
        <v>2</v>
      </c>
      <c r="B12" s="467" t="s">
        <v>130</v>
      </c>
      <c r="C12" s="468"/>
      <c r="D12" s="468"/>
      <c r="E12" s="468"/>
      <c r="F12" s="468"/>
      <c r="G12" s="468"/>
      <c r="H12" s="468"/>
      <c r="I12" s="468"/>
      <c r="J12" s="468"/>
      <c r="K12" s="468"/>
      <c r="L12" s="468"/>
      <c r="M12" s="123"/>
      <c r="N12" s="123"/>
      <c r="O12" s="169"/>
      <c r="P12" s="153"/>
      <c r="Q12" s="37"/>
      <c r="R12" s="37"/>
    </row>
    <row r="13" spans="1:18">
      <c r="A13" s="109"/>
      <c r="B13" s="459" t="s">
        <v>650</v>
      </c>
      <c r="C13" s="460"/>
      <c r="D13" s="460"/>
      <c r="E13" s="460"/>
      <c r="F13" s="460"/>
      <c r="G13" s="460"/>
      <c r="H13" s="460"/>
      <c r="I13" s="460"/>
      <c r="J13" s="460"/>
      <c r="K13" s="460"/>
      <c r="L13" s="460"/>
      <c r="M13" s="149"/>
      <c r="N13" s="168"/>
      <c r="O13" s="123"/>
      <c r="P13" s="167"/>
      <c r="Q13" s="37"/>
      <c r="R13" s="37"/>
    </row>
    <row r="14" spans="1:18">
      <c r="A14" s="109"/>
      <c r="B14" s="132"/>
      <c r="C14" s="459" t="s">
        <v>651</v>
      </c>
      <c r="D14" s="460"/>
      <c r="E14" s="460"/>
      <c r="F14" s="460"/>
      <c r="G14" s="460"/>
      <c r="H14" s="460"/>
      <c r="I14" s="460"/>
      <c r="J14" s="460"/>
      <c r="K14" s="460"/>
      <c r="L14" s="461"/>
      <c r="M14" s="115" t="s">
        <v>652</v>
      </c>
      <c r="N14" s="108"/>
      <c r="O14" s="166" t="s">
        <v>653</v>
      </c>
      <c r="P14" s="165"/>
      <c r="Q14" s="37"/>
      <c r="R14" s="37"/>
    </row>
    <row r="15" spans="1:18">
      <c r="A15" s="109"/>
      <c r="B15" s="132"/>
      <c r="C15" s="459" t="s">
        <v>654</v>
      </c>
      <c r="D15" s="460"/>
      <c r="E15" s="460"/>
      <c r="F15" s="460"/>
      <c r="G15" s="460"/>
      <c r="H15" s="460"/>
      <c r="I15" s="460"/>
      <c r="J15" s="460"/>
      <c r="K15" s="460"/>
      <c r="L15" s="461"/>
      <c r="M15" s="115" t="s">
        <v>655</v>
      </c>
      <c r="N15" s="41"/>
      <c r="O15" s="164" t="s">
        <v>656</v>
      </c>
      <c r="P15" s="105"/>
      <c r="Q15" s="37"/>
      <c r="R15" s="37"/>
    </row>
    <row r="16" spans="1:18">
      <c r="A16" s="109"/>
      <c r="B16" s="459" t="s">
        <v>657</v>
      </c>
      <c r="C16" s="460"/>
      <c r="D16" s="460"/>
      <c r="E16" s="460"/>
      <c r="F16" s="460"/>
      <c r="G16" s="460"/>
      <c r="H16" s="460"/>
      <c r="I16" s="460"/>
      <c r="J16" s="460"/>
      <c r="K16" s="460"/>
      <c r="L16" s="460"/>
      <c r="M16" s="163"/>
      <c r="N16" s="158"/>
      <c r="O16" s="162"/>
      <c r="P16" s="161"/>
      <c r="Q16" s="37"/>
      <c r="R16" s="37"/>
    </row>
    <row r="17" spans="1:28" ht="27.6" customHeight="1">
      <c r="A17" s="109"/>
      <c r="B17" s="37"/>
      <c r="C17" s="160" t="s">
        <v>658</v>
      </c>
      <c r="D17" s="47"/>
      <c r="E17" s="47"/>
      <c r="F17" s="151"/>
      <c r="G17" s="151"/>
      <c r="H17" s="150"/>
      <c r="I17" s="150"/>
      <c r="J17" s="150"/>
      <c r="K17" s="151"/>
      <c r="L17" s="150"/>
      <c r="M17" s="115" t="s">
        <v>659</v>
      </c>
      <c r="N17" s="158"/>
      <c r="O17" s="117" t="s">
        <v>660</v>
      </c>
      <c r="P17" s="124"/>
      <c r="Q17" s="37"/>
      <c r="R17" s="131" t="s">
        <v>661</v>
      </c>
      <c r="S17" s="66"/>
      <c r="T17" s="66"/>
      <c r="U17" s="66"/>
      <c r="V17" s="463" t="s">
        <v>662</v>
      </c>
      <c r="W17" s="463"/>
      <c r="X17" s="463"/>
      <c r="Y17" s="463"/>
      <c r="Z17" s="463"/>
      <c r="AA17" s="66"/>
      <c r="AB17" s="66"/>
    </row>
    <row r="18" spans="1:28">
      <c r="A18" s="109"/>
      <c r="B18" s="130"/>
      <c r="C18" s="159" t="s">
        <v>663</v>
      </c>
      <c r="D18" s="47"/>
      <c r="E18" s="47"/>
      <c r="F18" s="151"/>
      <c r="G18" s="151"/>
      <c r="H18" s="150"/>
      <c r="I18" s="150"/>
      <c r="J18" s="150"/>
      <c r="K18" s="151"/>
      <c r="L18" s="150"/>
      <c r="M18" s="115" t="s">
        <v>664</v>
      </c>
      <c r="N18" s="158"/>
      <c r="O18" s="117" t="s">
        <v>665</v>
      </c>
      <c r="P18" s="124"/>
      <c r="Q18" s="37"/>
      <c r="R18" s="68">
        <f>P14+P15+P17+P18</f>
        <v>0</v>
      </c>
      <c r="S18" s="66"/>
      <c r="T18" s="66"/>
      <c r="U18" s="66"/>
      <c r="V18" s="67">
        <f>'H4 - fr'!BM19</f>
        <v>0</v>
      </c>
      <c r="W18" s="66"/>
      <c r="X18" s="66"/>
      <c r="Y18" s="66"/>
      <c r="Z18" s="66"/>
      <c r="AA18" s="66"/>
      <c r="AB18" s="66"/>
    </row>
    <row r="19" spans="1:28">
      <c r="A19" s="127">
        <v>3</v>
      </c>
      <c r="B19" s="157" t="s">
        <v>310</v>
      </c>
      <c r="C19" s="157"/>
      <c r="D19" s="157"/>
      <c r="E19" s="157"/>
      <c r="F19" s="151"/>
      <c r="G19" s="151"/>
      <c r="H19" s="151"/>
      <c r="I19" s="151"/>
      <c r="J19" s="151"/>
      <c r="K19" s="151"/>
      <c r="L19" s="151"/>
      <c r="M19" s="156"/>
      <c r="N19" s="155"/>
      <c r="O19" s="154"/>
      <c r="P19" s="153"/>
      <c r="Q19" s="37"/>
      <c r="R19" s="37"/>
    </row>
    <row r="20" spans="1:28">
      <c r="A20" s="109"/>
      <c r="B20" s="152" t="s">
        <v>666</v>
      </c>
      <c r="C20" s="152"/>
      <c r="D20" s="37"/>
      <c r="E20" s="37"/>
      <c r="F20" s="37"/>
      <c r="G20" s="37"/>
      <c r="H20" s="150"/>
      <c r="I20" s="150"/>
      <c r="J20" s="150"/>
      <c r="K20" s="151"/>
      <c r="L20" s="150"/>
      <c r="M20" s="102"/>
      <c r="N20" s="120"/>
      <c r="O20" s="149"/>
      <c r="P20" s="119"/>
      <c r="Q20" s="37"/>
      <c r="R20" s="37"/>
    </row>
    <row r="21" spans="1:28">
      <c r="A21" s="144"/>
      <c r="B21" s="148"/>
      <c r="C21" s="459" t="s">
        <v>667</v>
      </c>
      <c r="D21" s="460"/>
      <c r="E21" s="460"/>
      <c r="F21" s="460"/>
      <c r="G21" s="460"/>
      <c r="H21" s="460"/>
      <c r="I21" s="460"/>
      <c r="J21" s="460"/>
      <c r="K21" s="460"/>
      <c r="L21" s="461"/>
      <c r="M21" s="113">
        <v>1032</v>
      </c>
      <c r="N21" s="138"/>
      <c r="O21" s="147">
        <v>2310</v>
      </c>
      <c r="P21" s="138"/>
      <c r="Q21" s="37"/>
      <c r="R21" s="37"/>
    </row>
    <row r="22" spans="1:28">
      <c r="A22" s="144"/>
      <c r="B22" s="132"/>
      <c r="C22" s="459" t="s">
        <v>668</v>
      </c>
      <c r="D22" s="460"/>
      <c r="E22" s="460"/>
      <c r="F22" s="460"/>
      <c r="G22" s="460"/>
      <c r="H22" s="460"/>
      <c r="I22" s="460"/>
      <c r="J22" s="460"/>
      <c r="K22" s="460"/>
      <c r="L22" s="461"/>
      <c r="M22" s="106">
        <v>2056</v>
      </c>
      <c r="N22" s="108"/>
      <c r="O22" s="117">
        <v>2057</v>
      </c>
      <c r="P22" s="105"/>
      <c r="Q22" s="37"/>
      <c r="R22" s="37"/>
    </row>
    <row r="23" spans="1:28">
      <c r="A23" s="144"/>
      <c r="B23" s="132"/>
      <c r="C23" s="459" t="s">
        <v>669</v>
      </c>
      <c r="D23" s="460"/>
      <c r="E23" s="460"/>
      <c r="F23" s="460"/>
      <c r="G23" s="460"/>
      <c r="H23" s="460"/>
      <c r="I23" s="460"/>
      <c r="J23" s="460"/>
      <c r="K23" s="460"/>
      <c r="L23" s="461"/>
      <c r="M23" s="146" t="s">
        <v>670</v>
      </c>
      <c r="N23" s="112"/>
      <c r="O23" s="145" t="s">
        <v>671</v>
      </c>
      <c r="P23" s="129"/>
      <c r="Q23" s="37"/>
      <c r="R23" s="37"/>
    </row>
    <row r="24" spans="1:28">
      <c r="A24" s="144"/>
      <c r="B24" s="132"/>
      <c r="C24" s="459" t="s">
        <v>672</v>
      </c>
      <c r="D24" s="460"/>
      <c r="E24" s="460"/>
      <c r="F24" s="460"/>
      <c r="G24" s="460"/>
      <c r="H24" s="460"/>
      <c r="I24" s="460"/>
      <c r="J24" s="460"/>
      <c r="K24" s="460"/>
      <c r="L24" s="461"/>
      <c r="M24" s="115" t="s">
        <v>673</v>
      </c>
      <c r="N24" s="108"/>
      <c r="O24" s="117" t="s">
        <v>674</v>
      </c>
      <c r="P24" s="105"/>
      <c r="Q24" s="37"/>
      <c r="R24" s="37"/>
    </row>
    <row r="25" spans="1:28">
      <c r="A25" s="144"/>
      <c r="B25" s="132"/>
      <c r="C25" s="459" t="s">
        <v>675</v>
      </c>
      <c r="D25" s="460"/>
      <c r="E25" s="460"/>
      <c r="F25" s="460"/>
      <c r="G25" s="460"/>
      <c r="H25" s="460"/>
      <c r="I25" s="460"/>
      <c r="J25" s="460"/>
      <c r="K25" s="460"/>
      <c r="L25" s="461"/>
      <c r="M25" s="106">
        <v>2066</v>
      </c>
      <c r="N25" s="108"/>
      <c r="O25" s="117" t="s">
        <v>676</v>
      </c>
      <c r="P25" s="105"/>
      <c r="Q25" s="37"/>
      <c r="R25" s="37"/>
    </row>
    <row r="26" spans="1:28">
      <c r="A26" s="144"/>
      <c r="B26" s="132"/>
      <c r="C26" s="459" t="s">
        <v>677</v>
      </c>
      <c r="D26" s="460"/>
      <c r="E26" s="460"/>
      <c r="F26" s="460"/>
      <c r="G26" s="460"/>
      <c r="H26" s="460"/>
      <c r="I26" s="460"/>
      <c r="J26" s="460"/>
      <c r="K26" s="460"/>
      <c r="L26" s="461"/>
      <c r="M26" s="115" t="s">
        <v>678</v>
      </c>
      <c r="N26" s="108"/>
      <c r="O26" s="117" t="s">
        <v>679</v>
      </c>
      <c r="P26" s="105"/>
      <c r="Q26" s="37"/>
      <c r="R26" s="37"/>
    </row>
    <row r="27" spans="1:28">
      <c r="A27" s="109"/>
      <c r="B27" s="132"/>
      <c r="C27" s="121" t="s">
        <v>680</v>
      </c>
      <c r="D27" s="459" t="s">
        <v>681</v>
      </c>
      <c r="E27" s="460"/>
      <c r="F27" s="460"/>
      <c r="G27" s="460"/>
      <c r="H27" s="460"/>
      <c r="I27" s="460"/>
      <c r="J27" s="460"/>
      <c r="K27" s="460"/>
      <c r="L27" s="461"/>
      <c r="M27" s="106">
        <v>1075</v>
      </c>
      <c r="N27" s="110"/>
      <c r="O27" s="106">
        <v>1076</v>
      </c>
      <c r="P27" s="108"/>
      <c r="Q27" s="37"/>
      <c r="R27" s="37"/>
    </row>
    <row r="28" spans="1:28" ht="24.6" customHeight="1">
      <c r="A28" s="109"/>
      <c r="B28" s="132"/>
      <c r="C28" s="130"/>
      <c r="D28" s="459" t="s">
        <v>682</v>
      </c>
      <c r="E28" s="460"/>
      <c r="F28" s="460"/>
      <c r="G28" s="460"/>
      <c r="H28" s="460"/>
      <c r="I28" s="460"/>
      <c r="J28" s="460"/>
      <c r="K28" s="460"/>
      <c r="L28" s="461"/>
      <c r="M28" s="142">
        <v>1077</v>
      </c>
      <c r="N28" s="143"/>
      <c r="O28" s="142">
        <v>1078</v>
      </c>
      <c r="P28" s="141"/>
      <c r="Q28" s="37"/>
      <c r="R28" s="466" t="s">
        <v>683</v>
      </c>
      <c r="S28" s="466"/>
      <c r="T28" s="466"/>
      <c r="U28" s="66"/>
      <c r="V28" s="464" t="s">
        <v>684</v>
      </c>
      <c r="W28" s="464"/>
      <c r="X28" s="464"/>
      <c r="Y28" s="465"/>
      <c r="Z28" s="465"/>
      <c r="AA28" s="66"/>
      <c r="AB28" s="66"/>
    </row>
    <row r="29" spans="1:28">
      <c r="A29" s="144"/>
      <c r="B29" s="132"/>
      <c r="C29" s="459" t="s">
        <v>685</v>
      </c>
      <c r="D29" s="460"/>
      <c r="E29" s="460"/>
      <c r="F29" s="460"/>
      <c r="G29" s="460"/>
      <c r="H29" s="460"/>
      <c r="I29" s="460"/>
      <c r="J29" s="460"/>
      <c r="K29" s="460"/>
      <c r="L29" s="461"/>
      <c r="M29" s="115" t="s">
        <v>686</v>
      </c>
      <c r="N29" s="108"/>
      <c r="O29" s="106" t="s">
        <v>687</v>
      </c>
      <c r="P29" s="105"/>
      <c r="Q29" s="37"/>
      <c r="R29" s="68">
        <f>P29</f>
        <v>0</v>
      </c>
      <c r="S29" s="66"/>
      <c r="T29" s="66"/>
      <c r="U29" s="66"/>
      <c r="V29" s="67">
        <f>'H4 - fr'!BM20</f>
        <v>0</v>
      </c>
      <c r="W29" s="66"/>
      <c r="X29" s="66"/>
      <c r="Y29" s="66"/>
      <c r="Z29" s="66"/>
      <c r="AA29" s="66"/>
      <c r="AB29" s="66"/>
    </row>
    <row r="30" spans="1:28">
      <c r="A30" s="144"/>
      <c r="B30" s="132"/>
      <c r="C30" s="459" t="s">
        <v>688</v>
      </c>
      <c r="D30" s="460"/>
      <c r="E30" s="460"/>
      <c r="F30" s="460"/>
      <c r="G30" s="460"/>
      <c r="H30" s="460"/>
      <c r="I30" s="460"/>
      <c r="J30" s="460"/>
      <c r="K30" s="460"/>
      <c r="L30" s="461"/>
      <c r="M30" s="115" t="s">
        <v>689</v>
      </c>
      <c r="N30" s="108"/>
      <c r="O30" s="106" t="s">
        <v>690</v>
      </c>
      <c r="P30" s="105"/>
      <c r="Q30" s="37"/>
      <c r="R30" s="37"/>
    </row>
    <row r="31" spans="1:28">
      <c r="A31" s="109"/>
      <c r="B31" s="132"/>
      <c r="C31" s="121" t="s">
        <v>680</v>
      </c>
      <c r="D31" s="459" t="s">
        <v>681</v>
      </c>
      <c r="E31" s="460"/>
      <c r="F31" s="460"/>
      <c r="G31" s="460"/>
      <c r="H31" s="460"/>
      <c r="I31" s="460"/>
      <c r="J31" s="460"/>
      <c r="K31" s="460"/>
      <c r="L31" s="461"/>
      <c r="M31" s="106">
        <v>1079</v>
      </c>
      <c r="N31" s="110"/>
      <c r="O31" s="106">
        <v>1080</v>
      </c>
      <c r="P31" s="108"/>
      <c r="Q31" s="37"/>
      <c r="R31" s="37"/>
    </row>
    <row r="32" spans="1:28">
      <c r="A32" s="109"/>
      <c r="B32" s="130"/>
      <c r="C32" s="130"/>
      <c r="D32" s="459" t="s">
        <v>682</v>
      </c>
      <c r="E32" s="460"/>
      <c r="F32" s="460"/>
      <c r="G32" s="460"/>
      <c r="H32" s="460"/>
      <c r="I32" s="460"/>
      <c r="J32" s="460"/>
      <c r="K32" s="460"/>
      <c r="L32" s="461"/>
      <c r="M32" s="142">
        <v>1081</v>
      </c>
      <c r="N32" s="143"/>
      <c r="O32" s="142">
        <v>1082</v>
      </c>
      <c r="P32" s="141"/>
      <c r="Q32" s="37"/>
      <c r="R32" s="37"/>
    </row>
    <row r="33" spans="1:28">
      <c r="A33" s="109"/>
      <c r="B33" s="478" t="s">
        <v>691</v>
      </c>
      <c r="C33" s="479"/>
      <c r="D33" s="479"/>
      <c r="E33" s="479"/>
      <c r="F33" s="479"/>
      <c r="G33" s="479"/>
      <c r="H33" s="479"/>
      <c r="I33" s="479"/>
      <c r="J33" s="479"/>
      <c r="K33" s="479"/>
      <c r="L33" s="479"/>
      <c r="M33" s="120"/>
      <c r="N33" s="120"/>
      <c r="O33" s="102"/>
      <c r="P33" s="119"/>
      <c r="Q33" s="37"/>
      <c r="R33" s="37"/>
    </row>
    <row r="34" spans="1:28">
      <c r="A34" s="109"/>
      <c r="B34" s="121"/>
      <c r="C34" s="459" t="s">
        <v>692</v>
      </c>
      <c r="D34" s="460"/>
      <c r="E34" s="460"/>
      <c r="F34" s="460"/>
      <c r="G34" s="460"/>
      <c r="H34" s="460"/>
      <c r="I34" s="460"/>
      <c r="J34" s="460"/>
      <c r="K34" s="460"/>
      <c r="L34" s="460"/>
      <c r="M34" s="140"/>
      <c r="N34" s="140"/>
      <c r="O34" s="139"/>
      <c r="P34" s="138"/>
      <c r="Q34" s="37"/>
      <c r="R34" s="37"/>
    </row>
    <row r="35" spans="1:28">
      <c r="A35" s="109"/>
      <c r="B35" s="132"/>
      <c r="C35" s="121"/>
      <c r="D35" s="459" t="s">
        <v>693</v>
      </c>
      <c r="E35" s="460"/>
      <c r="F35" s="460"/>
      <c r="G35" s="460"/>
      <c r="H35" s="460"/>
      <c r="I35" s="460"/>
      <c r="J35" s="460"/>
      <c r="K35" s="460"/>
      <c r="L35" s="461"/>
      <c r="M35" s="124" t="s">
        <v>694</v>
      </c>
      <c r="N35" s="108"/>
      <c r="O35" s="106" t="s">
        <v>695</v>
      </c>
      <c r="P35" s="105"/>
      <c r="Q35" s="37"/>
      <c r="R35" s="37"/>
    </row>
    <row r="36" spans="1:28">
      <c r="A36" s="137"/>
      <c r="B36" s="136"/>
      <c r="C36" s="136"/>
      <c r="D36" s="474" t="s">
        <v>696</v>
      </c>
      <c r="E36" s="475"/>
      <c r="F36" s="475"/>
      <c r="G36" s="475"/>
      <c r="H36" s="475"/>
      <c r="I36" s="475"/>
      <c r="J36" s="475"/>
      <c r="K36" s="475"/>
      <c r="L36" s="476"/>
      <c r="M36" s="134" t="s">
        <v>697</v>
      </c>
      <c r="N36" s="135"/>
      <c r="O36" s="134" t="s">
        <v>698</v>
      </c>
      <c r="P36" s="133"/>
      <c r="Q36" s="37"/>
      <c r="R36" s="37"/>
    </row>
    <row r="37" spans="1:28">
      <c r="A37" s="109"/>
      <c r="B37" s="132"/>
      <c r="C37" s="132"/>
      <c r="D37" s="459" t="s">
        <v>699</v>
      </c>
      <c r="E37" s="460"/>
      <c r="F37" s="460"/>
      <c r="G37" s="460"/>
      <c r="H37" s="460"/>
      <c r="I37" s="460"/>
      <c r="J37" s="460"/>
      <c r="K37" s="460"/>
      <c r="L37" s="461"/>
      <c r="M37" s="124" t="s">
        <v>700</v>
      </c>
      <c r="N37" s="108"/>
      <c r="O37" s="106" t="s">
        <v>701</v>
      </c>
      <c r="P37" s="105"/>
      <c r="Q37" s="37"/>
      <c r="R37" s="37"/>
    </row>
    <row r="38" spans="1:28" ht="28.9" customHeight="1">
      <c r="A38" s="109"/>
      <c r="B38" s="132"/>
      <c r="C38" s="130"/>
      <c r="D38" s="459" t="s">
        <v>702</v>
      </c>
      <c r="E38" s="460"/>
      <c r="F38" s="460"/>
      <c r="G38" s="460"/>
      <c r="H38" s="460"/>
      <c r="I38" s="460"/>
      <c r="J38" s="460"/>
      <c r="K38" s="460"/>
      <c r="L38" s="461"/>
      <c r="M38" s="124" t="s">
        <v>703</v>
      </c>
      <c r="N38" s="108"/>
      <c r="O38" s="115" t="s">
        <v>704</v>
      </c>
      <c r="P38" s="105"/>
      <c r="Q38" s="37"/>
      <c r="R38" s="131" t="s">
        <v>705</v>
      </c>
      <c r="S38" s="66"/>
      <c r="T38" s="66"/>
      <c r="U38" s="66"/>
      <c r="V38" s="463" t="s">
        <v>706</v>
      </c>
      <c r="W38" s="463"/>
      <c r="X38" s="463"/>
      <c r="Y38" s="463"/>
      <c r="Z38" s="463"/>
      <c r="AA38" s="66"/>
      <c r="AB38" s="66"/>
    </row>
    <row r="39" spans="1:28">
      <c r="A39" s="109"/>
      <c r="B39" s="130"/>
      <c r="C39" s="459" t="s">
        <v>707</v>
      </c>
      <c r="D39" s="460"/>
      <c r="E39" s="460"/>
      <c r="F39" s="460"/>
      <c r="G39" s="460"/>
      <c r="H39" s="460"/>
      <c r="I39" s="460"/>
      <c r="J39" s="460"/>
      <c r="K39" s="460"/>
      <c r="L39" s="461"/>
      <c r="M39" s="111">
        <v>2116</v>
      </c>
      <c r="N39" s="108"/>
      <c r="O39" s="117" t="s">
        <v>708</v>
      </c>
      <c r="P39" s="105"/>
      <c r="Q39" s="37"/>
      <c r="R39" s="68">
        <f>P21+P22+P23+P24+P25+P26+P30+P35+P37+P38+P39</f>
        <v>0</v>
      </c>
      <c r="S39" s="66"/>
      <c r="T39" s="66"/>
      <c r="U39" s="66"/>
      <c r="V39" s="67">
        <f>'H4 - fr'!BM24</f>
        <v>0</v>
      </c>
      <c r="W39" s="66"/>
      <c r="X39" s="66"/>
      <c r="Y39" s="66"/>
      <c r="Z39" s="66"/>
      <c r="AA39" s="66"/>
      <c r="AB39" s="66"/>
    </row>
    <row r="40" spans="1:28">
      <c r="A40" s="127">
        <v>4</v>
      </c>
      <c r="B40" s="467" t="s">
        <v>709</v>
      </c>
      <c r="C40" s="468"/>
      <c r="D40" s="468"/>
      <c r="E40" s="468"/>
      <c r="F40" s="468"/>
      <c r="G40" s="468"/>
      <c r="H40" s="468"/>
      <c r="I40" s="468"/>
      <c r="J40" s="468"/>
      <c r="K40" s="468"/>
      <c r="L40" s="469"/>
      <c r="M40" s="113" t="s">
        <v>710</v>
      </c>
      <c r="N40" s="129"/>
      <c r="O40" s="113" t="s">
        <v>711</v>
      </c>
      <c r="P40" s="129"/>
      <c r="Q40" s="37"/>
      <c r="R40" s="37"/>
    </row>
    <row r="41" spans="1:28">
      <c r="A41" s="128">
        <v>5</v>
      </c>
      <c r="B41" s="467" t="s">
        <v>712</v>
      </c>
      <c r="C41" s="468"/>
      <c r="D41" s="468"/>
      <c r="E41" s="468"/>
      <c r="F41" s="468"/>
      <c r="G41" s="468"/>
      <c r="H41" s="468"/>
      <c r="I41" s="468"/>
      <c r="J41" s="468"/>
      <c r="K41" s="468"/>
      <c r="L41" s="469"/>
      <c r="M41" s="106" t="s">
        <v>713</v>
      </c>
      <c r="N41" s="105"/>
      <c r="O41" s="106" t="s">
        <v>714</v>
      </c>
      <c r="P41" s="105"/>
      <c r="Q41" s="37"/>
      <c r="R41" s="37"/>
    </row>
    <row r="42" spans="1:28">
      <c r="A42" s="127">
        <v>6</v>
      </c>
      <c r="B42" s="467" t="s">
        <v>715</v>
      </c>
      <c r="C42" s="468"/>
      <c r="D42" s="468"/>
      <c r="E42" s="468"/>
      <c r="F42" s="468"/>
      <c r="G42" s="468"/>
      <c r="H42" s="468"/>
      <c r="I42" s="468"/>
      <c r="J42" s="468"/>
      <c r="K42" s="468"/>
      <c r="L42" s="468"/>
      <c r="M42" s="123"/>
      <c r="N42" s="123"/>
      <c r="O42" s="123"/>
      <c r="P42" s="126"/>
      <c r="Q42" s="37"/>
      <c r="R42" s="37"/>
    </row>
    <row r="43" spans="1:28">
      <c r="A43" s="109"/>
      <c r="B43" s="459" t="s">
        <v>716</v>
      </c>
      <c r="C43" s="460"/>
      <c r="D43" s="460"/>
      <c r="E43" s="460"/>
      <c r="F43" s="460"/>
      <c r="G43" s="460"/>
      <c r="H43" s="460"/>
      <c r="I43" s="460"/>
      <c r="J43" s="460"/>
      <c r="K43" s="460"/>
      <c r="L43" s="461"/>
      <c r="M43" s="124" t="s">
        <v>717</v>
      </c>
      <c r="N43" s="120"/>
      <c r="O43" s="125" t="s">
        <v>718</v>
      </c>
      <c r="P43" s="111"/>
      <c r="Q43" s="37"/>
      <c r="R43" s="37"/>
    </row>
    <row r="44" spans="1:28">
      <c r="A44" s="109"/>
      <c r="B44" s="459" t="s">
        <v>719</v>
      </c>
      <c r="C44" s="460"/>
      <c r="D44" s="460"/>
      <c r="E44" s="460"/>
      <c r="F44" s="460"/>
      <c r="G44" s="460"/>
      <c r="H44" s="460"/>
      <c r="I44" s="460"/>
      <c r="J44" s="460"/>
      <c r="K44" s="460"/>
      <c r="L44" s="461"/>
      <c r="M44" s="124" t="s">
        <v>720</v>
      </c>
      <c r="N44" s="108"/>
      <c r="O44" s="106" t="s">
        <v>721</v>
      </c>
      <c r="P44" s="105"/>
      <c r="Q44" s="37"/>
      <c r="R44" s="37"/>
    </row>
    <row r="45" spans="1:28">
      <c r="A45" s="109"/>
      <c r="B45" s="459" t="s">
        <v>722</v>
      </c>
      <c r="C45" s="460"/>
      <c r="D45" s="460"/>
      <c r="E45" s="460"/>
      <c r="F45" s="460"/>
      <c r="G45" s="460"/>
      <c r="H45" s="460"/>
      <c r="I45" s="460"/>
      <c r="J45" s="460"/>
      <c r="K45" s="460"/>
      <c r="L45" s="461"/>
      <c r="M45" s="124" t="s">
        <v>723</v>
      </c>
      <c r="N45" s="108"/>
      <c r="O45" s="117" t="s">
        <v>724</v>
      </c>
      <c r="P45" s="105"/>
      <c r="Q45" s="37"/>
      <c r="R45" s="37"/>
    </row>
    <row r="46" spans="1:28">
      <c r="A46" s="109"/>
      <c r="B46" s="459" t="s">
        <v>725</v>
      </c>
      <c r="C46" s="460"/>
      <c r="D46" s="460"/>
      <c r="E46" s="460"/>
      <c r="F46" s="460"/>
      <c r="G46" s="460"/>
      <c r="H46" s="460"/>
      <c r="I46" s="460"/>
      <c r="J46" s="460"/>
      <c r="K46" s="460"/>
      <c r="L46" s="461"/>
      <c r="M46" s="111">
        <v>8658</v>
      </c>
      <c r="N46" s="108"/>
      <c r="O46" s="117">
        <v>8659</v>
      </c>
      <c r="P46" s="105"/>
      <c r="Q46" s="37"/>
      <c r="R46" s="37"/>
    </row>
    <row r="47" spans="1:28">
      <c r="A47" s="109"/>
      <c r="B47" s="459" t="s">
        <v>726</v>
      </c>
      <c r="C47" s="460"/>
      <c r="D47" s="460"/>
      <c r="E47" s="460"/>
      <c r="F47" s="460"/>
      <c r="G47" s="460"/>
      <c r="H47" s="460"/>
      <c r="I47" s="460"/>
      <c r="J47" s="460"/>
      <c r="K47" s="460"/>
      <c r="L47" s="460"/>
      <c r="M47" s="123"/>
      <c r="N47" s="110"/>
      <c r="O47" s="122"/>
      <c r="P47" s="108"/>
      <c r="Q47" s="37"/>
      <c r="R47" s="37"/>
    </row>
    <row r="48" spans="1:28">
      <c r="A48" s="109"/>
      <c r="B48" s="121"/>
      <c r="C48" s="459" t="s">
        <v>727</v>
      </c>
      <c r="D48" s="460"/>
      <c r="E48" s="460"/>
      <c r="F48" s="460"/>
      <c r="G48" s="460"/>
      <c r="H48" s="460"/>
      <c r="I48" s="460"/>
      <c r="J48" s="460"/>
      <c r="K48" s="460"/>
      <c r="L48" s="461"/>
      <c r="M48" s="106">
        <v>8660</v>
      </c>
      <c r="N48" s="120"/>
      <c r="O48" s="117" t="s">
        <v>728</v>
      </c>
      <c r="P48" s="119"/>
      <c r="Q48" s="37"/>
      <c r="R48" s="37"/>
    </row>
    <row r="49" spans="1:21">
      <c r="A49" s="109"/>
      <c r="B49" s="118"/>
      <c r="C49" s="459" t="s">
        <v>729</v>
      </c>
      <c r="D49" s="460"/>
      <c r="E49" s="460"/>
      <c r="F49" s="460"/>
      <c r="G49" s="460"/>
      <c r="H49" s="460"/>
      <c r="I49" s="460"/>
      <c r="J49" s="460"/>
      <c r="K49" s="460"/>
      <c r="L49" s="461"/>
      <c r="M49" s="106">
        <v>8662</v>
      </c>
      <c r="N49" s="108"/>
      <c r="O49" s="117" t="s">
        <v>730</v>
      </c>
      <c r="P49" s="116"/>
      <c r="Q49" s="37"/>
      <c r="R49" s="37"/>
    </row>
    <row r="50" spans="1:21">
      <c r="A50" s="109"/>
      <c r="B50" s="459" t="s">
        <v>731</v>
      </c>
      <c r="C50" s="460"/>
      <c r="D50" s="460"/>
      <c r="E50" s="460"/>
      <c r="F50" s="460"/>
      <c r="G50" s="460"/>
      <c r="H50" s="460"/>
      <c r="I50" s="460"/>
      <c r="J50" s="460"/>
      <c r="K50" s="460"/>
      <c r="L50" s="461"/>
      <c r="M50" s="115" t="s">
        <v>732</v>
      </c>
      <c r="N50" s="108"/>
      <c r="O50" s="106" t="s">
        <v>733</v>
      </c>
      <c r="P50" s="105"/>
      <c r="Q50" s="37"/>
      <c r="R50" s="37"/>
    </row>
    <row r="51" spans="1:21">
      <c r="A51" s="109"/>
      <c r="B51" s="459" t="s">
        <v>734</v>
      </c>
      <c r="C51" s="460"/>
      <c r="D51" s="460"/>
      <c r="E51" s="460"/>
      <c r="F51" s="460"/>
      <c r="G51" s="460"/>
      <c r="H51" s="460"/>
      <c r="I51" s="460"/>
      <c r="J51" s="460"/>
      <c r="K51" s="460"/>
      <c r="L51" s="461"/>
      <c r="M51" s="106">
        <v>1896</v>
      </c>
      <c r="N51" s="108"/>
      <c r="O51" s="106">
        <v>1897</v>
      </c>
      <c r="P51" s="105"/>
      <c r="Q51" s="37"/>
      <c r="R51" s="37"/>
    </row>
    <row r="52" spans="1:21">
      <c r="A52" s="109"/>
      <c r="B52" s="459" t="s">
        <v>735</v>
      </c>
      <c r="C52" s="460"/>
      <c r="D52" s="460"/>
      <c r="E52" s="460"/>
      <c r="F52" s="460"/>
      <c r="G52" s="460"/>
      <c r="H52" s="460"/>
      <c r="I52" s="460"/>
      <c r="J52" s="460"/>
      <c r="K52" s="460"/>
      <c r="L52" s="461"/>
      <c r="M52" s="113">
        <v>2358</v>
      </c>
      <c r="N52" s="114"/>
      <c r="O52" s="113">
        <v>2359</v>
      </c>
      <c r="P52" s="112"/>
      <c r="Q52" s="37"/>
    </row>
    <row r="53" spans="1:21">
      <c r="A53" s="109"/>
      <c r="B53" s="459" t="s">
        <v>736</v>
      </c>
      <c r="C53" s="460"/>
      <c r="D53" s="460"/>
      <c r="E53" s="460"/>
      <c r="F53" s="460"/>
      <c r="G53" s="460"/>
      <c r="H53" s="460"/>
      <c r="I53" s="460"/>
      <c r="J53" s="460"/>
      <c r="K53" s="460"/>
      <c r="L53" s="461"/>
      <c r="M53" s="111">
        <v>1083</v>
      </c>
      <c r="N53" s="110"/>
      <c r="O53" s="106">
        <v>1084</v>
      </c>
      <c r="P53" s="108"/>
      <c r="Q53" s="37"/>
    </row>
    <row r="54" spans="1:21">
      <c r="A54" s="109"/>
      <c r="B54" s="459" t="s">
        <v>737</v>
      </c>
      <c r="C54" s="460"/>
      <c r="D54" s="460"/>
      <c r="E54" s="460"/>
      <c r="F54" s="460"/>
      <c r="G54" s="460"/>
      <c r="H54" s="460"/>
      <c r="I54" s="460"/>
      <c r="J54" s="460"/>
      <c r="K54" s="460"/>
      <c r="L54" s="461"/>
      <c r="M54" s="106">
        <v>1898</v>
      </c>
      <c r="N54" s="108"/>
      <c r="O54" s="106">
        <v>1899</v>
      </c>
      <c r="P54" s="105"/>
      <c r="Q54" s="37"/>
    </row>
    <row r="55" spans="1:21">
      <c r="A55" s="107" t="s">
        <v>738</v>
      </c>
      <c r="B55" s="472" t="s">
        <v>739</v>
      </c>
      <c r="C55" s="473"/>
      <c r="D55" s="473"/>
      <c r="E55" s="473"/>
      <c r="F55" s="473"/>
      <c r="G55" s="473"/>
      <c r="H55" s="473"/>
      <c r="I55" s="473"/>
      <c r="J55" s="473"/>
      <c r="K55" s="473"/>
      <c r="L55" s="480"/>
      <c r="M55" s="106" t="s">
        <v>740</v>
      </c>
      <c r="N55" s="105"/>
      <c r="O55" s="106" t="s">
        <v>741</v>
      </c>
      <c r="P55" s="105"/>
      <c r="Q55" s="37"/>
    </row>
    <row r="56" spans="1:21">
      <c r="A56" s="104"/>
      <c r="B56" s="103"/>
      <c r="C56" s="37"/>
      <c r="D56" s="37"/>
      <c r="E56" s="37"/>
      <c r="F56" s="37"/>
      <c r="G56" s="37"/>
      <c r="H56" s="37"/>
      <c r="I56" s="102"/>
      <c r="J56" s="100"/>
      <c r="K56" s="101"/>
      <c r="L56" s="100"/>
      <c r="M56" s="99"/>
      <c r="N56" s="98"/>
      <c r="O56" s="99"/>
      <c r="P56" s="98"/>
      <c r="Q56" s="37"/>
      <c r="R56" s="37"/>
    </row>
    <row r="57" spans="1:21" ht="26.25">
      <c r="A57" s="97" t="s">
        <v>742</v>
      </c>
      <c r="B57" s="97"/>
      <c r="C57" s="97"/>
      <c r="D57" s="97"/>
      <c r="E57" s="97"/>
      <c r="F57" s="97"/>
      <c r="G57" s="97"/>
      <c r="H57" s="97"/>
      <c r="I57" s="97"/>
      <c r="J57" s="97"/>
      <c r="K57" s="96"/>
      <c r="L57" s="96"/>
      <c r="M57" s="94"/>
      <c r="N57" s="95" t="s">
        <v>641</v>
      </c>
      <c r="O57" s="94"/>
      <c r="P57" s="93" t="s">
        <v>642</v>
      </c>
      <c r="Q57" s="92"/>
      <c r="R57" s="92"/>
      <c r="S57" s="92"/>
      <c r="T57" s="92"/>
      <c r="U57" s="92"/>
    </row>
    <row r="58" spans="1:21">
      <c r="A58" s="53">
        <v>1</v>
      </c>
      <c r="B58" s="52" t="s">
        <v>743</v>
      </c>
      <c r="C58" s="51"/>
      <c r="D58" s="51"/>
      <c r="E58" s="51"/>
      <c r="F58" s="51"/>
      <c r="G58" s="51"/>
      <c r="H58" s="51"/>
      <c r="I58" s="51"/>
      <c r="J58" s="51"/>
      <c r="K58" s="58"/>
      <c r="L58" s="58"/>
      <c r="M58" s="91"/>
      <c r="N58" s="90"/>
      <c r="O58" s="90"/>
      <c r="P58" s="89"/>
      <c r="Q58" s="37"/>
      <c r="R58" s="37"/>
      <c r="S58" s="37"/>
      <c r="T58" s="37"/>
      <c r="U58" s="37"/>
    </row>
    <row r="59" spans="1:21">
      <c r="A59" s="35"/>
      <c r="B59" s="33" t="s">
        <v>744</v>
      </c>
      <c r="C59" s="32"/>
      <c r="D59" s="32"/>
      <c r="E59" s="32"/>
      <c r="F59" s="32"/>
      <c r="G59" s="32"/>
      <c r="H59" s="32"/>
      <c r="I59" s="32"/>
      <c r="J59" s="32"/>
      <c r="K59" s="47"/>
      <c r="L59" s="46"/>
      <c r="M59" s="39" t="s">
        <v>745</v>
      </c>
      <c r="N59" s="38"/>
      <c r="O59" s="84" t="s">
        <v>746</v>
      </c>
      <c r="P59" s="26"/>
      <c r="Q59" s="37"/>
      <c r="R59" s="37"/>
      <c r="S59" s="37"/>
      <c r="T59" s="37"/>
      <c r="U59" s="37"/>
    </row>
    <row r="60" spans="1:21">
      <c r="A60" s="35"/>
      <c r="B60" s="33" t="s">
        <v>747</v>
      </c>
      <c r="C60" s="32"/>
      <c r="D60" s="32"/>
      <c r="E60" s="32"/>
      <c r="F60" s="32"/>
      <c r="G60" s="32"/>
      <c r="H60" s="32"/>
      <c r="I60" s="32"/>
      <c r="J60" s="32"/>
      <c r="K60" s="47"/>
      <c r="L60" s="46"/>
      <c r="M60" s="39" t="s">
        <v>748</v>
      </c>
      <c r="N60" s="38"/>
      <c r="O60" s="39" t="s">
        <v>749</v>
      </c>
      <c r="P60" s="26"/>
      <c r="Q60" s="37"/>
      <c r="R60" s="37"/>
      <c r="S60" s="37"/>
      <c r="T60" s="37"/>
      <c r="U60" s="37"/>
    </row>
    <row r="61" spans="1:21">
      <c r="A61" s="35"/>
      <c r="B61" s="33" t="s">
        <v>750</v>
      </c>
      <c r="C61" s="32"/>
      <c r="D61" s="32"/>
      <c r="E61" s="32"/>
      <c r="F61" s="32"/>
      <c r="G61" s="32"/>
      <c r="H61" s="32"/>
      <c r="I61" s="32"/>
      <c r="J61" s="32"/>
      <c r="K61" s="47"/>
      <c r="L61" s="46"/>
      <c r="M61" s="39" t="s">
        <v>751</v>
      </c>
      <c r="N61" s="38"/>
      <c r="O61" s="84" t="s">
        <v>752</v>
      </c>
      <c r="P61" s="26"/>
      <c r="Q61" s="37"/>
      <c r="R61" s="37"/>
      <c r="S61" s="37"/>
      <c r="T61" s="37"/>
      <c r="U61" s="37"/>
    </row>
    <row r="62" spans="1:21">
      <c r="A62" s="35"/>
      <c r="B62" s="33" t="s">
        <v>753</v>
      </c>
      <c r="C62" s="32"/>
      <c r="D62" s="32"/>
      <c r="E62" s="32"/>
      <c r="F62" s="32"/>
      <c r="G62" s="32"/>
      <c r="H62" s="32"/>
      <c r="I62" s="32"/>
      <c r="J62" s="32"/>
      <c r="K62" s="47"/>
      <c r="L62" s="47"/>
      <c r="M62" s="78"/>
      <c r="N62" s="77"/>
      <c r="O62" s="88"/>
      <c r="P62" s="87"/>
      <c r="Q62" s="37"/>
      <c r="R62" s="37"/>
      <c r="S62" s="37"/>
      <c r="T62" s="37"/>
      <c r="U62" s="37"/>
    </row>
    <row r="63" spans="1:21">
      <c r="A63" s="35"/>
      <c r="B63" s="83"/>
      <c r="C63" s="33" t="s">
        <v>754</v>
      </c>
      <c r="D63" s="32"/>
      <c r="E63" s="32"/>
      <c r="F63" s="32"/>
      <c r="G63" s="32"/>
      <c r="H63" s="32"/>
      <c r="I63" s="32"/>
      <c r="J63" s="32"/>
      <c r="K63" s="47"/>
      <c r="L63" s="46"/>
      <c r="M63" s="39" t="s">
        <v>755</v>
      </c>
      <c r="N63" s="38"/>
      <c r="O63" s="84" t="s">
        <v>756</v>
      </c>
      <c r="P63" s="26"/>
      <c r="Q63" s="37"/>
      <c r="R63" s="37"/>
      <c r="S63" s="37"/>
      <c r="T63" s="37"/>
      <c r="U63" s="37"/>
    </row>
    <row r="64" spans="1:21">
      <c r="A64" s="35"/>
      <c r="B64" s="83"/>
      <c r="C64" s="33" t="s">
        <v>757</v>
      </c>
      <c r="D64" s="32"/>
      <c r="E64" s="32"/>
      <c r="F64" s="32"/>
      <c r="G64" s="32"/>
      <c r="H64" s="32"/>
      <c r="I64" s="32"/>
      <c r="J64" s="32"/>
      <c r="K64" s="47"/>
      <c r="L64" s="46"/>
      <c r="M64" s="39" t="s">
        <v>758</v>
      </c>
      <c r="N64" s="50"/>
      <c r="O64" s="84" t="s">
        <v>759</v>
      </c>
      <c r="P64" s="26"/>
      <c r="Q64" s="37"/>
      <c r="R64" s="37"/>
      <c r="S64" s="37"/>
      <c r="T64" s="37"/>
      <c r="U64" s="37"/>
    </row>
    <row r="65" spans="1:21">
      <c r="A65" s="35"/>
      <c r="B65" s="33" t="s">
        <v>760</v>
      </c>
      <c r="C65" s="32"/>
      <c r="D65" s="32"/>
      <c r="E65" s="32"/>
      <c r="F65" s="32"/>
      <c r="G65" s="32"/>
      <c r="H65" s="32"/>
      <c r="I65" s="32"/>
      <c r="J65" s="32"/>
      <c r="K65" s="47"/>
      <c r="L65" s="46"/>
      <c r="M65" s="39" t="s">
        <v>761</v>
      </c>
      <c r="N65" s="86"/>
      <c r="O65" s="84" t="s">
        <v>762</v>
      </c>
      <c r="P65" s="26"/>
      <c r="Q65" s="37"/>
      <c r="R65" s="37"/>
      <c r="S65" s="37"/>
      <c r="T65" s="37"/>
      <c r="U65" s="37"/>
    </row>
    <row r="66" spans="1:21">
      <c r="A66" s="53">
        <v>2</v>
      </c>
      <c r="B66" s="52" t="s">
        <v>763</v>
      </c>
      <c r="C66" s="51"/>
      <c r="D66" s="51"/>
      <c r="E66" s="51"/>
      <c r="F66" s="51"/>
      <c r="G66" s="51"/>
      <c r="H66" s="51"/>
      <c r="I66" s="51"/>
      <c r="J66" s="51"/>
      <c r="K66" s="58"/>
      <c r="L66" s="58"/>
      <c r="M66" s="78"/>
      <c r="N66" s="77"/>
      <c r="O66" s="85"/>
      <c r="P66" s="38"/>
      <c r="Q66" s="37"/>
      <c r="R66" s="37"/>
      <c r="S66" s="37"/>
      <c r="T66" s="37"/>
      <c r="U66" s="37"/>
    </row>
    <row r="67" spans="1:21">
      <c r="A67" s="35"/>
      <c r="B67" s="33" t="s">
        <v>744</v>
      </c>
      <c r="C67" s="32"/>
      <c r="D67" s="32"/>
      <c r="E67" s="32"/>
      <c r="F67" s="32"/>
      <c r="G67" s="32"/>
      <c r="H67" s="32"/>
      <c r="I67" s="32"/>
      <c r="J67" s="32"/>
      <c r="K67" s="47"/>
      <c r="L67" s="46"/>
      <c r="M67" s="39" t="s">
        <v>764</v>
      </c>
      <c r="N67" s="38"/>
      <c r="O67" s="84" t="s">
        <v>765</v>
      </c>
      <c r="P67" s="26"/>
      <c r="Q67" s="37"/>
      <c r="R67" s="37"/>
      <c r="S67" s="37"/>
      <c r="T67" s="37"/>
      <c r="U67" s="37"/>
    </row>
    <row r="68" spans="1:21">
      <c r="A68" s="35"/>
      <c r="B68" s="33" t="s">
        <v>747</v>
      </c>
      <c r="C68" s="32"/>
      <c r="D68" s="32"/>
      <c r="E68" s="32"/>
      <c r="F68" s="32"/>
      <c r="G68" s="32"/>
      <c r="H68" s="32"/>
      <c r="I68" s="32"/>
      <c r="J68" s="32"/>
      <c r="K68" s="47"/>
      <c r="L68" s="46"/>
      <c r="M68" s="39" t="s">
        <v>766</v>
      </c>
      <c r="N68" s="38"/>
      <c r="O68" s="39" t="s">
        <v>767</v>
      </c>
      <c r="P68" s="26"/>
      <c r="Q68" s="37"/>
      <c r="R68" s="37"/>
      <c r="S68" s="37"/>
      <c r="T68" s="37"/>
      <c r="U68" s="37"/>
    </row>
    <row r="69" spans="1:21">
      <c r="A69" s="35"/>
      <c r="B69" s="33" t="s">
        <v>750</v>
      </c>
      <c r="C69" s="32"/>
      <c r="D69" s="32"/>
      <c r="E69" s="32"/>
      <c r="F69" s="32"/>
      <c r="G69" s="32"/>
      <c r="H69" s="32"/>
      <c r="I69" s="32"/>
      <c r="J69" s="32"/>
      <c r="K69" s="47"/>
      <c r="L69" s="46"/>
      <c r="M69" s="27">
        <v>2201</v>
      </c>
      <c r="N69" s="38"/>
      <c r="O69" s="36">
        <v>2202</v>
      </c>
      <c r="P69" s="26"/>
      <c r="Q69" s="37"/>
      <c r="R69" s="37"/>
      <c r="S69" s="37"/>
      <c r="T69" s="37"/>
      <c r="U69" s="37"/>
    </row>
    <row r="70" spans="1:21">
      <c r="A70" s="35"/>
      <c r="B70" s="33" t="s">
        <v>753</v>
      </c>
      <c r="C70" s="32"/>
      <c r="D70" s="32"/>
      <c r="E70" s="32"/>
      <c r="F70" s="32"/>
      <c r="G70" s="32"/>
      <c r="H70" s="32"/>
      <c r="I70" s="32"/>
      <c r="J70" s="32"/>
      <c r="K70" s="47"/>
      <c r="L70" s="47"/>
      <c r="M70" s="49"/>
      <c r="N70" s="50"/>
      <c r="O70" s="49"/>
      <c r="P70" s="48"/>
      <c r="Q70" s="37"/>
      <c r="R70" s="37"/>
      <c r="S70" s="37"/>
      <c r="T70" s="37"/>
      <c r="U70" s="37"/>
    </row>
    <row r="71" spans="1:21">
      <c r="A71" s="35"/>
      <c r="B71" s="83"/>
      <c r="C71" s="33" t="s">
        <v>754</v>
      </c>
      <c r="D71" s="32"/>
      <c r="E71" s="32"/>
      <c r="F71" s="32"/>
      <c r="G71" s="32"/>
      <c r="H71" s="32"/>
      <c r="I71" s="32"/>
      <c r="J71" s="32"/>
      <c r="K71" s="47"/>
      <c r="L71" s="46"/>
      <c r="M71" s="39" t="s">
        <v>768</v>
      </c>
      <c r="N71" s="38"/>
      <c r="O71" s="36" t="s">
        <v>769</v>
      </c>
      <c r="P71" s="26"/>
      <c r="Q71" s="37"/>
      <c r="R71" s="37"/>
      <c r="S71" s="37"/>
      <c r="T71" s="37"/>
      <c r="U71" s="37"/>
    </row>
    <row r="72" spans="1:21">
      <c r="A72" s="35"/>
      <c r="B72" s="83"/>
      <c r="C72" s="33" t="s">
        <v>757</v>
      </c>
      <c r="D72" s="32"/>
      <c r="E72" s="32"/>
      <c r="F72" s="32"/>
      <c r="G72" s="32"/>
      <c r="H72" s="32"/>
      <c r="I72" s="32"/>
      <c r="J72" s="32"/>
      <c r="K72" s="47"/>
      <c r="L72" s="46"/>
      <c r="M72" s="39" t="s">
        <v>770</v>
      </c>
      <c r="N72" s="38"/>
      <c r="O72" s="36" t="s">
        <v>771</v>
      </c>
      <c r="P72" s="26"/>
      <c r="Q72" s="37"/>
      <c r="R72" s="37"/>
      <c r="S72" s="37"/>
      <c r="T72" s="37"/>
      <c r="U72" s="37"/>
    </row>
    <row r="73" spans="1:21">
      <c r="A73" s="35"/>
      <c r="B73" s="33" t="s">
        <v>760</v>
      </c>
      <c r="C73" s="32"/>
      <c r="D73" s="32"/>
      <c r="E73" s="32"/>
      <c r="F73" s="32"/>
      <c r="G73" s="32"/>
      <c r="H73" s="32"/>
      <c r="I73" s="32"/>
      <c r="J73" s="32"/>
      <c r="K73" s="47"/>
      <c r="L73" s="46"/>
      <c r="M73" s="27">
        <v>2338</v>
      </c>
      <c r="N73" s="38"/>
      <c r="O73" s="36">
        <v>2339</v>
      </c>
      <c r="P73" s="26"/>
      <c r="Q73" s="37"/>
      <c r="R73" s="37"/>
      <c r="S73" s="37"/>
      <c r="T73" s="37"/>
      <c r="U73" s="37"/>
    </row>
    <row r="74" spans="1:21">
      <c r="A74" s="53">
        <v>3</v>
      </c>
      <c r="B74" s="52" t="s">
        <v>772</v>
      </c>
      <c r="C74" s="51"/>
      <c r="D74" s="51"/>
      <c r="E74" s="51"/>
      <c r="F74" s="51"/>
      <c r="G74" s="51"/>
      <c r="H74" s="51"/>
      <c r="I74" s="51"/>
      <c r="J74" s="51"/>
      <c r="K74" s="58"/>
      <c r="L74" s="59"/>
      <c r="M74" s="36">
        <v>2266</v>
      </c>
      <c r="N74" s="26"/>
      <c r="O74" s="36">
        <v>2267</v>
      </c>
      <c r="P74" s="26"/>
      <c r="Q74" s="37"/>
      <c r="R74" s="37"/>
      <c r="S74" s="37"/>
      <c r="T74" s="37"/>
      <c r="U74" s="37"/>
    </row>
    <row r="75" spans="1:21">
      <c r="A75" s="53">
        <v>4</v>
      </c>
      <c r="B75" s="52" t="s">
        <v>773</v>
      </c>
      <c r="C75" s="51"/>
      <c r="D75" s="51"/>
      <c r="E75" s="51"/>
      <c r="F75" s="51"/>
      <c r="G75" s="51"/>
      <c r="H75" s="51"/>
      <c r="I75" s="51"/>
      <c r="J75" s="51"/>
      <c r="K75" s="58"/>
      <c r="L75" s="59"/>
      <c r="M75" s="36">
        <v>2342</v>
      </c>
      <c r="N75" s="26"/>
      <c r="O75" s="36">
        <v>1059</v>
      </c>
      <c r="P75" s="26"/>
      <c r="Q75" s="37"/>
      <c r="R75" s="37"/>
      <c r="S75" s="37"/>
      <c r="T75" s="37"/>
      <c r="U75" s="37"/>
    </row>
    <row r="76" spans="1:21">
      <c r="A76" s="53"/>
      <c r="B76" s="33" t="s">
        <v>774</v>
      </c>
      <c r="C76" s="32"/>
      <c r="D76" s="32"/>
      <c r="E76" s="32"/>
      <c r="F76" s="32"/>
      <c r="G76" s="32"/>
      <c r="H76" s="32"/>
      <c r="I76" s="32"/>
      <c r="J76" s="32"/>
      <c r="K76" s="32"/>
      <c r="L76" s="82"/>
      <c r="M76" s="39" t="s">
        <v>775</v>
      </c>
      <c r="N76" s="26"/>
      <c r="O76" s="39" t="s">
        <v>776</v>
      </c>
      <c r="P76" s="26"/>
      <c r="Q76" s="37"/>
      <c r="R76" s="37"/>
      <c r="S76" s="37"/>
      <c r="T76" s="37"/>
      <c r="U76" s="37"/>
    </row>
    <row r="77" spans="1:21">
      <c r="A77" s="53">
        <v>5</v>
      </c>
      <c r="B77" s="52" t="s">
        <v>777</v>
      </c>
      <c r="C77" s="51"/>
      <c r="D77" s="51"/>
      <c r="E77" s="51"/>
      <c r="F77" s="51"/>
      <c r="G77" s="51"/>
      <c r="H77" s="51"/>
      <c r="I77" s="51"/>
      <c r="J77" s="51"/>
      <c r="K77" s="58"/>
      <c r="L77" s="59"/>
      <c r="M77" s="27">
        <v>2344</v>
      </c>
      <c r="N77" s="26"/>
      <c r="O77" s="27">
        <v>2345</v>
      </c>
      <c r="P77" s="26"/>
      <c r="Q77" s="37"/>
      <c r="R77" s="37"/>
      <c r="S77" s="37"/>
      <c r="T77" s="37"/>
      <c r="U77" s="37"/>
    </row>
    <row r="78" spans="1:21">
      <c r="A78" s="81">
        <v>6</v>
      </c>
      <c r="B78" s="52" t="s">
        <v>778</v>
      </c>
      <c r="C78" s="51"/>
      <c r="D78" s="51"/>
      <c r="E78" s="51"/>
      <c r="F78" s="51"/>
      <c r="G78" s="51"/>
      <c r="H78" s="51"/>
      <c r="I78" s="51"/>
      <c r="J78" s="51"/>
      <c r="K78" s="58"/>
      <c r="L78" s="58"/>
      <c r="M78" s="49"/>
      <c r="N78" s="50"/>
      <c r="O78" s="49"/>
      <c r="P78" s="48"/>
      <c r="Q78" s="37"/>
      <c r="R78" s="37"/>
      <c r="S78" s="37"/>
      <c r="T78" s="37"/>
      <c r="U78" s="37"/>
    </row>
    <row r="79" spans="1:21">
      <c r="A79" s="35"/>
      <c r="B79" s="33" t="s">
        <v>779</v>
      </c>
      <c r="C79" s="32"/>
      <c r="D79" s="32"/>
      <c r="E79" s="32"/>
      <c r="F79" s="32"/>
      <c r="G79" s="32"/>
      <c r="H79" s="32"/>
      <c r="I79" s="32"/>
      <c r="J79" s="32"/>
      <c r="K79" s="47"/>
      <c r="L79" s="47"/>
      <c r="M79" s="78"/>
      <c r="N79" s="77"/>
      <c r="O79" s="78"/>
      <c r="P79" s="38"/>
      <c r="Q79" s="37"/>
      <c r="R79" s="37"/>
      <c r="S79" s="37"/>
      <c r="T79" s="37"/>
      <c r="U79" s="37"/>
    </row>
    <row r="80" spans="1:21">
      <c r="A80" s="35"/>
      <c r="B80" s="69"/>
      <c r="C80" s="33" t="s">
        <v>780</v>
      </c>
      <c r="D80" s="32"/>
      <c r="E80" s="32"/>
      <c r="F80" s="32"/>
      <c r="G80" s="32"/>
      <c r="H80" s="32"/>
      <c r="I80" s="32"/>
      <c r="J80" s="32"/>
      <c r="K80" s="47"/>
      <c r="L80" s="46"/>
      <c r="M80" s="79" t="s">
        <v>781</v>
      </c>
      <c r="N80" s="38"/>
      <c r="O80" s="27" t="s">
        <v>782</v>
      </c>
      <c r="P80" s="26"/>
      <c r="Q80" s="37"/>
      <c r="R80" s="37"/>
      <c r="S80" s="37"/>
      <c r="T80" s="37"/>
      <c r="U80" s="37"/>
    </row>
    <row r="81" spans="1:28">
      <c r="A81" s="35"/>
      <c r="B81" s="80"/>
      <c r="C81" s="33" t="s">
        <v>757</v>
      </c>
      <c r="D81" s="32"/>
      <c r="E81" s="32"/>
      <c r="F81" s="32"/>
      <c r="G81" s="32"/>
      <c r="H81" s="32"/>
      <c r="I81" s="32"/>
      <c r="J81" s="32"/>
      <c r="K81" s="47"/>
      <c r="L81" s="46"/>
      <c r="M81" s="79" t="s">
        <v>783</v>
      </c>
      <c r="N81" s="38"/>
      <c r="O81" s="27" t="s">
        <v>784</v>
      </c>
      <c r="P81" s="26"/>
      <c r="Q81" s="37"/>
      <c r="R81" s="37"/>
      <c r="S81" s="37"/>
      <c r="T81" s="37"/>
      <c r="U81" s="37"/>
    </row>
    <row r="82" spans="1:28">
      <c r="A82" s="35"/>
      <c r="B82" s="33" t="s">
        <v>785</v>
      </c>
      <c r="C82" s="32"/>
      <c r="D82" s="32"/>
      <c r="E82" s="32"/>
      <c r="F82" s="32"/>
      <c r="G82" s="32"/>
      <c r="H82" s="32"/>
      <c r="I82" s="32"/>
      <c r="J82" s="32"/>
      <c r="K82" s="47"/>
      <c r="L82" s="46"/>
      <c r="M82" s="79" t="s">
        <v>786</v>
      </c>
      <c r="N82" s="50"/>
      <c r="O82" s="39" t="s">
        <v>787</v>
      </c>
      <c r="P82" s="26"/>
      <c r="Q82" s="37"/>
      <c r="R82" s="37"/>
      <c r="S82" s="37"/>
      <c r="T82" s="37"/>
      <c r="U82" s="37"/>
    </row>
    <row r="83" spans="1:28">
      <c r="A83" s="35"/>
      <c r="B83" s="33" t="s">
        <v>788</v>
      </c>
      <c r="C83" s="32"/>
      <c r="D83" s="32"/>
      <c r="E83" s="32"/>
      <c r="F83" s="32"/>
      <c r="G83" s="32"/>
      <c r="H83" s="32"/>
      <c r="I83" s="32"/>
      <c r="J83" s="32"/>
      <c r="K83" s="47"/>
      <c r="L83" s="46"/>
      <c r="M83" s="79" t="s">
        <v>789</v>
      </c>
      <c r="N83" s="38"/>
      <c r="O83" s="27">
        <v>2255</v>
      </c>
      <c r="P83" s="26"/>
      <c r="Q83" s="37"/>
      <c r="R83" s="37"/>
      <c r="S83" s="37"/>
      <c r="T83" s="37"/>
      <c r="U83" s="37"/>
    </row>
    <row r="84" spans="1:28">
      <c r="A84" s="35"/>
      <c r="B84" s="33" t="s">
        <v>790</v>
      </c>
      <c r="C84" s="32"/>
      <c r="D84" s="32"/>
      <c r="E84" s="32"/>
      <c r="F84" s="32"/>
      <c r="G84" s="32"/>
      <c r="H84" s="32"/>
      <c r="I84" s="32"/>
      <c r="J84" s="32"/>
      <c r="K84" s="47"/>
      <c r="L84" s="46"/>
      <c r="M84" s="79" t="s">
        <v>791</v>
      </c>
      <c r="N84" s="38"/>
      <c r="O84" s="27" t="s">
        <v>792</v>
      </c>
      <c r="P84" s="26"/>
      <c r="Q84" s="37"/>
      <c r="R84" s="37"/>
      <c r="S84" s="37"/>
      <c r="T84" s="37"/>
      <c r="U84" s="37"/>
    </row>
    <row r="85" spans="1:28">
      <c r="A85" s="35"/>
      <c r="B85" s="33" t="s">
        <v>793</v>
      </c>
      <c r="C85" s="32"/>
      <c r="D85" s="32"/>
      <c r="E85" s="32"/>
      <c r="F85" s="32"/>
      <c r="G85" s="32"/>
      <c r="H85" s="32"/>
      <c r="I85" s="32"/>
      <c r="J85" s="32"/>
      <c r="K85" s="47"/>
      <c r="L85" s="47"/>
      <c r="M85" s="78"/>
      <c r="N85" s="77"/>
      <c r="O85" s="76"/>
      <c r="P85" s="38"/>
      <c r="Q85" s="37"/>
      <c r="R85" s="37"/>
      <c r="S85" s="37"/>
      <c r="T85" s="37"/>
      <c r="U85" s="37"/>
    </row>
    <row r="86" spans="1:28" ht="40.9" customHeight="1">
      <c r="A86" s="75"/>
      <c r="B86" s="64"/>
      <c r="C86" s="33" t="s">
        <v>794</v>
      </c>
      <c r="D86" s="32"/>
      <c r="E86" s="32"/>
      <c r="F86" s="32"/>
      <c r="G86" s="32"/>
      <c r="H86" s="32"/>
      <c r="I86" s="32"/>
      <c r="J86" s="32"/>
      <c r="K86" s="47"/>
      <c r="L86" s="46"/>
      <c r="M86" s="39" t="s">
        <v>795</v>
      </c>
      <c r="N86" s="38"/>
      <c r="O86" s="27" t="s">
        <v>796</v>
      </c>
      <c r="P86" s="26"/>
      <c r="Q86" s="37"/>
      <c r="R86" s="466" t="s">
        <v>797</v>
      </c>
      <c r="S86" s="466"/>
      <c r="T86" s="466"/>
      <c r="U86" s="71"/>
      <c r="V86" s="462" t="s">
        <v>798</v>
      </c>
      <c r="W86" s="463"/>
      <c r="X86" s="463"/>
      <c r="Y86" s="463"/>
      <c r="Z86" s="463"/>
      <c r="AA86" s="66"/>
      <c r="AB86" s="66"/>
    </row>
    <row r="87" spans="1:28">
      <c r="A87" s="35"/>
      <c r="B87" s="61"/>
      <c r="C87" s="33" t="s">
        <v>799</v>
      </c>
      <c r="D87" s="32"/>
      <c r="E87" s="32"/>
      <c r="F87" s="32"/>
      <c r="G87" s="32"/>
      <c r="H87" s="32"/>
      <c r="I87" s="32"/>
      <c r="J87" s="32"/>
      <c r="K87" s="47"/>
      <c r="L87" s="46"/>
      <c r="M87" s="39" t="s">
        <v>800</v>
      </c>
      <c r="N87" s="38"/>
      <c r="O87" s="27" t="s">
        <v>801</v>
      </c>
      <c r="P87" s="26"/>
      <c r="Q87" s="37"/>
      <c r="R87" s="68">
        <f>P88</f>
        <v>0</v>
      </c>
      <c r="S87" s="66"/>
      <c r="T87" s="66"/>
      <c r="U87" s="66"/>
      <c r="V87" s="67">
        <f>'H4 - fr'!BM48</f>
        <v>0</v>
      </c>
      <c r="W87" s="66"/>
      <c r="X87" s="66"/>
      <c r="Y87" s="66"/>
      <c r="Z87" s="66"/>
      <c r="AA87" s="66"/>
      <c r="AB87" s="66"/>
    </row>
    <row r="88" spans="1:28">
      <c r="A88" s="35"/>
      <c r="B88" s="33" t="s">
        <v>802</v>
      </c>
      <c r="C88" s="32"/>
      <c r="D88" s="32"/>
      <c r="E88" s="32"/>
      <c r="F88" s="32"/>
      <c r="G88" s="32"/>
      <c r="H88" s="32"/>
      <c r="I88" s="32"/>
      <c r="J88" s="32"/>
      <c r="K88" s="47"/>
      <c r="L88" s="46"/>
      <c r="M88" s="39" t="s">
        <v>803</v>
      </c>
      <c r="N88" s="38"/>
      <c r="O88" s="27" t="s">
        <v>804</v>
      </c>
      <c r="P88" s="26"/>
      <c r="Q88" s="37"/>
      <c r="R88" s="37"/>
      <c r="S88" s="37"/>
      <c r="T88" s="37"/>
      <c r="U88" s="37"/>
    </row>
    <row r="89" spans="1:28" ht="42" customHeight="1">
      <c r="A89" s="35"/>
      <c r="B89" s="69" t="s">
        <v>805</v>
      </c>
      <c r="C89" s="65" t="s">
        <v>806</v>
      </c>
      <c r="D89" s="65"/>
      <c r="E89" s="65"/>
      <c r="F89" s="65"/>
      <c r="G89" s="65"/>
      <c r="H89" s="65"/>
      <c r="I89" s="65"/>
      <c r="J89" s="65"/>
      <c r="K89" s="47"/>
      <c r="L89" s="46"/>
      <c r="M89" s="74" t="s">
        <v>807</v>
      </c>
      <c r="N89" s="73"/>
      <c r="O89" s="57" t="s">
        <v>808</v>
      </c>
      <c r="P89" s="72"/>
      <c r="Q89" s="37"/>
      <c r="R89" s="466" t="s">
        <v>809</v>
      </c>
      <c r="S89" s="466"/>
      <c r="T89" s="466"/>
      <c r="U89" s="71"/>
      <c r="V89" s="70" t="s">
        <v>810</v>
      </c>
      <c r="W89" s="66"/>
      <c r="X89" s="66"/>
      <c r="Y89" s="66"/>
      <c r="Z89" s="66"/>
      <c r="AA89" s="66"/>
      <c r="AB89" s="66"/>
    </row>
    <row r="90" spans="1:28">
      <c r="A90" s="35"/>
      <c r="B90" s="64"/>
      <c r="C90" s="69" t="s">
        <v>811</v>
      </c>
      <c r="D90" s="65" t="s">
        <v>812</v>
      </c>
      <c r="E90" s="65"/>
      <c r="F90" s="65"/>
      <c r="G90" s="65"/>
      <c r="H90" s="65"/>
      <c r="I90" s="65"/>
      <c r="J90" s="65"/>
      <c r="K90" s="47"/>
      <c r="L90" s="46"/>
      <c r="M90" s="39" t="s">
        <v>813</v>
      </c>
      <c r="N90" s="38"/>
      <c r="O90" s="39" t="s">
        <v>814</v>
      </c>
      <c r="P90" s="26"/>
      <c r="Q90" s="37"/>
      <c r="R90" s="68">
        <f>P89</f>
        <v>0</v>
      </c>
      <c r="S90" s="66"/>
      <c r="T90" s="66"/>
      <c r="U90" s="66"/>
      <c r="V90" s="67">
        <f>'H4 - fr'!BM40</f>
        <v>0</v>
      </c>
      <c r="W90" s="66"/>
      <c r="X90" s="66"/>
      <c r="Y90" s="66"/>
      <c r="Z90" s="66"/>
      <c r="AA90" s="66"/>
      <c r="AB90" s="66"/>
    </row>
    <row r="91" spans="1:28">
      <c r="A91" s="35"/>
      <c r="B91" s="64"/>
      <c r="C91" s="63"/>
      <c r="D91" s="65" t="s">
        <v>815</v>
      </c>
      <c r="E91" s="32"/>
      <c r="F91" s="32"/>
      <c r="G91" s="32"/>
      <c r="H91" s="32"/>
      <c r="I91" s="32"/>
      <c r="J91" s="32"/>
      <c r="K91" s="47"/>
      <c r="L91" s="46"/>
      <c r="M91" s="39" t="s">
        <v>816</v>
      </c>
      <c r="N91" s="38"/>
      <c r="O91" s="39" t="s">
        <v>817</v>
      </c>
      <c r="P91" s="26"/>
      <c r="Q91" s="37"/>
      <c r="R91" s="37"/>
      <c r="S91" s="37"/>
      <c r="T91" s="37"/>
      <c r="U91" s="37"/>
    </row>
    <row r="92" spans="1:28">
      <c r="A92" s="35"/>
      <c r="B92" s="64"/>
      <c r="C92" s="63"/>
      <c r="D92" s="65" t="s">
        <v>818</v>
      </c>
      <c r="E92" s="32"/>
      <c r="F92" s="32"/>
      <c r="G92" s="32"/>
      <c r="H92" s="32"/>
      <c r="I92" s="32"/>
      <c r="J92" s="32"/>
      <c r="K92" s="47"/>
      <c r="L92" s="46"/>
      <c r="M92" s="39" t="s">
        <v>819</v>
      </c>
      <c r="N92" s="38"/>
      <c r="O92" s="39" t="s">
        <v>820</v>
      </c>
      <c r="P92" s="26"/>
      <c r="Q92" s="37"/>
      <c r="R92" s="37"/>
      <c r="S92" s="37"/>
      <c r="T92" s="37"/>
      <c r="U92" s="37"/>
    </row>
    <row r="93" spans="1:28">
      <c r="A93" s="35"/>
      <c r="B93" s="64"/>
      <c r="C93" s="63"/>
      <c r="D93" s="65" t="s">
        <v>821</v>
      </c>
      <c r="E93" s="32"/>
      <c r="F93" s="32"/>
      <c r="G93" s="32"/>
      <c r="H93" s="32"/>
      <c r="I93" s="32"/>
      <c r="J93" s="32"/>
      <c r="K93" s="47"/>
      <c r="L93" s="46"/>
      <c r="M93" s="39" t="s">
        <v>822</v>
      </c>
      <c r="N93" s="38"/>
      <c r="O93" s="39" t="s">
        <v>823</v>
      </c>
      <c r="P93" s="26"/>
      <c r="Q93" s="37"/>
      <c r="R93" s="37"/>
      <c r="S93" s="37"/>
      <c r="T93" s="37"/>
      <c r="U93" s="37"/>
    </row>
    <row r="94" spans="1:28">
      <c r="A94" s="35"/>
      <c r="B94" s="64"/>
      <c r="C94" s="63"/>
      <c r="D94" s="62" t="s">
        <v>824</v>
      </c>
      <c r="E94" s="32"/>
      <c r="F94" s="32"/>
      <c r="G94" s="32"/>
      <c r="H94" s="32"/>
      <c r="I94" s="32"/>
      <c r="J94" s="32"/>
      <c r="K94" s="47"/>
      <c r="L94" s="46"/>
      <c r="M94" s="39" t="s">
        <v>825</v>
      </c>
      <c r="N94" s="38"/>
      <c r="O94" s="39" t="s">
        <v>826</v>
      </c>
      <c r="P94" s="26"/>
      <c r="Q94" s="37"/>
      <c r="R94" s="37"/>
      <c r="S94" s="37"/>
      <c r="T94" s="37"/>
      <c r="U94" s="37"/>
    </row>
    <row r="95" spans="1:28" ht="29.45" customHeight="1">
      <c r="A95" s="35"/>
      <c r="B95" s="61"/>
      <c r="C95" s="60" t="s">
        <v>827</v>
      </c>
      <c r="D95" s="60" t="s">
        <v>828</v>
      </c>
      <c r="E95" s="32"/>
      <c r="F95" s="32"/>
      <c r="G95" s="32"/>
      <c r="H95" s="32"/>
      <c r="I95" s="32"/>
      <c r="J95" s="32"/>
      <c r="K95" s="58"/>
      <c r="L95" s="59"/>
      <c r="M95" s="39" t="s">
        <v>829</v>
      </c>
      <c r="N95" s="38"/>
      <c r="O95" s="39" t="s">
        <v>830</v>
      </c>
      <c r="P95" s="26"/>
      <c r="Q95" s="37"/>
      <c r="R95" s="477"/>
      <c r="S95" s="477"/>
      <c r="T95" s="477"/>
    </row>
    <row r="96" spans="1:28">
      <c r="A96" s="35"/>
      <c r="B96" s="33" t="s">
        <v>831</v>
      </c>
      <c r="C96" s="32"/>
      <c r="D96" s="32"/>
      <c r="E96" s="32"/>
      <c r="F96" s="32"/>
      <c r="G96" s="32"/>
      <c r="H96" s="32"/>
      <c r="I96" s="32"/>
      <c r="J96" s="32"/>
      <c r="K96" s="58"/>
      <c r="L96" s="58"/>
      <c r="M96" s="39" t="s">
        <v>832</v>
      </c>
      <c r="N96" s="38"/>
      <c r="O96" s="27" t="s">
        <v>833</v>
      </c>
      <c r="P96" s="26"/>
      <c r="Q96" s="37"/>
      <c r="R96" s="41"/>
    </row>
    <row r="97" spans="1:22">
      <c r="A97" s="35"/>
      <c r="B97" s="33" t="s">
        <v>834</v>
      </c>
      <c r="C97" s="32"/>
      <c r="D97" s="32"/>
      <c r="E97" s="32"/>
      <c r="F97" s="32"/>
      <c r="G97" s="32"/>
      <c r="H97" s="32"/>
      <c r="I97" s="32"/>
      <c r="J97" s="32"/>
      <c r="K97" s="47"/>
      <c r="L97" s="46"/>
      <c r="M97" s="27">
        <v>1999</v>
      </c>
      <c r="N97" s="50"/>
      <c r="O97" s="36">
        <v>2000</v>
      </c>
      <c r="P97" s="48"/>
      <c r="Q97" s="37"/>
      <c r="R97" s="37"/>
      <c r="S97" s="37"/>
      <c r="T97" s="37"/>
    </row>
    <row r="98" spans="1:22">
      <c r="A98" s="35"/>
      <c r="B98" s="33" t="s">
        <v>835</v>
      </c>
      <c r="C98" s="32"/>
      <c r="D98" s="32"/>
      <c r="E98" s="32"/>
      <c r="F98" s="32"/>
      <c r="G98" s="32"/>
      <c r="H98" s="32"/>
      <c r="I98" s="32"/>
      <c r="J98" s="32"/>
      <c r="K98" s="47"/>
      <c r="L98" s="46"/>
      <c r="M98" s="57">
        <v>2366</v>
      </c>
      <c r="N98" s="56"/>
      <c r="O98" s="55">
        <v>2367</v>
      </c>
      <c r="P98" s="54"/>
      <c r="Q98" s="37"/>
      <c r="R98" s="37"/>
      <c r="S98" s="37"/>
      <c r="T98" s="37"/>
      <c r="U98" s="37"/>
    </row>
    <row r="99" spans="1:22">
      <c r="A99" s="35"/>
      <c r="B99" s="33" t="s">
        <v>836</v>
      </c>
      <c r="C99" s="32"/>
      <c r="D99" s="32"/>
      <c r="E99" s="32"/>
      <c r="F99" s="32"/>
      <c r="G99" s="32"/>
      <c r="H99" s="32"/>
      <c r="I99" s="32"/>
      <c r="J99" s="32"/>
      <c r="K99" s="47"/>
      <c r="L99" s="46"/>
      <c r="M99" s="27">
        <v>2024</v>
      </c>
      <c r="N99" s="38"/>
      <c r="O99" s="36">
        <v>2026</v>
      </c>
      <c r="P99" s="26"/>
      <c r="Q99" s="37"/>
      <c r="R99" s="37"/>
      <c r="S99" s="37"/>
      <c r="T99" s="37"/>
      <c r="U99" s="37"/>
    </row>
    <row r="100" spans="1:22">
      <c r="A100" s="53">
        <v>7</v>
      </c>
      <c r="B100" s="52" t="s">
        <v>837</v>
      </c>
      <c r="C100" s="51"/>
      <c r="D100" s="51"/>
      <c r="E100" s="51"/>
      <c r="F100" s="51"/>
      <c r="G100" s="51"/>
      <c r="H100" s="51"/>
      <c r="I100" s="51"/>
      <c r="J100" s="51"/>
      <c r="K100" s="47"/>
      <c r="L100" s="46"/>
      <c r="M100" s="27">
        <v>1062</v>
      </c>
      <c r="N100" s="26"/>
      <c r="O100" s="27">
        <v>1065</v>
      </c>
      <c r="P100" s="26"/>
      <c r="Q100" s="37"/>
      <c r="R100" s="37"/>
      <c r="S100" s="37"/>
      <c r="T100" s="37"/>
      <c r="U100" s="37"/>
    </row>
    <row r="101" spans="1:22">
      <c r="A101" s="53">
        <v>8</v>
      </c>
      <c r="B101" s="52" t="s">
        <v>838</v>
      </c>
      <c r="C101" s="51"/>
      <c r="D101" s="51"/>
      <c r="E101" s="51"/>
      <c r="F101" s="51"/>
      <c r="G101" s="51"/>
      <c r="H101" s="51"/>
      <c r="I101" s="51"/>
      <c r="J101" s="51"/>
      <c r="K101" s="47"/>
      <c r="L101" s="46"/>
      <c r="M101" s="49"/>
      <c r="N101" s="50"/>
      <c r="O101" s="49"/>
      <c r="P101" s="48"/>
      <c r="Q101" s="37"/>
      <c r="R101" s="37"/>
      <c r="S101" s="37"/>
      <c r="T101" s="37"/>
      <c r="U101" s="37"/>
    </row>
    <row r="102" spans="1:22" ht="28.15" customHeight="1">
      <c r="A102" s="35"/>
      <c r="B102" s="33" t="s">
        <v>839</v>
      </c>
      <c r="C102" s="32"/>
      <c r="D102" s="32"/>
      <c r="E102" s="32"/>
      <c r="F102" s="32"/>
      <c r="G102" s="32"/>
      <c r="H102" s="32"/>
      <c r="I102" s="32"/>
      <c r="J102" s="32"/>
      <c r="K102" s="47"/>
      <c r="L102" s="46"/>
      <c r="M102" s="39" t="s">
        <v>840</v>
      </c>
      <c r="N102" s="38"/>
      <c r="O102" s="36">
        <v>2355</v>
      </c>
      <c r="P102" s="26"/>
      <c r="Q102" s="37"/>
      <c r="R102" s="477"/>
      <c r="S102" s="477"/>
      <c r="T102" s="477"/>
      <c r="V102" s="45"/>
    </row>
    <row r="103" spans="1:22">
      <c r="A103" s="35"/>
      <c r="B103" s="33" t="s">
        <v>841</v>
      </c>
      <c r="C103" s="32"/>
      <c r="D103" s="32"/>
      <c r="E103" s="32"/>
      <c r="F103" s="32"/>
      <c r="G103" s="32"/>
      <c r="H103" s="32"/>
      <c r="I103" s="32"/>
      <c r="J103" s="32"/>
      <c r="K103" s="44"/>
      <c r="L103" s="43"/>
      <c r="M103" s="39" t="s">
        <v>842</v>
      </c>
      <c r="N103" s="38"/>
      <c r="O103" s="36">
        <v>2357</v>
      </c>
      <c r="P103" s="26"/>
      <c r="Q103" s="42"/>
      <c r="R103" s="41"/>
      <c r="V103" s="40"/>
    </row>
    <row r="104" spans="1:22">
      <c r="A104" s="35"/>
      <c r="B104" s="33" t="s">
        <v>843</v>
      </c>
      <c r="C104" s="32"/>
      <c r="D104" s="32"/>
      <c r="E104" s="32"/>
      <c r="F104" s="32"/>
      <c r="G104" s="32"/>
      <c r="H104" s="32"/>
      <c r="I104" s="32"/>
      <c r="J104" s="32"/>
      <c r="K104" s="32"/>
      <c r="L104" s="32"/>
      <c r="M104" s="39" t="s">
        <v>844</v>
      </c>
      <c r="N104" s="38"/>
      <c r="O104" s="36" t="s">
        <v>845</v>
      </c>
      <c r="P104" s="26"/>
      <c r="Q104" s="37"/>
      <c r="R104" s="37"/>
    </row>
    <row r="105" spans="1:22">
      <c r="A105" s="35"/>
      <c r="B105" s="33" t="s">
        <v>846</v>
      </c>
      <c r="C105" s="32"/>
      <c r="D105" s="32"/>
      <c r="E105" s="32"/>
      <c r="F105" s="32"/>
      <c r="G105" s="32"/>
      <c r="H105" s="32"/>
      <c r="I105" s="32"/>
      <c r="J105" s="32"/>
      <c r="K105" s="32"/>
      <c r="L105" s="32"/>
      <c r="M105" s="31"/>
      <c r="N105" s="30"/>
      <c r="O105" s="36">
        <v>2225</v>
      </c>
      <c r="P105" s="26"/>
    </row>
    <row r="106" spans="1:22">
      <c r="A106" s="35"/>
      <c r="B106" s="33" t="s">
        <v>847</v>
      </c>
      <c r="C106" s="32"/>
      <c r="D106" s="32"/>
      <c r="E106" s="32"/>
      <c r="F106" s="32"/>
      <c r="G106" s="32"/>
      <c r="H106" s="32"/>
      <c r="I106" s="32"/>
      <c r="J106" s="32"/>
      <c r="K106" s="32"/>
      <c r="L106" s="32"/>
      <c r="M106" s="27">
        <v>1201</v>
      </c>
      <c r="N106" s="26"/>
      <c r="O106" s="27">
        <v>1202</v>
      </c>
      <c r="P106" s="26"/>
    </row>
    <row r="107" spans="1:22">
      <c r="A107" s="34"/>
      <c r="B107" s="33" t="s">
        <v>848</v>
      </c>
      <c r="C107" s="32"/>
      <c r="D107" s="32"/>
      <c r="E107" s="32"/>
      <c r="F107" s="32"/>
      <c r="G107" s="32"/>
      <c r="H107" s="32"/>
      <c r="I107" s="32"/>
      <c r="J107" s="32"/>
      <c r="K107" s="32"/>
      <c r="L107" s="32"/>
      <c r="M107" s="31"/>
      <c r="N107" s="30"/>
      <c r="O107" s="27">
        <v>2604</v>
      </c>
      <c r="P107" s="26"/>
    </row>
    <row r="108" spans="1:22">
      <c r="A108" s="29">
        <v>9</v>
      </c>
      <c r="B108" s="28" t="s">
        <v>849</v>
      </c>
      <c r="C108" s="507"/>
      <c r="D108" s="507"/>
      <c r="E108" s="507"/>
      <c r="F108" s="507"/>
      <c r="G108" s="507"/>
      <c r="H108" s="507"/>
      <c r="I108" s="507"/>
      <c r="J108" s="507"/>
      <c r="K108" s="507"/>
      <c r="L108" s="507"/>
      <c r="M108" s="27" t="s">
        <v>850</v>
      </c>
      <c r="N108" s="26"/>
      <c r="O108" s="27">
        <v>2230</v>
      </c>
      <c r="P108" s="26"/>
    </row>
  </sheetData>
  <mergeCells count="54">
    <mergeCell ref="B42:L42"/>
    <mergeCell ref="B43:L43"/>
    <mergeCell ref="B54:L54"/>
    <mergeCell ref="B55:L55"/>
    <mergeCell ref="R102:T102"/>
    <mergeCell ref="R89:T89"/>
    <mergeCell ref="R28:T28"/>
    <mergeCell ref="R95:T95"/>
    <mergeCell ref="B53:L53"/>
    <mergeCell ref="C48:L48"/>
    <mergeCell ref="B44:L44"/>
    <mergeCell ref="B45:L45"/>
    <mergeCell ref="B46:L46"/>
    <mergeCell ref="C49:L49"/>
    <mergeCell ref="D31:L31"/>
    <mergeCell ref="B33:L33"/>
    <mergeCell ref="B52:L52"/>
    <mergeCell ref="B50:L50"/>
    <mergeCell ref="B51:L51"/>
    <mergeCell ref="D32:L32"/>
    <mergeCell ref="C29:L29"/>
    <mergeCell ref="C30:L30"/>
    <mergeCell ref="B41:L41"/>
    <mergeCell ref="A7:E7"/>
    <mergeCell ref="A8:L8"/>
    <mergeCell ref="B9:L9"/>
    <mergeCell ref="C15:L15"/>
    <mergeCell ref="B16:L16"/>
    <mergeCell ref="C14:L14"/>
    <mergeCell ref="B10:L10"/>
    <mergeCell ref="B11:L11"/>
    <mergeCell ref="B12:L12"/>
    <mergeCell ref="B13:L13"/>
    <mergeCell ref="D35:L35"/>
    <mergeCell ref="D36:L36"/>
    <mergeCell ref="D38:L38"/>
    <mergeCell ref="C39:L39"/>
    <mergeCell ref="B40:L40"/>
    <mergeCell ref="C21:L21"/>
    <mergeCell ref="V86:Z86"/>
    <mergeCell ref="V17:Z17"/>
    <mergeCell ref="V28:Z28"/>
    <mergeCell ref="V38:Z38"/>
    <mergeCell ref="R86:T86"/>
    <mergeCell ref="D27:L27"/>
    <mergeCell ref="B47:L47"/>
    <mergeCell ref="C22:L22"/>
    <mergeCell ref="C23:L23"/>
    <mergeCell ref="D28:L28"/>
    <mergeCell ref="C24:L24"/>
    <mergeCell ref="C25:L25"/>
    <mergeCell ref="C26:L26"/>
    <mergeCell ref="D37:L37"/>
    <mergeCell ref="C34:L34"/>
  </mergeCells>
  <conditionalFormatting sqref="V18">
    <cfRule type="cellIs" dxfId="7" priority="5" operator="between">
      <formula>R18*1.02</formula>
      <formula>R18/1.02</formula>
    </cfRule>
  </conditionalFormatting>
  <conditionalFormatting sqref="V29">
    <cfRule type="cellIs" dxfId="6" priority="4" operator="between">
      <formula>R29*1.02</formula>
      <formula>R29/1.02</formula>
    </cfRule>
  </conditionalFormatting>
  <conditionalFormatting sqref="V39">
    <cfRule type="cellIs" dxfId="5" priority="3" operator="between">
      <formula>R39*1.02</formula>
      <formula>R39/1.02</formula>
    </cfRule>
  </conditionalFormatting>
  <conditionalFormatting sqref="V87">
    <cfRule type="cellIs" dxfId="4" priority="2" operator="between">
      <formula>R87*1.02</formula>
      <formula>R87/1.02</formula>
    </cfRule>
  </conditionalFormatting>
  <conditionalFormatting sqref="V90">
    <cfRule type="cellIs" dxfId="3" priority="1" operator="between">
      <formula>R90*1.02</formula>
      <formula>R90/1.02</formula>
    </cfRule>
  </conditionalFormatting>
  <pageMargins left="0.39370078740157483" right="0.39370078740157483" top="0.59055118110236227" bottom="0.39370078740157483" header="0.31496062992125984" footer="0.31496062992125984"/>
  <pageSetup paperSize="5" scale="65" fitToHeight="2" orientation="landscape" r:id="rId1"/>
  <headerFooter>
    <oddHeader>&amp;R&amp;"Calibri"&amp;10&amp;K000000 Category/Catégorie: Non-Sensitive/Non-Délicat&amp;1#_x000D_</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5DE6E-E891-49DF-A4B1-44878B947EEF}">
  <dimension ref="A4:AG66"/>
  <sheetViews>
    <sheetView topLeftCell="J34" workbookViewId="0">
      <selection activeCell="Z51" sqref="Z51"/>
    </sheetView>
  </sheetViews>
  <sheetFormatPr defaultColWidth="9.140625" defaultRowHeight="15"/>
  <cols>
    <col min="1" max="1" width="3.7109375" style="191" customWidth="1"/>
    <col min="2" max="2" width="1.7109375" style="191" customWidth="1"/>
    <col min="3" max="3" width="110.7109375" style="191" customWidth="1"/>
    <col min="4" max="4" width="4.7109375" style="191" customWidth="1"/>
    <col min="5" max="5" width="14.7109375" style="191" customWidth="1"/>
    <col min="6" max="6" width="4.7109375" style="191" customWidth="1"/>
    <col min="7" max="7" width="14.7109375" style="191" customWidth="1"/>
    <col min="8" max="8" width="4.7109375" style="191" customWidth="1"/>
    <col min="9" max="9" width="14.7109375" style="191" customWidth="1"/>
    <col min="10" max="10" width="4.7109375" style="191" customWidth="1"/>
    <col min="11" max="11" width="14.7109375" style="191" customWidth="1"/>
    <col min="12" max="12" width="4.7109375" style="191" customWidth="1"/>
    <col min="13" max="13" width="14.7109375" style="191" customWidth="1"/>
    <col min="14" max="14" width="12.7109375" style="191" customWidth="1"/>
    <col min="15" max="15" width="4.7109375" style="191" customWidth="1"/>
    <col min="16" max="16" width="12.7109375" style="191" customWidth="1"/>
    <col min="17" max="16384" width="9.140625" style="25"/>
  </cols>
  <sheetData>
    <row r="4" spans="2:16" ht="26.25">
      <c r="B4" s="286" t="s">
        <v>851</v>
      </c>
      <c r="C4" s="285"/>
      <c r="D4" s="285"/>
      <c r="E4" s="285"/>
      <c r="F4" s="285"/>
      <c r="G4" s="285"/>
      <c r="H4" s="285"/>
      <c r="I4" s="285"/>
      <c r="J4" s="285"/>
      <c r="K4" s="285"/>
      <c r="L4" s="285"/>
      <c r="M4" s="285"/>
      <c r="N4" s="285"/>
      <c r="O4" s="285"/>
      <c r="P4" s="285"/>
    </row>
    <row r="5" spans="2:16" ht="26.25">
      <c r="B5" s="284"/>
    </row>
    <row r="6" spans="2:16" ht="15.75">
      <c r="B6" s="283" t="s">
        <v>852</v>
      </c>
      <c r="C6" s="282"/>
      <c r="E6" s="281"/>
      <c r="G6" s="280" t="s">
        <v>853</v>
      </c>
    </row>
    <row r="7" spans="2:16" ht="26.25">
      <c r="C7" s="279"/>
      <c r="D7" s="278"/>
      <c r="E7" s="277"/>
      <c r="F7" s="277"/>
      <c r="G7" s="277"/>
      <c r="H7" s="277"/>
      <c r="I7" s="277"/>
      <c r="J7" s="277"/>
      <c r="K7" s="277"/>
      <c r="L7" s="195"/>
      <c r="M7" s="277"/>
      <c r="N7" s="194"/>
      <c r="O7" s="194"/>
      <c r="P7" s="194"/>
    </row>
    <row r="8" spans="2:16" ht="15.75">
      <c r="B8" s="276" t="s">
        <v>854</v>
      </c>
      <c r="C8" s="273"/>
      <c r="D8" s="275"/>
      <c r="E8" s="273"/>
      <c r="F8" s="273"/>
      <c r="G8" s="273"/>
      <c r="H8" s="273"/>
      <c r="I8" s="273"/>
      <c r="J8" s="273"/>
      <c r="K8" s="273"/>
      <c r="L8" s="274"/>
      <c r="M8" s="273"/>
      <c r="N8" s="273"/>
      <c r="O8" s="273"/>
      <c r="P8" s="273"/>
    </row>
    <row r="9" spans="2:16" ht="26.25">
      <c r="B9" s="225" t="s">
        <v>855</v>
      </c>
      <c r="C9" s="225"/>
      <c r="D9" s="224"/>
      <c r="E9" s="223"/>
      <c r="F9" s="223"/>
      <c r="G9" s="222"/>
      <c r="H9" s="222"/>
      <c r="I9" s="198"/>
      <c r="J9" s="198"/>
      <c r="K9" s="198"/>
      <c r="L9" s="200"/>
      <c r="M9" s="198"/>
      <c r="N9" s="198"/>
      <c r="O9" s="198"/>
      <c r="P9" s="198"/>
    </row>
    <row r="10" spans="2:16" ht="25.5">
      <c r="B10" s="221"/>
      <c r="C10" s="272"/>
      <c r="D10" s="271"/>
      <c r="E10" s="211" t="s">
        <v>856</v>
      </c>
      <c r="F10" s="259"/>
      <c r="G10" s="227"/>
      <c r="H10" s="227"/>
      <c r="I10" s="227"/>
      <c r="J10" s="227"/>
      <c r="K10" s="211" t="s">
        <v>857</v>
      </c>
      <c r="L10" s="235"/>
      <c r="M10" s="211" t="s">
        <v>858</v>
      </c>
      <c r="N10" s="198"/>
      <c r="O10" s="198"/>
      <c r="P10" s="198"/>
    </row>
    <row r="11" spans="2:16">
      <c r="B11" s="205"/>
      <c r="C11" s="210" t="s">
        <v>20</v>
      </c>
      <c r="D11" s="209">
        <v>11001</v>
      </c>
      <c r="E11" s="270"/>
      <c r="F11" s="262"/>
      <c r="G11" s="232"/>
      <c r="H11" s="232"/>
      <c r="I11" s="232"/>
      <c r="J11" s="232"/>
      <c r="K11" s="251">
        <v>1</v>
      </c>
      <c r="L11" s="235">
        <v>61001</v>
      </c>
      <c r="M11" s="207">
        <f>ROUND(E11*K11,5)</f>
        <v>0</v>
      </c>
      <c r="N11" s="198"/>
      <c r="O11" s="198"/>
      <c r="P11" s="198"/>
    </row>
    <row r="12" spans="2:16">
      <c r="B12" s="205"/>
      <c r="C12" s="210" t="s">
        <v>859</v>
      </c>
      <c r="D12" s="258"/>
      <c r="E12" s="261"/>
      <c r="F12" s="227"/>
      <c r="G12" s="227"/>
      <c r="H12" s="227"/>
      <c r="I12" s="227"/>
      <c r="J12" s="227"/>
      <c r="K12" s="261"/>
      <c r="L12" s="240"/>
      <c r="M12" s="261"/>
      <c r="N12" s="198"/>
      <c r="O12" s="198"/>
      <c r="P12" s="198"/>
    </row>
    <row r="13" spans="2:16">
      <c r="B13" s="205"/>
      <c r="C13" s="253" t="s">
        <v>860</v>
      </c>
      <c r="D13" s="209">
        <v>11002</v>
      </c>
      <c r="E13" s="270"/>
      <c r="F13" s="269"/>
      <c r="G13" s="268"/>
      <c r="H13" s="268"/>
      <c r="I13" s="268"/>
      <c r="J13" s="268"/>
      <c r="K13" s="251">
        <v>1</v>
      </c>
      <c r="L13" s="235">
        <v>61002</v>
      </c>
      <c r="M13" s="207">
        <f>ROUND(E13*K13,5)</f>
        <v>0</v>
      </c>
      <c r="N13" s="198"/>
      <c r="O13" s="198"/>
      <c r="P13" s="198"/>
    </row>
    <row r="14" spans="2:16">
      <c r="B14" s="205"/>
      <c r="C14" s="253" t="s">
        <v>861</v>
      </c>
      <c r="D14" s="209">
        <v>11003</v>
      </c>
      <c r="E14" s="207"/>
      <c r="F14" s="266"/>
      <c r="G14" s="227"/>
      <c r="H14" s="227"/>
      <c r="I14" s="227"/>
      <c r="J14" s="227"/>
      <c r="K14" s="261"/>
      <c r="L14" s="240"/>
      <c r="M14" s="261"/>
      <c r="N14" s="198"/>
      <c r="O14" s="198"/>
      <c r="P14" s="198"/>
    </row>
    <row r="15" spans="2:16">
      <c r="B15" s="205"/>
      <c r="C15" s="210" t="s">
        <v>862</v>
      </c>
      <c r="D15" s="258"/>
      <c r="E15" s="256"/>
      <c r="F15" s="267"/>
      <c r="G15" s="264"/>
      <c r="H15" s="264"/>
      <c r="I15" s="264"/>
      <c r="J15" s="264"/>
      <c r="K15" s="261"/>
      <c r="L15" s="240"/>
      <c r="M15" s="261"/>
      <c r="N15" s="198"/>
      <c r="O15" s="198"/>
      <c r="P15" s="198"/>
    </row>
    <row r="16" spans="2:16">
      <c r="B16" s="205"/>
      <c r="C16" s="253" t="s">
        <v>863</v>
      </c>
      <c r="D16" s="209">
        <v>11004</v>
      </c>
      <c r="E16" s="207"/>
      <c r="F16" s="265"/>
      <c r="G16" s="264"/>
      <c r="H16" s="264"/>
      <c r="I16" s="264"/>
      <c r="J16" s="264"/>
      <c r="K16" s="251">
        <v>1</v>
      </c>
      <c r="L16" s="235">
        <v>61004</v>
      </c>
      <c r="M16" s="207">
        <f>ROUND(E16*K16,5)</f>
        <v>0</v>
      </c>
      <c r="N16" s="198"/>
      <c r="O16" s="198"/>
      <c r="P16" s="198"/>
    </row>
    <row r="17" spans="2:33">
      <c r="B17" s="205"/>
      <c r="C17" s="253" t="s">
        <v>864</v>
      </c>
      <c r="D17" s="209">
        <v>11005</v>
      </c>
      <c r="E17" s="207"/>
      <c r="F17" s="266"/>
      <c r="G17" s="227"/>
      <c r="H17" s="227"/>
      <c r="I17" s="227"/>
      <c r="J17" s="227"/>
      <c r="K17" s="251">
        <v>1</v>
      </c>
      <c r="L17" s="235">
        <v>61005</v>
      </c>
      <c r="M17" s="207">
        <f>ROUND(E17*K17,5)</f>
        <v>0</v>
      </c>
      <c r="N17" s="198"/>
      <c r="O17" s="198"/>
      <c r="P17" s="198"/>
    </row>
    <row r="18" spans="2:33">
      <c r="B18" s="205"/>
      <c r="C18" s="253" t="s">
        <v>865</v>
      </c>
      <c r="D18" s="209">
        <v>11006</v>
      </c>
      <c r="E18" s="207"/>
      <c r="F18" s="266"/>
      <c r="G18" s="227"/>
      <c r="H18" s="227"/>
      <c r="I18" s="227"/>
      <c r="J18" s="227"/>
      <c r="K18" s="251">
        <v>1</v>
      </c>
      <c r="L18" s="235">
        <v>61006</v>
      </c>
      <c r="M18" s="207">
        <f>ROUND(E18*K18,5)</f>
        <v>0</v>
      </c>
      <c r="N18" s="198"/>
      <c r="O18" s="198"/>
      <c r="P18" s="198"/>
    </row>
    <row r="19" spans="2:33">
      <c r="B19" s="205"/>
      <c r="C19" s="253" t="s">
        <v>866</v>
      </c>
      <c r="D19" s="209">
        <v>11007</v>
      </c>
      <c r="E19" s="207"/>
      <c r="F19" s="266"/>
      <c r="G19" s="227"/>
      <c r="H19" s="227"/>
      <c r="I19" s="227"/>
      <c r="J19" s="227"/>
      <c r="K19" s="251">
        <v>1</v>
      </c>
      <c r="L19" s="235">
        <v>61007</v>
      </c>
      <c r="M19" s="207">
        <f>ROUND(E19*K19,5)</f>
        <v>0</v>
      </c>
      <c r="N19" s="198"/>
      <c r="O19" s="198"/>
      <c r="P19" s="198"/>
    </row>
    <row r="20" spans="2:33">
      <c r="B20" s="205"/>
      <c r="C20" s="253" t="s">
        <v>867</v>
      </c>
      <c r="D20" s="209">
        <v>11008</v>
      </c>
      <c r="E20" s="207"/>
      <c r="F20" s="262"/>
      <c r="G20" s="232"/>
      <c r="H20" s="232"/>
      <c r="I20" s="232"/>
      <c r="J20" s="232"/>
      <c r="K20" s="251">
        <v>1</v>
      </c>
      <c r="L20" s="235">
        <v>61008</v>
      </c>
      <c r="M20" s="207">
        <f>ROUND(E20*K20,5)</f>
        <v>0</v>
      </c>
      <c r="N20" s="198"/>
      <c r="O20" s="198"/>
      <c r="P20" s="198"/>
    </row>
    <row r="21" spans="2:33">
      <c r="B21" s="205"/>
      <c r="C21" s="230" t="s">
        <v>868</v>
      </c>
      <c r="D21" s="258"/>
      <c r="E21" s="261"/>
      <c r="F21" s="227"/>
      <c r="G21" s="227"/>
      <c r="H21" s="227"/>
      <c r="I21" s="227"/>
      <c r="J21" s="227"/>
      <c r="K21" s="261"/>
      <c r="L21" s="240"/>
      <c r="M21" s="261"/>
      <c r="N21" s="198"/>
      <c r="O21" s="198"/>
      <c r="P21" s="198"/>
    </row>
    <row r="22" spans="2:33" ht="25.5">
      <c r="B22" s="205"/>
      <c r="C22" s="253" t="s">
        <v>869</v>
      </c>
      <c r="D22" s="209">
        <v>11009</v>
      </c>
      <c r="E22" s="207"/>
      <c r="F22" s="265"/>
      <c r="G22" s="264"/>
      <c r="H22" s="264"/>
      <c r="I22" s="264"/>
      <c r="J22" s="264"/>
      <c r="K22" s="251">
        <v>1</v>
      </c>
      <c r="L22" s="235">
        <v>61009</v>
      </c>
      <c r="M22" s="207">
        <f>ROUND(E22*K22,5)</f>
        <v>0</v>
      </c>
      <c r="N22" s="198"/>
      <c r="O22" s="198"/>
      <c r="P22" s="198"/>
    </row>
    <row r="23" spans="2:33" ht="38.25">
      <c r="B23" s="205"/>
      <c r="C23" s="253" t="s">
        <v>870</v>
      </c>
      <c r="D23" s="209">
        <v>11010</v>
      </c>
      <c r="E23" s="207"/>
      <c r="F23" s="262"/>
      <c r="G23" s="232"/>
      <c r="H23" s="232"/>
      <c r="I23" s="232"/>
      <c r="J23" s="232"/>
      <c r="K23" s="251">
        <v>1</v>
      </c>
      <c r="L23" s="235">
        <v>61010</v>
      </c>
      <c r="M23" s="207">
        <f>ROUND(E23*K23,5)</f>
        <v>0</v>
      </c>
      <c r="N23" s="198"/>
      <c r="O23" s="198"/>
      <c r="P23" s="198"/>
    </row>
    <row r="24" spans="2:33">
      <c r="B24" s="205"/>
      <c r="C24" s="242" t="s">
        <v>871</v>
      </c>
      <c r="D24" s="263"/>
      <c r="E24" s="261"/>
      <c r="F24" s="232"/>
      <c r="G24" s="232"/>
      <c r="H24" s="232"/>
      <c r="I24" s="232"/>
      <c r="J24" s="232"/>
      <c r="K24" s="261"/>
      <c r="L24" s="235">
        <v>99001</v>
      </c>
      <c r="M24" s="207">
        <f>ROUND(SUM(M11,M13,M16:M20,M22:M23),5)</f>
        <v>0</v>
      </c>
      <c r="N24" s="198"/>
      <c r="O24" s="198"/>
      <c r="P24" s="198"/>
      <c r="R24" s="66" t="s">
        <v>872</v>
      </c>
      <c r="S24" s="66"/>
      <c r="T24" s="66"/>
      <c r="U24" s="66"/>
      <c r="V24" s="66"/>
      <c r="W24" s="66"/>
      <c r="X24" s="66"/>
      <c r="Y24" s="66"/>
      <c r="Z24" s="66" t="s">
        <v>873</v>
      </c>
      <c r="AA24" s="66"/>
      <c r="AB24" s="66"/>
      <c r="AC24" s="66"/>
      <c r="AD24" s="66"/>
      <c r="AE24" s="66"/>
      <c r="AF24" s="66"/>
      <c r="AG24" s="66"/>
    </row>
    <row r="25" spans="2:33" ht="27.6" customHeight="1">
      <c r="B25" s="205"/>
      <c r="C25" s="210" t="s">
        <v>874</v>
      </c>
      <c r="D25" s="209">
        <v>99002</v>
      </c>
      <c r="E25" s="207">
        <f>ROUND(-SUM(E140,E143,E146,E149,E153,E156,E159,E163,E166,G240,G395)+SUM(G140,G153,E240,E243,E246,E249,E395),5)</f>
        <v>0</v>
      </c>
      <c r="F25" s="262"/>
      <c r="G25" s="232"/>
      <c r="H25" s="232"/>
      <c r="I25" s="232"/>
      <c r="J25" s="232"/>
      <c r="K25" s="261"/>
      <c r="L25" s="240"/>
      <c r="M25" s="261"/>
      <c r="N25" s="198"/>
      <c r="O25" s="198"/>
      <c r="P25" s="198"/>
      <c r="R25" s="238">
        <f>E11+E13+E14+E16+E17+E18+E19+E20+E22+E23</f>
        <v>0</v>
      </c>
      <c r="S25" s="66"/>
      <c r="T25" s="66"/>
      <c r="U25" s="66"/>
      <c r="V25" s="66"/>
      <c r="W25" s="66"/>
      <c r="X25" s="66"/>
      <c r="Y25" s="66"/>
      <c r="Z25" s="67">
        <f>'H4 - fr'!AB97</f>
        <v>0</v>
      </c>
      <c r="AA25" s="66"/>
      <c r="AB25" s="463" t="s">
        <v>875</v>
      </c>
      <c r="AC25" s="463"/>
      <c r="AD25" s="463"/>
      <c r="AE25" s="463"/>
      <c r="AF25" s="463"/>
      <c r="AG25" s="463"/>
    </row>
    <row r="26" spans="2:33">
      <c r="B26" s="199"/>
      <c r="C26" s="210" t="s">
        <v>876</v>
      </c>
      <c r="D26" s="258"/>
      <c r="E26" s="261"/>
      <c r="F26" s="227"/>
      <c r="G26" s="227"/>
      <c r="H26" s="227"/>
      <c r="I26" s="227"/>
      <c r="J26" s="227"/>
      <c r="K26" s="261"/>
      <c r="L26" s="235">
        <v>99003</v>
      </c>
      <c r="M26" s="207">
        <f>ROUND(MAX(M24+E25,0),5)</f>
        <v>0</v>
      </c>
      <c r="N26" s="198"/>
      <c r="O26" s="198"/>
      <c r="P26" s="198"/>
    </row>
    <row r="27" spans="2:33" ht="26.25">
      <c r="B27" s="225" t="s">
        <v>877</v>
      </c>
      <c r="C27" s="225"/>
      <c r="D27" s="224"/>
      <c r="E27" s="223"/>
      <c r="F27" s="223"/>
      <c r="G27" s="222"/>
      <c r="H27" s="222"/>
      <c r="I27" s="198"/>
      <c r="J27" s="198"/>
      <c r="K27" s="198"/>
      <c r="L27" s="200"/>
      <c r="M27" s="198"/>
      <c r="N27" s="198"/>
      <c r="O27" s="198"/>
      <c r="P27" s="198"/>
    </row>
    <row r="28" spans="2:33" ht="25.5">
      <c r="B28" s="221"/>
      <c r="C28" s="219"/>
      <c r="D28" s="249"/>
      <c r="E28" s="260" t="s">
        <v>856</v>
      </c>
      <c r="F28" s="259"/>
      <c r="G28" s="227"/>
      <c r="H28" s="227"/>
      <c r="I28" s="227"/>
      <c r="J28" s="236"/>
      <c r="K28" s="211" t="s">
        <v>857</v>
      </c>
      <c r="L28" s="208"/>
      <c r="M28" s="211" t="s">
        <v>858</v>
      </c>
      <c r="N28" s="198"/>
      <c r="O28" s="198"/>
      <c r="P28" s="198"/>
    </row>
    <row r="29" spans="2:33">
      <c r="B29" s="205"/>
      <c r="C29" s="210" t="s">
        <v>878</v>
      </c>
      <c r="D29" s="258"/>
      <c r="E29" s="256"/>
      <c r="F29" s="257"/>
      <c r="G29" s="227"/>
      <c r="H29" s="227"/>
      <c r="I29" s="227"/>
      <c r="J29" s="236"/>
      <c r="K29" s="256"/>
      <c r="L29" s="240"/>
      <c r="M29" s="255"/>
      <c r="N29" s="198"/>
      <c r="O29" s="198"/>
      <c r="P29" s="198"/>
    </row>
    <row r="30" spans="2:33">
      <c r="B30" s="205"/>
      <c r="C30" s="253" t="s">
        <v>863</v>
      </c>
      <c r="D30" s="209">
        <v>12001</v>
      </c>
      <c r="E30" s="207"/>
      <c r="F30" s="237"/>
      <c r="G30" s="227"/>
      <c r="H30" s="227"/>
      <c r="I30" s="227"/>
      <c r="J30" s="236"/>
      <c r="K30" s="251">
        <v>0.85</v>
      </c>
      <c r="L30" s="208">
        <v>62001</v>
      </c>
      <c r="M30" s="207">
        <f t="shared" ref="M30:M36" si="0">ROUND(E30*K30,5)</f>
        <v>0</v>
      </c>
      <c r="N30" s="198"/>
      <c r="O30" s="198"/>
      <c r="P30" s="198"/>
    </row>
    <row r="31" spans="2:33">
      <c r="B31" s="205"/>
      <c r="C31" s="253" t="s">
        <v>879</v>
      </c>
      <c r="D31" s="209">
        <v>12002</v>
      </c>
      <c r="E31" s="207"/>
      <c r="F31" s="237"/>
      <c r="G31" s="227"/>
      <c r="H31" s="227"/>
      <c r="I31" s="227"/>
      <c r="J31" s="236"/>
      <c r="K31" s="251">
        <v>0.85</v>
      </c>
      <c r="L31" s="208">
        <v>62002</v>
      </c>
      <c r="M31" s="207">
        <f t="shared" si="0"/>
        <v>0</v>
      </c>
      <c r="N31" s="198"/>
      <c r="O31" s="198"/>
      <c r="P31" s="198"/>
    </row>
    <row r="32" spans="2:33">
      <c r="B32" s="205"/>
      <c r="C32" s="253" t="s">
        <v>865</v>
      </c>
      <c r="D32" s="209">
        <v>12003</v>
      </c>
      <c r="E32" s="207"/>
      <c r="F32" s="237"/>
      <c r="G32" s="227"/>
      <c r="H32" s="227"/>
      <c r="I32" s="227"/>
      <c r="J32" s="236"/>
      <c r="K32" s="251">
        <v>0.85</v>
      </c>
      <c r="L32" s="208">
        <v>62003</v>
      </c>
      <c r="M32" s="207">
        <f t="shared" si="0"/>
        <v>0</v>
      </c>
      <c r="N32" s="198"/>
      <c r="O32" s="198"/>
      <c r="P32" s="198"/>
    </row>
    <row r="33" spans="2:33">
      <c r="B33" s="205"/>
      <c r="C33" s="253" t="s">
        <v>866</v>
      </c>
      <c r="D33" s="209">
        <v>12004</v>
      </c>
      <c r="E33" s="207"/>
      <c r="F33" s="237"/>
      <c r="G33" s="227"/>
      <c r="H33" s="227"/>
      <c r="I33" s="227"/>
      <c r="J33" s="236"/>
      <c r="K33" s="251">
        <v>0.85</v>
      </c>
      <c r="L33" s="208">
        <v>62004</v>
      </c>
      <c r="M33" s="207">
        <f t="shared" si="0"/>
        <v>0</v>
      </c>
      <c r="N33" s="198"/>
      <c r="O33" s="198"/>
      <c r="P33" s="198"/>
    </row>
    <row r="34" spans="2:33">
      <c r="B34" s="254"/>
      <c r="C34" s="253" t="s">
        <v>880</v>
      </c>
      <c r="D34" s="209">
        <v>12005</v>
      </c>
      <c r="E34" s="207"/>
      <c r="F34" s="237"/>
      <c r="G34" s="227"/>
      <c r="H34" s="227"/>
      <c r="I34" s="227"/>
      <c r="J34" s="236"/>
      <c r="K34" s="251">
        <v>0.85</v>
      </c>
      <c r="L34" s="208">
        <v>62005</v>
      </c>
      <c r="M34" s="207">
        <f t="shared" si="0"/>
        <v>0</v>
      </c>
      <c r="N34" s="198"/>
      <c r="O34" s="198"/>
      <c r="P34" s="198"/>
    </row>
    <row r="35" spans="2:33">
      <c r="B35" s="205"/>
      <c r="C35" s="210" t="s">
        <v>881</v>
      </c>
      <c r="D35" s="209">
        <v>12006</v>
      </c>
      <c r="E35" s="207"/>
      <c r="F35" s="237"/>
      <c r="G35" s="227"/>
      <c r="H35" s="227"/>
      <c r="I35" s="227"/>
      <c r="J35" s="236"/>
      <c r="K35" s="251">
        <v>0.85</v>
      </c>
      <c r="L35" s="208">
        <v>62006</v>
      </c>
      <c r="M35" s="207">
        <f t="shared" si="0"/>
        <v>0</v>
      </c>
      <c r="N35" s="198"/>
      <c r="O35" s="198"/>
      <c r="P35" s="198"/>
    </row>
    <row r="36" spans="2:33">
      <c r="B36" s="205"/>
      <c r="C36" s="210" t="s">
        <v>882</v>
      </c>
      <c r="D36" s="209">
        <v>12007</v>
      </c>
      <c r="E36" s="207"/>
      <c r="F36" s="237"/>
      <c r="G36" s="227"/>
      <c r="H36" s="227"/>
      <c r="I36" s="227"/>
      <c r="J36" s="236"/>
      <c r="K36" s="251">
        <v>0.85</v>
      </c>
      <c r="L36" s="208">
        <v>62007</v>
      </c>
      <c r="M36" s="207">
        <f t="shared" si="0"/>
        <v>0</v>
      </c>
      <c r="N36" s="198"/>
      <c r="O36" s="198"/>
      <c r="P36" s="198"/>
    </row>
    <row r="37" spans="2:33">
      <c r="B37" s="205"/>
      <c r="C37" s="242" t="s">
        <v>883</v>
      </c>
      <c r="D37" s="209">
        <v>99004</v>
      </c>
      <c r="E37" s="207">
        <f>ROUND(SUM(E30:E36),5)</f>
        <v>0</v>
      </c>
      <c r="F37" s="241"/>
      <c r="G37" s="227"/>
      <c r="H37" s="227"/>
      <c r="I37" s="227"/>
      <c r="J37" s="236"/>
      <c r="K37" s="252"/>
      <c r="L37" s="208">
        <v>99007</v>
      </c>
      <c r="M37" s="207">
        <f>ROUND(SUM(M30:M36),5)</f>
        <v>0</v>
      </c>
      <c r="N37" s="198"/>
      <c r="O37" s="198"/>
      <c r="P37" s="198"/>
      <c r="R37" s="66" t="s">
        <v>884</v>
      </c>
      <c r="S37" s="66"/>
      <c r="T37" s="66"/>
      <c r="U37" s="66"/>
      <c r="V37" s="66"/>
      <c r="W37" s="66"/>
      <c r="X37" s="66"/>
      <c r="Y37" s="66"/>
      <c r="Z37" s="66" t="s">
        <v>885</v>
      </c>
      <c r="AA37" s="66"/>
      <c r="AB37" s="66"/>
      <c r="AC37" s="66"/>
      <c r="AD37" s="66"/>
      <c r="AE37" s="66"/>
      <c r="AF37" s="66"/>
      <c r="AG37" s="66"/>
    </row>
    <row r="38" spans="2:33" ht="33" customHeight="1">
      <c r="B38" s="205"/>
      <c r="C38" s="210" t="s">
        <v>886</v>
      </c>
      <c r="D38" s="209">
        <v>99005</v>
      </c>
      <c r="E38" s="207">
        <f>ROUND(G143+G156-G243+E396-G396,5)</f>
        <v>0</v>
      </c>
      <c r="F38" s="237"/>
      <c r="G38" s="227"/>
      <c r="H38" s="227"/>
      <c r="I38" s="227"/>
      <c r="J38" s="236"/>
      <c r="K38" s="252"/>
      <c r="L38" s="240"/>
      <c r="M38" s="252"/>
      <c r="N38" s="198"/>
      <c r="O38" s="198"/>
      <c r="P38" s="198"/>
      <c r="R38" s="238">
        <f>E37</f>
        <v>0</v>
      </c>
      <c r="S38" s="66"/>
      <c r="T38" s="66"/>
      <c r="U38" s="66"/>
      <c r="V38" s="66"/>
      <c r="W38" s="66"/>
      <c r="X38" s="66"/>
      <c r="Y38" s="66"/>
      <c r="Z38" s="67">
        <f>'H4 - fr'!AJ97</f>
        <v>0</v>
      </c>
      <c r="AA38" s="66"/>
      <c r="AB38" s="463" t="s">
        <v>875</v>
      </c>
      <c r="AC38" s="463"/>
      <c r="AD38" s="463"/>
      <c r="AE38" s="463"/>
      <c r="AF38" s="463"/>
      <c r="AG38" s="463"/>
    </row>
    <row r="39" spans="2:33">
      <c r="B39" s="205"/>
      <c r="C39" s="210" t="s">
        <v>887</v>
      </c>
      <c r="D39" s="209">
        <v>99006</v>
      </c>
      <c r="E39" s="207">
        <f>ROUND(E37+E38,5)</f>
        <v>0</v>
      </c>
      <c r="F39" s="237"/>
      <c r="G39" s="227"/>
      <c r="H39" s="227"/>
      <c r="I39" s="227"/>
      <c r="J39" s="236"/>
      <c r="K39" s="251">
        <v>0.85</v>
      </c>
      <c r="L39" s="208">
        <v>99008</v>
      </c>
      <c r="M39" s="207">
        <f>ROUND(E39*K39,5)</f>
        <v>0</v>
      </c>
      <c r="N39" s="198"/>
      <c r="O39" s="198"/>
      <c r="P39" s="198"/>
    </row>
    <row r="40" spans="2:33" ht="26.25">
      <c r="B40" s="225" t="s">
        <v>888</v>
      </c>
      <c r="C40" s="225"/>
      <c r="D40" s="224"/>
      <c r="E40" s="223"/>
      <c r="F40" s="223"/>
      <c r="G40" s="222"/>
      <c r="H40" s="222"/>
      <c r="I40" s="198"/>
      <c r="J40" s="198"/>
      <c r="K40" s="198"/>
      <c r="L40" s="200"/>
      <c r="M40" s="198"/>
      <c r="N40" s="198"/>
      <c r="O40" s="198"/>
      <c r="P40" s="198"/>
    </row>
    <row r="41" spans="2:33" ht="25.5">
      <c r="B41" s="221"/>
      <c r="C41" s="250"/>
      <c r="D41" s="249"/>
      <c r="E41" s="248" t="s">
        <v>856</v>
      </c>
      <c r="F41" s="247"/>
      <c r="G41" s="232"/>
      <c r="H41" s="232"/>
      <c r="I41" s="232"/>
      <c r="J41" s="246"/>
      <c r="K41" s="245" t="s">
        <v>857</v>
      </c>
      <c r="L41" s="235"/>
      <c r="M41" s="244" t="s">
        <v>858</v>
      </c>
      <c r="N41" s="198"/>
      <c r="O41" s="198"/>
      <c r="P41" s="198"/>
    </row>
    <row r="42" spans="2:33">
      <c r="B42" s="205"/>
      <c r="C42" s="210" t="s">
        <v>889</v>
      </c>
      <c r="D42" s="209">
        <v>13001</v>
      </c>
      <c r="E42" s="207"/>
      <c r="F42" s="237"/>
      <c r="G42" s="227"/>
      <c r="H42" s="227"/>
      <c r="I42" s="227"/>
      <c r="J42" s="236"/>
      <c r="K42" s="243">
        <v>0.75</v>
      </c>
      <c r="L42" s="235">
        <v>63001</v>
      </c>
      <c r="M42" s="207">
        <f>ROUND(E42*K42,5)</f>
        <v>0</v>
      </c>
      <c r="N42" s="198"/>
      <c r="O42" s="198"/>
      <c r="P42" s="198"/>
    </row>
    <row r="43" spans="2:33">
      <c r="B43" s="205"/>
      <c r="C43" s="210" t="s">
        <v>890</v>
      </c>
      <c r="D43" s="209">
        <v>13002</v>
      </c>
      <c r="E43" s="207"/>
      <c r="F43" s="237"/>
      <c r="G43" s="227"/>
      <c r="H43" s="227"/>
      <c r="I43" s="227"/>
      <c r="J43" s="236"/>
      <c r="K43" s="243">
        <v>0.5</v>
      </c>
      <c r="L43" s="235">
        <v>63002</v>
      </c>
      <c r="M43" s="207">
        <f>ROUND(E43*K43,5)</f>
        <v>0</v>
      </c>
      <c r="N43" s="198"/>
      <c r="O43" s="198"/>
      <c r="P43" s="198"/>
    </row>
    <row r="44" spans="2:33">
      <c r="B44" s="205"/>
      <c r="C44" s="210" t="s">
        <v>891</v>
      </c>
      <c r="D44" s="209">
        <v>13003</v>
      </c>
      <c r="E44" s="207"/>
      <c r="F44" s="237"/>
      <c r="G44" s="227"/>
      <c r="H44" s="227"/>
      <c r="I44" s="227"/>
      <c r="J44" s="236"/>
      <c r="K44" s="243">
        <v>0.5</v>
      </c>
      <c r="L44" s="235">
        <v>63003</v>
      </c>
      <c r="M44" s="207">
        <f>ROUND(E44*K44,5)</f>
        <v>0</v>
      </c>
      <c r="N44" s="198"/>
      <c r="O44" s="198"/>
      <c r="P44" s="198"/>
    </row>
    <row r="45" spans="2:33">
      <c r="B45" s="205"/>
      <c r="C45" s="210" t="s">
        <v>892</v>
      </c>
      <c r="D45" s="209">
        <v>13004</v>
      </c>
      <c r="E45" s="207"/>
      <c r="F45" s="237"/>
      <c r="G45" s="227"/>
      <c r="H45" s="227"/>
      <c r="I45" s="227"/>
      <c r="J45" s="236"/>
      <c r="K45" s="243">
        <v>0.5</v>
      </c>
      <c r="L45" s="235">
        <v>63004</v>
      </c>
      <c r="M45" s="207">
        <f>ROUND(E45*K45,5)</f>
        <v>0</v>
      </c>
      <c r="N45" s="198"/>
      <c r="O45" s="198"/>
      <c r="P45" s="198"/>
    </row>
    <row r="46" spans="2:33">
      <c r="B46" s="205"/>
      <c r="C46" s="242" t="s">
        <v>893</v>
      </c>
      <c r="D46" s="209">
        <v>99009</v>
      </c>
      <c r="E46" s="207">
        <f>ROUND(E42,5)</f>
        <v>0</v>
      </c>
      <c r="F46" s="241"/>
      <c r="G46" s="227"/>
      <c r="H46" s="227"/>
      <c r="I46" s="227"/>
      <c r="J46" s="236"/>
      <c r="K46" s="228"/>
      <c r="L46" s="235">
        <v>99016</v>
      </c>
      <c r="M46" s="207">
        <f>ROUND(M42,5)</f>
        <v>0</v>
      </c>
      <c r="N46" s="198"/>
      <c r="O46" s="198"/>
      <c r="P46" s="198"/>
    </row>
    <row r="47" spans="2:33">
      <c r="B47" s="205"/>
      <c r="C47" s="210" t="s">
        <v>894</v>
      </c>
      <c r="D47" s="209">
        <v>99010</v>
      </c>
      <c r="E47" s="207">
        <f>ROUND(SUM(G146,G159,E397)-SUM(G246,G397),5)</f>
        <v>0</v>
      </c>
      <c r="F47" s="237"/>
      <c r="G47" s="227"/>
      <c r="H47" s="227"/>
      <c r="I47" s="227"/>
      <c r="J47" s="236"/>
      <c r="K47" s="228"/>
      <c r="L47" s="240"/>
      <c r="M47" s="226"/>
      <c r="N47" s="198"/>
      <c r="O47" s="198"/>
      <c r="P47" s="198"/>
    </row>
    <row r="48" spans="2:33">
      <c r="B48" s="205"/>
      <c r="C48" s="210" t="s">
        <v>895</v>
      </c>
      <c r="D48" s="209">
        <v>99011</v>
      </c>
      <c r="E48" s="207">
        <f>ROUND(SUM(E46,E47),5)</f>
        <v>0</v>
      </c>
      <c r="F48" s="237"/>
      <c r="G48" s="227"/>
      <c r="H48" s="227"/>
      <c r="I48" s="227"/>
      <c r="J48" s="236"/>
      <c r="K48" s="239">
        <v>0.75</v>
      </c>
      <c r="L48" s="235">
        <v>99017</v>
      </c>
      <c r="M48" s="207">
        <f>ROUND(E48*K48,5)</f>
        <v>0</v>
      </c>
      <c r="N48" s="198"/>
      <c r="O48" s="198"/>
      <c r="P48" s="198"/>
    </row>
    <row r="49" spans="2:33">
      <c r="B49" s="205"/>
      <c r="C49" s="242" t="s">
        <v>896</v>
      </c>
      <c r="D49" s="209">
        <v>99012</v>
      </c>
      <c r="E49" s="207">
        <f>ROUND(SUM(E43:E45),5)</f>
        <v>0</v>
      </c>
      <c r="F49" s="241"/>
      <c r="G49" s="227"/>
      <c r="H49" s="227"/>
      <c r="I49" s="227"/>
      <c r="J49" s="236"/>
      <c r="K49" s="228"/>
      <c r="L49" s="235">
        <v>99018</v>
      </c>
      <c r="M49" s="207">
        <f>ROUND(SUM(M43:M45),5)</f>
        <v>0</v>
      </c>
      <c r="N49" s="198"/>
      <c r="O49" s="198"/>
      <c r="P49" s="198"/>
    </row>
    <row r="50" spans="2:33">
      <c r="B50" s="205"/>
      <c r="C50" s="210" t="s">
        <v>897</v>
      </c>
      <c r="D50" s="209">
        <v>99013</v>
      </c>
      <c r="E50" s="207">
        <f>ROUND(SUM(G149,G163,G166,E398)-SUM(G249,G398),5)</f>
        <v>0</v>
      </c>
      <c r="F50" s="237"/>
      <c r="G50" s="227"/>
      <c r="H50" s="227"/>
      <c r="I50" s="227"/>
      <c r="J50" s="236"/>
      <c r="K50" s="228"/>
      <c r="L50" s="240"/>
      <c r="M50" s="226"/>
      <c r="N50" s="198"/>
      <c r="O50" s="198"/>
      <c r="P50" s="198"/>
      <c r="R50" s="66" t="s">
        <v>898</v>
      </c>
      <c r="S50" s="66"/>
      <c r="T50" s="66"/>
      <c r="U50" s="66"/>
      <c r="V50" s="66"/>
      <c r="W50" s="66"/>
      <c r="X50" s="66"/>
      <c r="Y50" s="66"/>
      <c r="Z50" s="66" t="s">
        <v>899</v>
      </c>
      <c r="AA50" s="66"/>
      <c r="AB50" s="66"/>
      <c r="AC50" s="66"/>
      <c r="AD50" s="66"/>
      <c r="AE50" s="66"/>
      <c r="AF50" s="66"/>
      <c r="AG50" s="66"/>
    </row>
    <row r="51" spans="2:33" ht="30.6" customHeight="1">
      <c r="B51" s="205"/>
      <c r="C51" s="210" t="s">
        <v>900</v>
      </c>
      <c r="D51" s="209">
        <v>99014</v>
      </c>
      <c r="E51" s="207">
        <f>ROUND(SUM(E49,E50),5)</f>
        <v>0</v>
      </c>
      <c r="F51" s="237"/>
      <c r="G51" s="227"/>
      <c r="H51" s="227"/>
      <c r="I51" s="227"/>
      <c r="J51" s="236"/>
      <c r="K51" s="239">
        <v>0.5</v>
      </c>
      <c r="L51" s="235">
        <v>99019</v>
      </c>
      <c r="M51" s="207">
        <f>ROUND(E51*K51,5)</f>
        <v>0</v>
      </c>
      <c r="N51" s="198"/>
      <c r="O51" s="198"/>
      <c r="P51" s="198"/>
      <c r="R51" s="238">
        <f>E46+E49</f>
        <v>0</v>
      </c>
      <c r="S51" s="66"/>
      <c r="T51" s="66"/>
      <c r="U51" s="66"/>
      <c r="V51" s="66"/>
      <c r="W51" s="66"/>
      <c r="X51" s="66"/>
      <c r="Y51" s="66"/>
      <c r="Z51" s="67">
        <f>'H4 - fr'!AO97</f>
        <v>0</v>
      </c>
      <c r="AA51" s="66"/>
      <c r="AB51" s="463" t="s">
        <v>875</v>
      </c>
      <c r="AC51" s="463"/>
      <c r="AD51" s="463"/>
      <c r="AE51" s="463"/>
      <c r="AF51" s="463"/>
      <c r="AG51" s="463"/>
    </row>
    <row r="52" spans="2:33">
      <c r="B52" s="205"/>
      <c r="C52" s="210" t="s">
        <v>901</v>
      </c>
      <c r="D52" s="209">
        <v>99015</v>
      </c>
      <c r="E52" s="207">
        <f>ROUND(SUM(E48,E51),5)</f>
        <v>0</v>
      </c>
      <c r="F52" s="237"/>
      <c r="G52" s="227"/>
      <c r="H52" s="227"/>
      <c r="I52" s="227"/>
      <c r="J52" s="236"/>
      <c r="K52" s="228"/>
      <c r="L52" s="235">
        <v>99020</v>
      </c>
      <c r="M52" s="207">
        <f>ROUND(SUM(M48,M51),5)</f>
        <v>0</v>
      </c>
      <c r="N52" s="198"/>
      <c r="O52" s="198"/>
      <c r="P52" s="198"/>
    </row>
    <row r="53" spans="2:33">
      <c r="B53" s="198"/>
      <c r="C53" s="198"/>
      <c r="D53" s="212"/>
      <c r="E53" s="198"/>
      <c r="F53" s="198"/>
      <c r="G53" s="198"/>
      <c r="H53" s="198"/>
      <c r="I53" s="198"/>
      <c r="J53" s="198"/>
      <c r="K53" s="198"/>
      <c r="L53" s="200"/>
      <c r="M53" s="198"/>
      <c r="N53" s="198"/>
      <c r="O53" s="198"/>
      <c r="P53" s="198"/>
    </row>
    <row r="54" spans="2:33">
      <c r="B54" s="205"/>
      <c r="C54" s="230" t="s">
        <v>902</v>
      </c>
      <c r="D54" s="234"/>
      <c r="E54" s="233"/>
      <c r="F54" s="233"/>
      <c r="G54" s="232"/>
      <c r="H54" s="232"/>
      <c r="I54" s="232"/>
      <c r="J54" s="232"/>
      <c r="K54" s="231"/>
      <c r="L54" s="213">
        <v>99021</v>
      </c>
      <c r="M54" s="207">
        <f>ROUND(MAX(SUM(M52)-15/85*(M26+M39),SUM(M52)-15/60*M26,0),5)</f>
        <v>0</v>
      </c>
      <c r="N54" s="198"/>
      <c r="O54" s="198"/>
      <c r="P54" s="198"/>
    </row>
    <row r="55" spans="2:33">
      <c r="B55" s="205"/>
      <c r="C55" s="230" t="s">
        <v>903</v>
      </c>
      <c r="D55" s="229"/>
      <c r="E55" s="228"/>
      <c r="F55" s="228"/>
      <c r="G55" s="227"/>
      <c r="H55" s="227"/>
      <c r="I55" s="227"/>
      <c r="J55" s="227"/>
      <c r="K55" s="226"/>
      <c r="L55" s="213">
        <v>99022</v>
      </c>
      <c r="M55" s="207">
        <f>ROUND(MAX((SUM(M39,M52)-M54)-2/3*M26,0),5)</f>
        <v>0</v>
      </c>
      <c r="N55" s="198"/>
      <c r="O55" s="198"/>
      <c r="P55" s="198"/>
    </row>
    <row r="56" spans="2:33" ht="26.25">
      <c r="B56" s="225" t="s">
        <v>904</v>
      </c>
      <c r="C56" s="225"/>
      <c r="D56" s="224"/>
      <c r="E56" s="223"/>
      <c r="F56" s="223"/>
      <c r="G56" s="222"/>
      <c r="H56" s="222"/>
      <c r="I56" s="198"/>
      <c r="J56" s="198"/>
      <c r="K56" s="198"/>
      <c r="L56" s="200"/>
      <c r="M56" s="198"/>
      <c r="N56" s="198"/>
      <c r="O56" s="198"/>
      <c r="P56" s="198"/>
    </row>
    <row r="57" spans="2:33" ht="25.5">
      <c r="B57" s="221"/>
      <c r="C57" s="219"/>
      <c r="D57" s="220"/>
      <c r="E57" s="219"/>
      <c r="F57" s="219"/>
      <c r="G57" s="219"/>
      <c r="H57" s="219"/>
      <c r="I57" s="219"/>
      <c r="J57" s="219"/>
      <c r="K57" s="219"/>
      <c r="L57" s="193"/>
      <c r="M57" s="211" t="s">
        <v>858</v>
      </c>
      <c r="N57" s="198"/>
      <c r="O57" s="198"/>
      <c r="P57" s="198"/>
    </row>
    <row r="58" spans="2:33">
      <c r="B58" s="205"/>
      <c r="C58" s="218" t="s">
        <v>905</v>
      </c>
      <c r="D58" s="217"/>
      <c r="E58" s="216"/>
      <c r="F58" s="216"/>
      <c r="G58" s="215"/>
      <c r="H58" s="215"/>
      <c r="I58" s="215"/>
      <c r="J58" s="215"/>
      <c r="K58" s="214"/>
      <c r="L58" s="213">
        <v>99023</v>
      </c>
      <c r="M58" s="207">
        <f>ROUND(SUM(M24,M37,M46,M49)-SUM(M54,M55),5)</f>
        <v>0</v>
      </c>
      <c r="N58" s="198"/>
      <c r="O58" s="198"/>
      <c r="P58" s="198"/>
    </row>
    <row r="59" spans="2:33">
      <c r="B59" s="198"/>
      <c r="C59" s="198"/>
      <c r="D59" s="212"/>
      <c r="E59" s="198"/>
      <c r="F59" s="198"/>
      <c r="G59" s="198"/>
      <c r="H59" s="198"/>
      <c r="I59" s="198"/>
      <c r="J59" s="198"/>
      <c r="K59" s="198"/>
      <c r="L59" s="200"/>
      <c r="M59" s="198"/>
      <c r="N59" s="198"/>
      <c r="O59" s="198"/>
      <c r="P59" s="198"/>
    </row>
    <row r="60" spans="2:33" ht="14.45" customHeight="1">
      <c r="B60" s="198"/>
      <c r="C60" s="198"/>
      <c r="D60" s="212"/>
      <c r="E60" s="481" t="s">
        <v>856</v>
      </c>
      <c r="F60" s="482"/>
      <c r="G60" s="482"/>
      <c r="H60" s="482"/>
      <c r="I60" s="482"/>
      <c r="J60" s="482"/>
      <c r="K60" s="483"/>
      <c r="L60" s="193"/>
      <c r="M60" s="206"/>
      <c r="N60" s="198"/>
      <c r="O60" s="198"/>
      <c r="P60" s="198"/>
    </row>
    <row r="61" spans="2:33" ht="25.5">
      <c r="B61" s="198"/>
      <c r="C61" s="198"/>
      <c r="D61" s="212"/>
      <c r="E61" s="211" t="s">
        <v>906</v>
      </c>
      <c r="F61" s="211"/>
      <c r="G61" s="211" t="s">
        <v>907</v>
      </c>
      <c r="H61" s="211"/>
      <c r="I61" s="211" t="s">
        <v>908</v>
      </c>
      <c r="J61" s="211"/>
      <c r="K61" s="211" t="s">
        <v>909</v>
      </c>
      <c r="L61" s="193"/>
      <c r="M61" s="206"/>
      <c r="N61" s="198"/>
      <c r="O61" s="198"/>
      <c r="P61" s="198"/>
    </row>
    <row r="62" spans="2:33">
      <c r="B62" s="205"/>
      <c r="C62" s="210" t="s">
        <v>910</v>
      </c>
      <c r="D62" s="209">
        <v>14001</v>
      </c>
      <c r="E62" s="207"/>
      <c r="F62" s="208">
        <v>14002</v>
      </c>
      <c r="G62" s="207"/>
      <c r="H62" s="208">
        <v>14003</v>
      </c>
      <c r="I62" s="207"/>
      <c r="J62" s="208">
        <v>14004</v>
      </c>
      <c r="K62" s="207"/>
      <c r="L62" s="193"/>
      <c r="M62" s="206"/>
      <c r="N62" s="198"/>
      <c r="O62" s="198"/>
      <c r="P62" s="198"/>
    </row>
    <row r="63" spans="2:33">
      <c r="B63" s="205"/>
      <c r="C63" s="210" t="s">
        <v>911</v>
      </c>
      <c r="D63" s="209">
        <v>14005</v>
      </c>
      <c r="E63" s="207"/>
      <c r="F63" s="208">
        <v>14006</v>
      </c>
      <c r="G63" s="207"/>
      <c r="H63" s="208">
        <v>14007</v>
      </c>
      <c r="I63" s="207"/>
      <c r="J63" s="208">
        <v>14008</v>
      </c>
      <c r="K63" s="207"/>
      <c r="L63" s="193"/>
      <c r="M63" s="206"/>
      <c r="N63" s="198"/>
      <c r="O63" s="198"/>
      <c r="P63" s="198"/>
    </row>
    <row r="64" spans="2:33">
      <c r="B64" s="205"/>
      <c r="C64" s="204"/>
      <c r="D64" s="203"/>
      <c r="E64" s="202"/>
      <c r="F64" s="202"/>
      <c r="G64" s="199"/>
      <c r="H64" s="199"/>
      <c r="I64" s="201"/>
      <c r="J64" s="201"/>
      <c r="K64" s="199"/>
      <c r="L64" s="200"/>
      <c r="M64" s="199"/>
      <c r="N64" s="198"/>
      <c r="O64" s="198"/>
      <c r="P64" s="198"/>
    </row>
    <row r="65" spans="2:16" ht="15.75">
      <c r="B65" s="197"/>
      <c r="C65" s="194"/>
      <c r="D65" s="196"/>
      <c r="E65" s="194"/>
      <c r="F65" s="194"/>
      <c r="G65" s="194"/>
      <c r="H65" s="194"/>
      <c r="I65" s="194"/>
      <c r="J65" s="194"/>
      <c r="K65" s="194"/>
      <c r="L65" s="195"/>
      <c r="M65" s="194"/>
      <c r="N65" s="194"/>
      <c r="O65" s="194"/>
      <c r="P65" s="194"/>
    </row>
    <row r="66" spans="2:16">
      <c r="B66" s="192"/>
      <c r="C66" s="192"/>
      <c r="D66" s="193"/>
      <c r="E66" s="192"/>
      <c r="F66" s="192"/>
      <c r="G66" s="192"/>
      <c r="H66" s="192"/>
      <c r="I66" s="192"/>
      <c r="J66" s="192"/>
      <c r="K66" s="192"/>
      <c r="L66" s="193"/>
      <c r="M66" s="192"/>
      <c r="N66" s="192"/>
      <c r="O66" s="192"/>
      <c r="P66" s="192"/>
    </row>
  </sheetData>
  <mergeCells count="4">
    <mergeCell ref="E60:K60"/>
    <mergeCell ref="AB25:AG25"/>
    <mergeCell ref="AB38:AG38"/>
    <mergeCell ref="AB51:AG51"/>
  </mergeCells>
  <conditionalFormatting sqref="Z25">
    <cfRule type="cellIs" dxfId="2" priority="3" operator="between">
      <formula>R25*1.02</formula>
      <formula>R25/1.02</formula>
    </cfRule>
  </conditionalFormatting>
  <conditionalFormatting sqref="Z38">
    <cfRule type="cellIs" dxfId="1" priority="2" operator="between">
      <formula>R38*1.02</formula>
      <formula>R38/1.02</formula>
    </cfRule>
  </conditionalFormatting>
  <conditionalFormatting sqref="Z51">
    <cfRule type="cellIs" dxfId="0" priority="1" operator="between">
      <formula>R51*1.02</formula>
      <formula>R51/1.02</formula>
    </cfRule>
  </conditionalFormatting>
  <pageMargins left="0.39370078740157483" right="0.39370078740157483" top="0.59055118110236227" bottom="0.39370078740157483" header="0.31496062992125984" footer="0.31496062992125984"/>
  <pageSetup paperSize="5" scale="65" fitToHeight="0" orientation="landscape" r:id="rId1"/>
  <headerFooter>
    <oddHeader>&amp;R&amp;"Calibri"&amp;10&amp;K000000 Category/Catégorie: Non-Sensitive/Non-Délicat&amp;1#_x000D_</oddHeader>
  </headerFooter>
  <drawing r:id="rId2"/>
  <legacyDrawing r:id="rId3"/>
  <oleObjects>
    <mc:AlternateContent xmlns:mc="http://schemas.openxmlformats.org/markup-compatibility/2006">
      <mc:Choice Requires="x14">
        <oleObject progId="MSPhotoEd.3" shapeId="3073" r:id="rId4">
          <objectPr defaultSize="0" autoPict="0" r:id="rId5">
            <anchor moveWithCells="1">
              <from>
                <xdr:col>0</xdr:col>
                <xdr:colOff>123825</xdr:colOff>
                <xdr:row>0</xdr:row>
                <xdr:rowOff>0</xdr:rowOff>
              </from>
              <to>
                <xdr:col>2</xdr:col>
                <xdr:colOff>1466850</xdr:colOff>
                <xdr:row>1</xdr:row>
                <xdr:rowOff>123825</xdr:rowOff>
              </to>
            </anchor>
          </objectPr>
        </oleObject>
      </mc:Choice>
      <mc:Fallback>
        <oleObject progId="MSPhotoEd.3" shapeId="3073" r:id="rId4"/>
      </mc:Fallback>
    </mc:AlternateContent>
    <mc:AlternateContent xmlns:mc="http://schemas.openxmlformats.org/markup-compatibility/2006">
      <mc:Choice Requires="x14">
        <oleObject progId="MSPhotoEd.3" shapeId="3074" r:id="rId6">
          <objectPr defaultSize="0" autoPict="0" r:id="rId5">
            <anchor moveWithCells="1">
              <from>
                <xdr:col>0</xdr:col>
                <xdr:colOff>123825</xdr:colOff>
                <xdr:row>0</xdr:row>
                <xdr:rowOff>0</xdr:rowOff>
              </from>
              <to>
                <xdr:col>2</xdr:col>
                <xdr:colOff>3676650</xdr:colOff>
                <xdr:row>1</xdr:row>
                <xdr:rowOff>123825</xdr:rowOff>
              </to>
            </anchor>
          </objectPr>
        </oleObject>
      </mc:Choice>
      <mc:Fallback>
        <oleObject progId="MSPhotoEd.3" shapeId="3074"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D286"/>
  <sheetViews>
    <sheetView topLeftCell="A258" workbookViewId="0">
      <selection activeCell="B272" sqref="B272"/>
    </sheetView>
  </sheetViews>
  <sheetFormatPr defaultRowHeight="12.75"/>
  <cols>
    <col min="2" max="2" width="50.7109375" style="2" customWidth="1"/>
    <col min="3" max="4" width="30.7109375" style="1" customWidth="1"/>
  </cols>
  <sheetData>
    <row r="1" spans="2:2" ht="13.5" thickBot="1"/>
    <row r="2" spans="2:2" ht="13.5" thickBot="1">
      <c r="B2" s="5" t="s">
        <v>912</v>
      </c>
    </row>
    <row r="3" spans="2:2">
      <c r="B3" s="3" t="s">
        <v>913</v>
      </c>
    </row>
    <row r="4" spans="2:2" ht="13.5" thickBot="1">
      <c r="B4" s="4" t="s">
        <v>914</v>
      </c>
    </row>
    <row r="5" spans="2:2" ht="13.5" thickBot="1"/>
    <row r="6" spans="2:2" ht="13.5" thickBot="1">
      <c r="B6" s="5" t="s">
        <v>915</v>
      </c>
    </row>
    <row r="7" spans="2:2">
      <c r="B7" s="3" t="s">
        <v>916</v>
      </c>
    </row>
    <row r="8" spans="2:2" ht="13.5" thickBot="1">
      <c r="B8" s="4" t="s">
        <v>917</v>
      </c>
    </row>
    <row r="9" spans="2:2" ht="13.5" thickBot="1"/>
    <row r="10" spans="2:2" ht="13.5" thickBot="1">
      <c r="B10" s="5" t="s">
        <v>918</v>
      </c>
    </row>
    <row r="11" spans="2:2">
      <c r="B11" s="3" t="s">
        <v>919</v>
      </c>
    </row>
    <row r="12" spans="2:2">
      <c r="B12" s="3" t="s">
        <v>920</v>
      </c>
    </row>
    <row r="13" spans="2:2" ht="13.5" thickBot="1">
      <c r="B13" s="4" t="s">
        <v>921</v>
      </c>
    </row>
    <row r="14" spans="2:2" ht="13.5" thickBot="1"/>
    <row r="15" spans="2:2" ht="13.5" thickBot="1">
      <c r="B15" s="5" t="s">
        <v>922</v>
      </c>
    </row>
    <row r="16" spans="2:2">
      <c r="B16" s="3" t="s">
        <v>923</v>
      </c>
    </row>
    <row r="17" spans="2:2">
      <c r="B17" s="3" t="s">
        <v>924</v>
      </c>
    </row>
    <row r="18" spans="2:2" ht="13.5" thickBot="1">
      <c r="B18" s="4" t="s">
        <v>925</v>
      </c>
    </row>
    <row r="19" spans="2:2" ht="13.5" thickBot="1"/>
    <row r="20" spans="2:2" ht="13.5" thickBot="1">
      <c r="B20" s="5" t="s">
        <v>926</v>
      </c>
    </row>
    <row r="21" spans="2:2">
      <c r="B21" s="9" t="s">
        <v>927</v>
      </c>
    </row>
    <row r="22" spans="2:2">
      <c r="B22" s="3" t="s">
        <v>928</v>
      </c>
    </row>
    <row r="23" spans="2:2">
      <c r="B23" s="3" t="s">
        <v>929</v>
      </c>
    </row>
    <row r="24" spans="2:2">
      <c r="B24" s="3" t="s">
        <v>930</v>
      </c>
    </row>
    <row r="25" spans="2:2">
      <c r="B25" s="3" t="s">
        <v>931</v>
      </c>
    </row>
    <row r="26" spans="2:2" ht="13.5" thickBot="1">
      <c r="B26" s="4" t="s">
        <v>932</v>
      </c>
    </row>
    <row r="27" spans="2:2" ht="13.5" thickBot="1"/>
    <row r="28" spans="2:2" ht="13.5" thickBot="1">
      <c r="B28" s="5" t="s">
        <v>933</v>
      </c>
    </row>
    <row r="29" spans="2:2">
      <c r="B29" s="3" t="s">
        <v>934</v>
      </c>
    </row>
    <row r="30" spans="2:2" ht="13.5" thickBot="1">
      <c r="B30" s="4" t="s">
        <v>935</v>
      </c>
    </row>
    <row r="31" spans="2:2" ht="13.5" thickBot="1"/>
    <row r="32" spans="2:2" ht="13.5" thickBot="1">
      <c r="B32" s="5" t="s">
        <v>936</v>
      </c>
    </row>
    <row r="33" spans="2:2">
      <c r="B33" s="3" t="s">
        <v>937</v>
      </c>
    </row>
    <row r="34" spans="2:2" ht="13.5" thickBot="1">
      <c r="B34" s="4" t="s">
        <v>938</v>
      </c>
    </row>
    <row r="35" spans="2:2" ht="13.5" thickBot="1"/>
    <row r="36" spans="2:2" ht="13.5" thickBot="1">
      <c r="B36" s="5" t="s">
        <v>939</v>
      </c>
    </row>
    <row r="37" spans="2:2">
      <c r="B37" s="3" t="s">
        <v>940</v>
      </c>
    </row>
    <row r="38" spans="2:2" ht="13.5" thickBot="1">
      <c r="B38" s="4" t="s">
        <v>941</v>
      </c>
    </row>
    <row r="39" spans="2:2" ht="13.5" thickBot="1"/>
    <row r="40" spans="2:2" ht="13.5" thickBot="1">
      <c r="B40" s="8" t="s">
        <v>942</v>
      </c>
    </row>
    <row r="41" spans="2:2">
      <c r="B41" s="6" t="s">
        <v>943</v>
      </c>
    </row>
    <row r="42" spans="2:2">
      <c r="B42" s="6" t="s">
        <v>944</v>
      </c>
    </row>
    <row r="43" spans="2:2" ht="13.5" thickBot="1">
      <c r="B43" s="7" t="s">
        <v>945</v>
      </c>
    </row>
    <row r="44" spans="2:2" ht="13.5" thickBot="1"/>
    <row r="45" spans="2:2" ht="13.5" thickBot="1">
      <c r="B45" s="8" t="s">
        <v>946</v>
      </c>
    </row>
    <row r="46" spans="2:2">
      <c r="B46" s="6" t="s">
        <v>947</v>
      </c>
    </row>
    <row r="47" spans="2:2">
      <c r="B47" s="6" t="s">
        <v>948</v>
      </c>
    </row>
    <row r="48" spans="2:2">
      <c r="B48" s="6" t="s">
        <v>949</v>
      </c>
    </row>
    <row r="49" spans="2:2">
      <c r="B49" s="6" t="s">
        <v>950</v>
      </c>
    </row>
    <row r="50" spans="2:2">
      <c r="B50" s="6" t="s">
        <v>951</v>
      </c>
    </row>
    <row r="51" spans="2:2" ht="13.5" thickBot="1">
      <c r="B51" s="7" t="s">
        <v>952</v>
      </c>
    </row>
    <row r="52" spans="2:2" ht="13.5" thickBot="1">
      <c r="B52" s="1"/>
    </row>
    <row r="53" spans="2:2" ht="13.5" thickBot="1">
      <c r="B53" s="8" t="s">
        <v>953</v>
      </c>
    </row>
    <row r="54" spans="2:2">
      <c r="B54" s="6" t="s">
        <v>954</v>
      </c>
    </row>
    <row r="55" spans="2:2" ht="13.5" thickBot="1">
      <c r="B55" s="7" t="s">
        <v>955</v>
      </c>
    </row>
    <row r="56" spans="2:2" ht="13.5" thickBot="1"/>
    <row r="57" spans="2:2" ht="13.5" thickBot="1">
      <c r="B57" s="8" t="s">
        <v>956</v>
      </c>
    </row>
    <row r="58" spans="2:2">
      <c r="B58" s="6" t="s">
        <v>957</v>
      </c>
    </row>
    <row r="59" spans="2:2" ht="13.5" thickBot="1">
      <c r="B59" s="7" t="s">
        <v>958</v>
      </c>
    </row>
    <row r="60" spans="2:2" ht="13.5" thickBot="1"/>
    <row r="61" spans="2:2" ht="13.5" thickBot="1">
      <c r="B61" s="8" t="s">
        <v>959</v>
      </c>
    </row>
    <row r="62" spans="2:2">
      <c r="B62" s="6" t="s">
        <v>960</v>
      </c>
    </row>
    <row r="63" spans="2:2" ht="13.5" thickBot="1">
      <c r="B63" s="7" t="s">
        <v>961</v>
      </c>
    </row>
    <row r="64" spans="2:2" ht="13.5" thickBot="1"/>
    <row r="65" spans="2:3" ht="13.5" thickBot="1">
      <c r="B65" s="5" t="s">
        <v>962</v>
      </c>
      <c r="C65" s="8" t="s">
        <v>963</v>
      </c>
    </row>
    <row r="66" spans="2:3">
      <c r="B66" s="3" t="s">
        <v>964</v>
      </c>
      <c r="C66" s="6"/>
    </row>
    <row r="67" spans="2:3">
      <c r="B67" s="3" t="s">
        <v>965</v>
      </c>
      <c r="C67" s="6"/>
    </row>
    <row r="68" spans="2:3">
      <c r="B68" s="3" t="s">
        <v>966</v>
      </c>
      <c r="C68" s="6"/>
    </row>
    <row r="69" spans="2:3">
      <c r="B69" s="3" t="s">
        <v>967</v>
      </c>
      <c r="C69" s="6"/>
    </row>
    <row r="70" spans="2:3">
      <c r="B70" s="3" t="s">
        <v>968</v>
      </c>
      <c r="C70" s="6"/>
    </row>
    <row r="71" spans="2:3">
      <c r="B71" s="3" t="s">
        <v>969</v>
      </c>
      <c r="C71" s="6"/>
    </row>
    <row r="72" spans="2:3">
      <c r="B72" s="3" t="s">
        <v>970</v>
      </c>
      <c r="C72" s="6"/>
    </row>
    <row r="73" spans="2:3">
      <c r="B73" s="3" t="s">
        <v>971</v>
      </c>
      <c r="C73" s="6"/>
    </row>
    <row r="74" spans="2:3">
      <c r="B74" s="3" t="s">
        <v>972</v>
      </c>
      <c r="C74" s="6"/>
    </row>
    <row r="75" spans="2:3">
      <c r="B75" s="3" t="s">
        <v>912</v>
      </c>
      <c r="C75" s="6" t="s">
        <v>973</v>
      </c>
    </row>
    <row r="76" spans="2:3">
      <c r="B76" s="3" t="s">
        <v>974</v>
      </c>
      <c r="C76" s="6"/>
    </row>
    <row r="77" spans="2:3">
      <c r="B77" s="3" t="s">
        <v>975</v>
      </c>
      <c r="C77" s="6"/>
    </row>
    <row r="78" spans="2:3">
      <c r="B78" s="3" t="s">
        <v>976</v>
      </c>
      <c r="C78" s="6"/>
    </row>
    <row r="79" spans="2:3">
      <c r="B79" s="3" t="s">
        <v>977</v>
      </c>
      <c r="C79" s="6"/>
    </row>
    <row r="80" spans="2:3">
      <c r="B80" s="3" t="s">
        <v>978</v>
      </c>
      <c r="C80" s="6"/>
    </row>
    <row r="81" spans="2:3">
      <c r="B81" s="3" t="s">
        <v>979</v>
      </c>
      <c r="C81" s="6"/>
    </row>
    <row r="82" spans="2:3">
      <c r="B82" s="3" t="s">
        <v>980</v>
      </c>
      <c r="C82" s="6"/>
    </row>
    <row r="83" spans="2:3">
      <c r="B83" s="3" t="s">
        <v>981</v>
      </c>
      <c r="C83" s="6"/>
    </row>
    <row r="84" spans="2:3">
      <c r="B84" s="3" t="s">
        <v>982</v>
      </c>
      <c r="C84" s="6"/>
    </row>
    <row r="85" spans="2:3">
      <c r="B85" s="3" t="s">
        <v>983</v>
      </c>
      <c r="C85" s="6"/>
    </row>
    <row r="86" spans="2:3">
      <c r="B86" s="3" t="s">
        <v>984</v>
      </c>
      <c r="C86" s="6"/>
    </row>
    <row r="87" spans="2:3">
      <c r="B87" s="3" t="s">
        <v>985</v>
      </c>
      <c r="C87" s="6"/>
    </row>
    <row r="88" spans="2:3">
      <c r="B88" s="3" t="s">
        <v>986</v>
      </c>
      <c r="C88" s="6"/>
    </row>
    <row r="89" spans="2:3">
      <c r="B89" s="3" t="s">
        <v>987</v>
      </c>
      <c r="C89" s="6"/>
    </row>
    <row r="90" spans="2:3">
      <c r="B90" s="3" t="s">
        <v>988</v>
      </c>
      <c r="C90" s="6"/>
    </row>
    <row r="91" spans="2:3">
      <c r="B91" s="3" t="s">
        <v>989</v>
      </c>
      <c r="C91" s="6"/>
    </row>
    <row r="92" spans="2:3">
      <c r="B92" s="3" t="s">
        <v>990</v>
      </c>
      <c r="C92" s="6"/>
    </row>
    <row r="93" spans="2:3">
      <c r="B93" s="3" t="s">
        <v>991</v>
      </c>
      <c r="C93" s="6"/>
    </row>
    <row r="94" spans="2:3">
      <c r="B94" s="3" t="s">
        <v>992</v>
      </c>
      <c r="C94" s="6"/>
    </row>
    <row r="95" spans="2:3">
      <c r="B95" s="3" t="s">
        <v>993</v>
      </c>
      <c r="C95" s="6"/>
    </row>
    <row r="96" spans="2:3">
      <c r="B96" s="3" t="s">
        <v>994</v>
      </c>
      <c r="C96" s="6"/>
    </row>
    <row r="97" spans="2:3">
      <c r="B97" s="3" t="s">
        <v>995</v>
      </c>
      <c r="C97" s="6"/>
    </row>
    <row r="98" spans="2:3">
      <c r="B98" s="3" t="s">
        <v>996</v>
      </c>
      <c r="C98" s="6"/>
    </row>
    <row r="99" spans="2:3">
      <c r="B99" s="3" t="s">
        <v>997</v>
      </c>
      <c r="C99" s="6"/>
    </row>
    <row r="100" spans="2:3">
      <c r="B100" s="3" t="s">
        <v>998</v>
      </c>
      <c r="C100" s="6"/>
    </row>
    <row r="101" spans="2:3">
      <c r="B101" s="3" t="s">
        <v>999</v>
      </c>
      <c r="C101" s="6"/>
    </row>
    <row r="102" spans="2:3">
      <c r="B102" s="3" t="s">
        <v>1000</v>
      </c>
      <c r="C102" s="6"/>
    </row>
    <row r="103" spans="2:3">
      <c r="B103" s="3" t="s">
        <v>1001</v>
      </c>
      <c r="C103" s="6"/>
    </row>
    <row r="104" spans="2:3">
      <c r="B104" s="3" t="s">
        <v>1002</v>
      </c>
      <c r="C104" s="6"/>
    </row>
    <row r="105" spans="2:3">
      <c r="B105" s="3" t="s">
        <v>1003</v>
      </c>
      <c r="C105" s="6"/>
    </row>
    <row r="106" spans="2:3">
      <c r="B106" s="3" t="s">
        <v>1004</v>
      </c>
      <c r="C106" s="6"/>
    </row>
    <row r="107" spans="2:3">
      <c r="B107" s="3" t="s">
        <v>1005</v>
      </c>
      <c r="C107" s="6"/>
    </row>
    <row r="108" spans="2:3">
      <c r="B108" s="3" t="s">
        <v>1006</v>
      </c>
      <c r="C108" s="6"/>
    </row>
    <row r="109" spans="2:3">
      <c r="B109" s="3" t="s">
        <v>1007</v>
      </c>
      <c r="C109" s="6"/>
    </row>
    <row r="110" spans="2:3">
      <c r="B110" s="3" t="s">
        <v>1008</v>
      </c>
      <c r="C110" s="6"/>
    </row>
    <row r="111" spans="2:3">
      <c r="B111" s="3" t="s">
        <v>1009</v>
      </c>
      <c r="C111" s="6"/>
    </row>
    <row r="112" spans="2:3">
      <c r="B112" s="3" t="s">
        <v>1010</v>
      </c>
      <c r="C112" s="6"/>
    </row>
    <row r="113" spans="2:3">
      <c r="B113" s="3" t="s">
        <v>1011</v>
      </c>
      <c r="C113" s="6"/>
    </row>
    <row r="114" spans="2:3">
      <c r="B114" s="3" t="s">
        <v>1012</v>
      </c>
      <c r="C114" s="6"/>
    </row>
    <row r="115" spans="2:3">
      <c r="B115" s="3" t="s">
        <v>1013</v>
      </c>
      <c r="C115" s="6"/>
    </row>
    <row r="116" spans="2:3">
      <c r="B116" s="3" t="s">
        <v>1014</v>
      </c>
      <c r="C116" s="6"/>
    </row>
    <row r="117" spans="2:3">
      <c r="B117" s="3" t="s">
        <v>1015</v>
      </c>
      <c r="C117" s="6"/>
    </row>
    <row r="118" spans="2:3">
      <c r="B118" s="3" t="s">
        <v>1016</v>
      </c>
      <c r="C118" s="6"/>
    </row>
    <row r="119" spans="2:3">
      <c r="B119" s="3" t="s">
        <v>1017</v>
      </c>
      <c r="C119" s="6"/>
    </row>
    <row r="120" spans="2:3">
      <c r="B120" s="3" t="s">
        <v>1018</v>
      </c>
      <c r="C120" s="6"/>
    </row>
    <row r="121" spans="2:3">
      <c r="B121" s="3" t="s">
        <v>1019</v>
      </c>
      <c r="C121" s="6"/>
    </row>
    <row r="122" spans="2:3">
      <c r="B122" s="3" t="s">
        <v>1020</v>
      </c>
      <c r="C122" s="6"/>
    </row>
    <row r="123" spans="2:3">
      <c r="B123" s="3" t="s">
        <v>1021</v>
      </c>
      <c r="C123" s="6"/>
    </row>
    <row r="124" spans="2:3">
      <c r="B124" s="3" t="s">
        <v>1022</v>
      </c>
      <c r="C124" s="6"/>
    </row>
    <row r="125" spans="2:3">
      <c r="B125" s="3" t="s">
        <v>1023</v>
      </c>
      <c r="C125" s="6"/>
    </row>
    <row r="126" spans="2:3">
      <c r="B126" s="3" t="s">
        <v>1024</v>
      </c>
      <c r="C126" s="6"/>
    </row>
    <row r="127" spans="2:3">
      <c r="B127" s="3" t="s">
        <v>1025</v>
      </c>
      <c r="C127" s="6"/>
    </row>
    <row r="128" spans="2:3">
      <c r="B128" s="3" t="s">
        <v>1026</v>
      </c>
      <c r="C128" s="6"/>
    </row>
    <row r="129" spans="2:3">
      <c r="B129" s="3" t="s">
        <v>1027</v>
      </c>
      <c r="C129" s="6"/>
    </row>
    <row r="130" spans="2:3">
      <c r="B130" s="3" t="s">
        <v>1028</v>
      </c>
      <c r="C130" s="6"/>
    </row>
    <row r="131" spans="2:3">
      <c r="B131" s="3" t="s">
        <v>1029</v>
      </c>
      <c r="C131" s="6"/>
    </row>
    <row r="132" spans="2:3">
      <c r="B132" s="3" t="s">
        <v>1030</v>
      </c>
      <c r="C132" s="6"/>
    </row>
    <row r="133" spans="2:3">
      <c r="B133" s="3" t="s">
        <v>1031</v>
      </c>
      <c r="C133" s="6"/>
    </row>
    <row r="134" spans="2:3">
      <c r="B134" s="3" t="s">
        <v>1032</v>
      </c>
      <c r="C134" s="6"/>
    </row>
    <row r="135" spans="2:3">
      <c r="B135" s="3" t="s">
        <v>1033</v>
      </c>
      <c r="C135" s="6" t="s">
        <v>973</v>
      </c>
    </row>
    <row r="136" spans="2:3">
      <c r="B136" s="3" t="s">
        <v>1034</v>
      </c>
      <c r="C136" s="6"/>
    </row>
    <row r="137" spans="2:3">
      <c r="B137" s="3" t="s">
        <v>1035</v>
      </c>
      <c r="C137" s="6"/>
    </row>
    <row r="138" spans="2:3">
      <c r="B138" s="3" t="s">
        <v>1036</v>
      </c>
      <c r="C138" s="6"/>
    </row>
    <row r="139" spans="2:3">
      <c r="B139" s="3" t="s">
        <v>1037</v>
      </c>
      <c r="C139" s="6"/>
    </row>
    <row r="140" spans="2:3">
      <c r="B140" s="3" t="s">
        <v>1038</v>
      </c>
      <c r="C140" s="6"/>
    </row>
    <row r="141" spans="2:3">
      <c r="B141" s="3" t="s">
        <v>1039</v>
      </c>
      <c r="C141" s="6"/>
    </row>
    <row r="142" spans="2:3">
      <c r="B142" s="3" t="s">
        <v>1040</v>
      </c>
      <c r="C142" s="6"/>
    </row>
    <row r="143" spans="2:3">
      <c r="B143" s="3" t="s">
        <v>1041</v>
      </c>
      <c r="C143" s="6"/>
    </row>
    <row r="144" spans="2:3">
      <c r="B144" s="3" t="s">
        <v>1042</v>
      </c>
      <c r="C144" s="6"/>
    </row>
    <row r="145" spans="2:3">
      <c r="B145" s="3" t="s">
        <v>1043</v>
      </c>
      <c r="C145" s="6"/>
    </row>
    <row r="146" spans="2:3">
      <c r="B146" s="3" t="s">
        <v>1044</v>
      </c>
      <c r="C146" s="6"/>
    </row>
    <row r="147" spans="2:3">
      <c r="B147" s="3" t="s">
        <v>1045</v>
      </c>
      <c r="C147" s="6"/>
    </row>
    <row r="148" spans="2:3">
      <c r="B148" s="3" t="s">
        <v>1046</v>
      </c>
      <c r="C148" s="6"/>
    </row>
    <row r="149" spans="2:3">
      <c r="B149" s="3" t="s">
        <v>1047</v>
      </c>
      <c r="C149" s="6"/>
    </row>
    <row r="150" spans="2:3">
      <c r="B150" s="3" t="s">
        <v>1048</v>
      </c>
      <c r="C150" s="6"/>
    </row>
    <row r="151" spans="2:3">
      <c r="B151" s="3" t="s">
        <v>1049</v>
      </c>
      <c r="C151" s="6"/>
    </row>
    <row r="152" spans="2:3">
      <c r="B152" s="3" t="s">
        <v>1050</v>
      </c>
      <c r="C152" s="6"/>
    </row>
    <row r="153" spans="2:3">
      <c r="B153" s="3" t="s">
        <v>1051</v>
      </c>
      <c r="C153" s="6"/>
    </row>
    <row r="154" spans="2:3">
      <c r="B154" s="3" t="s">
        <v>1052</v>
      </c>
      <c r="C154" s="6"/>
    </row>
    <row r="155" spans="2:3">
      <c r="B155" s="3" t="s">
        <v>1053</v>
      </c>
      <c r="C155" s="6"/>
    </row>
    <row r="156" spans="2:3">
      <c r="B156" s="3" t="s">
        <v>1054</v>
      </c>
      <c r="C156" s="6"/>
    </row>
    <row r="157" spans="2:3">
      <c r="B157" s="3" t="s">
        <v>1055</v>
      </c>
      <c r="C157" s="6"/>
    </row>
    <row r="158" spans="2:3">
      <c r="B158" s="3" t="s">
        <v>1056</v>
      </c>
      <c r="C158" s="6"/>
    </row>
    <row r="159" spans="2:3">
      <c r="B159" s="3" t="s">
        <v>1057</v>
      </c>
      <c r="C159" s="6" t="s">
        <v>973</v>
      </c>
    </row>
    <row r="160" spans="2:3">
      <c r="B160" s="3" t="s">
        <v>1058</v>
      </c>
      <c r="C160" s="6"/>
    </row>
    <row r="161" spans="2:3">
      <c r="B161" s="3" t="s">
        <v>1059</v>
      </c>
      <c r="C161" s="6"/>
    </row>
    <row r="162" spans="2:3">
      <c r="B162" s="3" t="s">
        <v>1060</v>
      </c>
      <c r="C162" s="6"/>
    </row>
    <row r="163" spans="2:3">
      <c r="B163" s="3" t="s">
        <v>1061</v>
      </c>
      <c r="C163" s="6"/>
    </row>
    <row r="164" spans="2:3">
      <c r="B164" s="3" t="s">
        <v>1062</v>
      </c>
      <c r="C164" s="6"/>
    </row>
    <row r="165" spans="2:3">
      <c r="B165" s="3" t="s">
        <v>1063</v>
      </c>
      <c r="C165" s="6"/>
    </row>
    <row r="166" spans="2:3">
      <c r="B166" s="3" t="s">
        <v>1064</v>
      </c>
      <c r="C166" s="6"/>
    </row>
    <row r="167" spans="2:3">
      <c r="B167" s="3" t="s">
        <v>1065</v>
      </c>
      <c r="C167" s="6"/>
    </row>
    <row r="168" spans="2:3">
      <c r="B168" s="3" t="s">
        <v>1066</v>
      </c>
      <c r="C168" s="6"/>
    </row>
    <row r="169" spans="2:3">
      <c r="B169" s="3" t="s">
        <v>1067</v>
      </c>
      <c r="C169" s="6"/>
    </row>
    <row r="170" spans="2:3">
      <c r="B170" s="3" t="s">
        <v>1068</v>
      </c>
      <c r="C170" s="6"/>
    </row>
    <row r="171" spans="2:3">
      <c r="B171" s="3" t="s">
        <v>1069</v>
      </c>
      <c r="C171" s="6"/>
    </row>
    <row r="172" spans="2:3">
      <c r="B172" s="3" t="s">
        <v>1070</v>
      </c>
      <c r="C172" s="6"/>
    </row>
    <row r="173" spans="2:3">
      <c r="B173" s="3" t="s">
        <v>1071</v>
      </c>
      <c r="C173" s="6" t="s">
        <v>973</v>
      </c>
    </row>
    <row r="174" spans="2:3">
      <c r="B174" s="3" t="s">
        <v>1072</v>
      </c>
      <c r="C174" s="6"/>
    </row>
    <row r="175" spans="2:3">
      <c r="B175" s="3" t="s">
        <v>1073</v>
      </c>
      <c r="C175" s="6"/>
    </row>
    <row r="176" spans="2:3">
      <c r="B176" s="3" t="s">
        <v>1074</v>
      </c>
      <c r="C176" s="6"/>
    </row>
    <row r="177" spans="2:3">
      <c r="B177" s="3" t="s">
        <v>1075</v>
      </c>
      <c r="C177" s="6"/>
    </row>
    <row r="178" spans="2:3">
      <c r="B178" s="3" t="s">
        <v>1076</v>
      </c>
      <c r="C178" s="6"/>
    </row>
    <row r="179" spans="2:3">
      <c r="B179" s="3" t="s">
        <v>1077</v>
      </c>
      <c r="C179" s="6"/>
    </row>
    <row r="180" spans="2:3">
      <c r="B180" s="3" t="s">
        <v>1078</v>
      </c>
      <c r="C180" s="6"/>
    </row>
    <row r="181" spans="2:3">
      <c r="B181" s="3" t="s">
        <v>1079</v>
      </c>
      <c r="C181" s="6"/>
    </row>
    <row r="182" spans="2:3">
      <c r="B182" s="3" t="s">
        <v>1080</v>
      </c>
      <c r="C182" s="6"/>
    </row>
    <row r="183" spans="2:3">
      <c r="B183" s="3" t="s">
        <v>1081</v>
      </c>
      <c r="C183" s="6"/>
    </row>
    <row r="184" spans="2:3">
      <c r="B184" s="3" t="s">
        <v>1082</v>
      </c>
      <c r="C184" s="6"/>
    </row>
    <row r="185" spans="2:3">
      <c r="B185" s="3" t="s">
        <v>1083</v>
      </c>
      <c r="C185" s="6"/>
    </row>
    <row r="186" spans="2:3">
      <c r="B186" s="3" t="s">
        <v>1084</v>
      </c>
      <c r="C186" s="6"/>
    </row>
    <row r="187" spans="2:3">
      <c r="B187" s="3" t="s">
        <v>1085</v>
      </c>
      <c r="C187" s="6"/>
    </row>
    <row r="188" spans="2:3">
      <c r="B188" s="3" t="s">
        <v>1086</v>
      </c>
      <c r="C188" s="6"/>
    </row>
    <row r="189" spans="2:3">
      <c r="B189" s="3" t="s">
        <v>1087</v>
      </c>
      <c r="C189" s="6"/>
    </row>
    <row r="190" spans="2:3">
      <c r="B190" s="3" t="s">
        <v>1088</v>
      </c>
      <c r="C190" s="6"/>
    </row>
    <row r="191" spans="2:3">
      <c r="B191" s="3" t="s">
        <v>1089</v>
      </c>
      <c r="C191" s="6"/>
    </row>
    <row r="192" spans="2:3">
      <c r="B192" s="3" t="s">
        <v>1090</v>
      </c>
      <c r="C192" s="6"/>
    </row>
    <row r="193" spans="2:3">
      <c r="B193" s="3" t="s">
        <v>950</v>
      </c>
      <c r="C193" s="6"/>
    </row>
    <row r="194" spans="2:3">
      <c r="B194" s="3" t="s">
        <v>1091</v>
      </c>
      <c r="C194" s="6"/>
    </row>
    <row r="195" spans="2:3">
      <c r="B195" s="3" t="s">
        <v>1092</v>
      </c>
      <c r="C195" s="6"/>
    </row>
    <row r="196" spans="2:3">
      <c r="B196" s="3" t="s">
        <v>1093</v>
      </c>
      <c r="C196" s="6"/>
    </row>
    <row r="197" spans="2:3">
      <c r="B197" s="3" t="s">
        <v>1094</v>
      </c>
      <c r="C197" s="6"/>
    </row>
    <row r="198" spans="2:3">
      <c r="B198" s="3" t="s">
        <v>1095</v>
      </c>
      <c r="C198" s="6"/>
    </row>
    <row r="199" spans="2:3">
      <c r="B199" s="3" t="s">
        <v>1096</v>
      </c>
      <c r="C199" s="6"/>
    </row>
    <row r="200" spans="2:3">
      <c r="B200" s="3" t="s">
        <v>1097</v>
      </c>
      <c r="C200" s="6"/>
    </row>
    <row r="201" spans="2:3">
      <c r="B201" s="3" t="s">
        <v>1098</v>
      </c>
      <c r="C201" s="6"/>
    </row>
    <row r="202" spans="2:3">
      <c r="B202" s="3" t="s">
        <v>1099</v>
      </c>
      <c r="C202" s="6"/>
    </row>
    <row r="203" spans="2:3">
      <c r="B203" s="3" t="s">
        <v>1100</v>
      </c>
      <c r="C203" s="6"/>
    </row>
    <row r="204" spans="2:3">
      <c r="B204" s="3" t="s">
        <v>1101</v>
      </c>
      <c r="C204" s="6"/>
    </row>
    <row r="205" spans="2:3">
      <c r="B205" s="3" t="s">
        <v>1102</v>
      </c>
      <c r="C205" s="6"/>
    </row>
    <row r="206" spans="2:3">
      <c r="B206" s="3" t="s">
        <v>1103</v>
      </c>
      <c r="C206" s="6"/>
    </row>
    <row r="207" spans="2:3">
      <c r="B207" s="3" t="s">
        <v>1104</v>
      </c>
      <c r="C207" s="6"/>
    </row>
    <row r="208" spans="2:3">
      <c r="B208" s="3" t="s">
        <v>1105</v>
      </c>
      <c r="C208" s="6"/>
    </row>
    <row r="209" spans="2:3">
      <c r="B209" s="3" t="s">
        <v>1106</v>
      </c>
      <c r="C209" s="6"/>
    </row>
    <row r="210" spans="2:3">
      <c r="B210" s="3" t="s">
        <v>1107</v>
      </c>
      <c r="C210" s="6"/>
    </row>
    <row r="211" spans="2:3">
      <c r="B211" s="3" t="s">
        <v>1108</v>
      </c>
      <c r="C211" s="6"/>
    </row>
    <row r="212" spans="2:3">
      <c r="B212" s="3" t="s">
        <v>1109</v>
      </c>
      <c r="C212" s="6"/>
    </row>
    <row r="213" spans="2:3">
      <c r="B213" s="3" t="s">
        <v>1110</v>
      </c>
      <c r="C213" s="6"/>
    </row>
    <row r="214" spans="2:3">
      <c r="B214" s="3" t="s">
        <v>1111</v>
      </c>
      <c r="C214" s="6"/>
    </row>
    <row r="215" spans="2:3">
      <c r="B215" s="3" t="s">
        <v>1112</v>
      </c>
      <c r="C215" s="6"/>
    </row>
    <row r="216" spans="2:3">
      <c r="B216" s="3" t="s">
        <v>1113</v>
      </c>
      <c r="C216" s="6"/>
    </row>
    <row r="217" spans="2:3">
      <c r="B217" s="3" t="s">
        <v>1114</v>
      </c>
      <c r="C217" s="6"/>
    </row>
    <row r="218" spans="2:3">
      <c r="B218" s="3" t="s">
        <v>960</v>
      </c>
      <c r="C218" s="6" t="s">
        <v>973</v>
      </c>
    </row>
    <row r="219" spans="2:3">
      <c r="B219" s="3" t="s">
        <v>1115</v>
      </c>
      <c r="C219" s="6"/>
    </row>
    <row r="220" spans="2:3">
      <c r="B220" s="3" t="s">
        <v>1116</v>
      </c>
      <c r="C220" s="6"/>
    </row>
    <row r="221" spans="2:3">
      <c r="B221" s="3" t="s">
        <v>1117</v>
      </c>
      <c r="C221" s="6"/>
    </row>
    <row r="222" spans="2:3">
      <c r="B222" s="3" t="s">
        <v>1118</v>
      </c>
      <c r="C222" s="6"/>
    </row>
    <row r="223" spans="2:3">
      <c r="B223" s="3" t="s">
        <v>1119</v>
      </c>
      <c r="C223" s="6"/>
    </row>
    <row r="224" spans="2:3">
      <c r="B224" s="3" t="s">
        <v>1120</v>
      </c>
      <c r="C224" s="6"/>
    </row>
    <row r="225" spans="2:3">
      <c r="B225" s="3" t="s">
        <v>1121</v>
      </c>
      <c r="C225" s="6"/>
    </row>
    <row r="226" spans="2:3">
      <c r="B226" s="3" t="s">
        <v>1122</v>
      </c>
      <c r="C226" s="6" t="s">
        <v>973</v>
      </c>
    </row>
    <row r="227" spans="2:3">
      <c r="B227" s="3" t="s">
        <v>1123</v>
      </c>
      <c r="C227" s="6"/>
    </row>
    <row r="228" spans="2:3">
      <c r="B228" s="3" t="s">
        <v>1124</v>
      </c>
      <c r="C228" s="6"/>
    </row>
    <row r="229" spans="2:3">
      <c r="B229" s="3" t="s">
        <v>1125</v>
      </c>
      <c r="C229" s="6"/>
    </row>
    <row r="230" spans="2:3">
      <c r="B230" s="3" t="s">
        <v>1126</v>
      </c>
      <c r="C230" s="6"/>
    </row>
    <row r="231" spans="2:3">
      <c r="B231" s="3" t="s">
        <v>1127</v>
      </c>
      <c r="C231" s="6"/>
    </row>
    <row r="232" spans="2:3">
      <c r="B232" s="3" t="s">
        <v>1128</v>
      </c>
      <c r="C232" s="6"/>
    </row>
    <row r="233" spans="2:3">
      <c r="B233" s="3" t="s">
        <v>1129</v>
      </c>
      <c r="C233" s="6"/>
    </row>
    <row r="234" spans="2:3">
      <c r="B234" s="3" t="s">
        <v>1130</v>
      </c>
      <c r="C234" s="6"/>
    </row>
    <row r="235" spans="2:3">
      <c r="B235" s="3" t="s">
        <v>1131</v>
      </c>
      <c r="C235" s="6"/>
    </row>
    <row r="236" spans="2:3">
      <c r="B236" s="3" t="s">
        <v>1132</v>
      </c>
      <c r="C236" s="6" t="s">
        <v>973</v>
      </c>
    </row>
    <row r="237" spans="2:3">
      <c r="B237" s="3" t="s">
        <v>1133</v>
      </c>
      <c r="C237" s="6"/>
    </row>
    <row r="238" spans="2:3">
      <c r="B238" s="3" t="s">
        <v>1134</v>
      </c>
      <c r="C238" s="6"/>
    </row>
    <row r="239" spans="2:3" ht="13.5" thickBot="1">
      <c r="B239" s="4" t="s">
        <v>1135</v>
      </c>
      <c r="C239" s="7" t="s">
        <v>973</v>
      </c>
    </row>
    <row r="240" spans="2:3" ht="13.5" thickBot="1"/>
    <row r="241" spans="2:2" ht="13.5" thickBot="1">
      <c r="B241" s="5" t="s">
        <v>1136</v>
      </c>
    </row>
    <row r="242" spans="2:2">
      <c r="B242" s="3" t="s">
        <v>1137</v>
      </c>
    </row>
    <row r="243" spans="2:2" ht="13.5" thickBot="1">
      <c r="B243" s="4" t="s">
        <v>1138</v>
      </c>
    </row>
    <row r="244" spans="2:2" ht="13.5" thickBot="1"/>
    <row r="245" spans="2:2" ht="13.5" thickBot="1">
      <c r="B245" s="5" t="s">
        <v>1139</v>
      </c>
    </row>
    <row r="246" spans="2:2">
      <c r="B246" s="3" t="s">
        <v>1140</v>
      </c>
    </row>
    <row r="247" spans="2:2" ht="13.5" thickBot="1">
      <c r="B247" s="4" t="s">
        <v>1141</v>
      </c>
    </row>
    <row r="248" spans="2:2" ht="13.5" thickBot="1"/>
    <row r="249" spans="2:2" ht="13.5" thickBot="1">
      <c r="B249" s="5" t="s">
        <v>1142</v>
      </c>
    </row>
    <row r="250" spans="2:2">
      <c r="B250" s="3" t="s">
        <v>1143</v>
      </c>
    </row>
    <row r="251" spans="2:2" ht="13.5" thickBot="1">
      <c r="B251" s="4" t="s">
        <v>1144</v>
      </c>
    </row>
    <row r="252" spans="2:2" ht="13.5" thickBot="1"/>
    <row r="253" spans="2:2" ht="13.5" thickBot="1">
      <c r="B253" s="5" t="s">
        <v>1145</v>
      </c>
    </row>
    <row r="254" spans="2:2">
      <c r="B254" s="3" t="s">
        <v>1146</v>
      </c>
    </row>
    <row r="255" spans="2:2">
      <c r="B255" s="3" t="s">
        <v>1147</v>
      </c>
    </row>
    <row r="256" spans="2:2">
      <c r="B256" s="3" t="s">
        <v>1148</v>
      </c>
    </row>
    <row r="257" spans="2:2">
      <c r="B257" s="3" t="s">
        <v>1149</v>
      </c>
    </row>
    <row r="258" spans="2:2">
      <c r="B258" s="3" t="s">
        <v>1150</v>
      </c>
    </row>
    <row r="259" spans="2:2">
      <c r="B259" s="3" t="s">
        <v>1151</v>
      </c>
    </row>
    <row r="260" spans="2:2" ht="13.5" thickBot="1">
      <c r="B260" s="4" t="s">
        <v>1152</v>
      </c>
    </row>
    <row r="261" spans="2:2" ht="13.5" thickBot="1"/>
    <row r="262" spans="2:2" ht="13.5" thickBot="1">
      <c r="B262" s="5" t="s">
        <v>1153</v>
      </c>
    </row>
    <row r="263" spans="2:2">
      <c r="B263" s="3" t="s">
        <v>1154</v>
      </c>
    </row>
    <row r="264" spans="2:2">
      <c r="B264" s="3" t="s">
        <v>1155</v>
      </c>
    </row>
    <row r="265" spans="2:2">
      <c r="B265" s="3" t="s">
        <v>1156</v>
      </c>
    </row>
    <row r="266" spans="2:2">
      <c r="B266" s="3" t="s">
        <v>1157</v>
      </c>
    </row>
    <row r="267" spans="2:2" ht="13.5" thickBot="1">
      <c r="B267" s="4" t="s">
        <v>1158</v>
      </c>
    </row>
    <row r="268" spans="2:2" ht="13.5" thickBot="1"/>
    <row r="269" spans="2:2" ht="13.5" thickBot="1">
      <c r="B269" s="5" t="s">
        <v>1159</v>
      </c>
    </row>
    <row r="270" spans="2:2">
      <c r="B270" s="3" t="s">
        <v>916</v>
      </c>
    </row>
    <row r="271" spans="2:2" ht="13.5" thickBot="1">
      <c r="B271" s="4" t="s">
        <v>927</v>
      </c>
    </row>
    <row r="272" spans="2:2" ht="13.5" thickBot="1"/>
    <row r="273" spans="2:2" ht="13.5" thickBot="1">
      <c r="B273" s="5" t="s">
        <v>1160</v>
      </c>
    </row>
    <row r="274" spans="2:2">
      <c r="B274" s="3" t="s">
        <v>957</v>
      </c>
    </row>
    <row r="275" spans="2:2">
      <c r="B275" s="3" t="s">
        <v>958</v>
      </c>
    </row>
    <row r="276" spans="2:2" ht="13.5" thickBot="1">
      <c r="B276" s="4" t="s">
        <v>1161</v>
      </c>
    </row>
    <row r="277" spans="2:2" ht="13.5" thickBot="1"/>
    <row r="278" spans="2:2" ht="13.5" thickBot="1">
      <c r="B278" s="5" t="s">
        <v>926</v>
      </c>
    </row>
    <row r="279" spans="2:2">
      <c r="B279" s="3" t="s">
        <v>929</v>
      </c>
    </row>
    <row r="280" spans="2:2">
      <c r="B280" s="3" t="s">
        <v>928</v>
      </c>
    </row>
    <row r="281" spans="2:2" ht="13.5" thickBot="1">
      <c r="B281" s="4" t="s">
        <v>1162</v>
      </c>
    </row>
    <row r="282" spans="2:2" ht="13.5" thickBot="1"/>
    <row r="283" spans="2:2" ht="13.5" thickBot="1">
      <c r="B283" s="5" t="s">
        <v>926</v>
      </c>
    </row>
    <row r="284" spans="2:2">
      <c r="B284" s="3" t="s">
        <v>1163</v>
      </c>
    </row>
    <row r="285" spans="2:2">
      <c r="B285" s="3" t="s">
        <v>940</v>
      </c>
    </row>
    <row r="286" spans="2:2" ht="13.5" thickBot="1">
      <c r="B286" s="4" t="s">
        <v>1164</v>
      </c>
    </row>
  </sheetData>
  <sheetProtection sheet="1" objects="1" scenarios="1"/>
  <pageMargins left="0.7" right="0.7" top="0.75" bottom="0.75" header="0.3" footer="0.3"/>
  <pageSetup orientation="portrait" r:id="rId1"/>
  <headerFooter>
    <oddHeader>&amp;R&amp;"Calibri"&amp;10&amp;K000000 Category/Catégorie: Non-Sensitive/Non-Délicat&amp;1#_x000D_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13eaef8-595d-4a22-8f15-3e288d85d18c">
      <UserInfo>
        <DisplayName/>
        <AccountId xsi:nil="true"/>
        <AccountType/>
      </UserInfo>
    </SharedWithUsers>
    <_ip_UnifiedCompliancePolicyUIAction xmlns="http://schemas.microsoft.com/sharepoint/v3" xsi:nil="true"/>
    <lcf76f155ced4ddcb4097134ff3c332f xmlns="3872cadf-9f32-4485-a7bc-82c2e15948a6">
      <Terms xmlns="http://schemas.microsoft.com/office/infopath/2007/PartnerControls"/>
    </lcf76f155ced4ddcb4097134ff3c332f>
    <_ip_UnifiedCompliancePolicyProperties xmlns="http://schemas.microsoft.com/sharepoint/v3" xsi:nil="true"/>
    <TaxCatchAll xmlns="fecb3a15-ec4f-4650-8ab4-18722f579a2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747F0784E03D4B92BD39BCF165DC1D" ma:contentTypeVersion="16" ma:contentTypeDescription="Create a new document." ma:contentTypeScope="" ma:versionID="bc72ee17d17584d0fd53adab06b625fa">
  <xsd:schema xmlns:xsd="http://www.w3.org/2001/XMLSchema" xmlns:xs="http://www.w3.org/2001/XMLSchema" xmlns:p="http://schemas.microsoft.com/office/2006/metadata/properties" xmlns:ns1="http://schemas.microsoft.com/sharepoint/v3" xmlns:ns2="3872cadf-9f32-4485-a7bc-82c2e15948a6" xmlns:ns3="f13eaef8-595d-4a22-8f15-3e288d85d18c" xmlns:ns4="fecb3a15-ec4f-4650-8ab4-18722f579a21" targetNamespace="http://schemas.microsoft.com/office/2006/metadata/properties" ma:root="true" ma:fieldsID="5950d3be4403aeea70c8e1f96900c784" ns1:_="" ns2:_="" ns3:_="" ns4:_="">
    <xsd:import namespace="http://schemas.microsoft.com/sharepoint/v3"/>
    <xsd:import namespace="3872cadf-9f32-4485-a7bc-82c2e15948a6"/>
    <xsd:import namespace="f13eaef8-595d-4a22-8f15-3e288d85d18c"/>
    <xsd:import namespace="fecb3a15-ec4f-4650-8ab4-18722f579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72cadf-9f32-4485-a7bc-82c2e15948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244423-8296-4638-a455-97eee7008da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3eaef8-595d-4a22-8f15-3e288d85d1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dfa1396-0ee2-41b3-84ba-6b862e31293c}" ma:internalName="TaxCatchAll" ma:showField="CatchAllData" ma:web="f13eaef8-595d-4a22-8f15-3e288d85d1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CDDC6-8E36-49B5-9BDC-719BE1A88DA6}"/>
</file>

<file path=customXml/itemProps2.xml><?xml version="1.0" encoding="utf-8"?>
<ds:datastoreItem xmlns:ds="http://schemas.openxmlformats.org/officeDocument/2006/customXml" ds:itemID="{AF2B9B9B-53CC-40D2-99E1-74613C66DE6B}"/>
</file>

<file path=customXml/itemProps3.xml><?xml version="1.0" encoding="utf-8"?>
<ds:datastoreItem xmlns:ds="http://schemas.openxmlformats.org/officeDocument/2006/customXml" ds:itemID="{20616DD3-0BCE-49FA-9588-8854B15C23D6}"/>
</file>

<file path=docProps/app.xml><?xml version="1.0" encoding="utf-8"?>
<Properties xmlns="http://schemas.openxmlformats.org/officeDocument/2006/extended-properties" xmlns:vt="http://schemas.openxmlformats.org/officeDocument/2006/docPropsVTypes">
  <Application>Microsoft Excel Online</Application>
  <Manager/>
  <Company>OSFI-BSIF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H4 Return Documentation</dc:title>
  <dc:subject/>
  <dc:creator>Lee, Jin</dc:creator>
  <cp:keywords/>
  <dc:description/>
  <cp:lastModifiedBy>Szeto, Lily</cp:lastModifiedBy>
  <cp:revision/>
  <dcterms:created xsi:type="dcterms:W3CDTF">2015-01-23T19:04:21Z</dcterms:created>
  <dcterms:modified xsi:type="dcterms:W3CDTF">2025-04-25T12:23:22Z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0x01010017747F0784E03D4B92BD39BCF165DC1D</vt:lpwstr>
  </property>
  <property fmtid="{D5CDD505-2E9C-101B-9397-08002B2CF9AE}" pid="3" name="BoCDept">
    <vt:lpwstr>1;#Corporate Services|6da9c4ed-9f6e-4526-b55a-8e9f5a8c5de5</vt:lpwstr>
  </property>
  <property fmtid="{D5CDD505-2E9C-101B-9397-08002B2CF9AE}" pid="4" name="TaxKeyword">
    <vt:lpwstr/>
  </property>
  <property fmtid="{D5CDD505-2E9C-101B-9397-08002B2CF9AE}" pid="5" name="_dlc_DocIdItemGuid">
    <vt:lpwstr>4d059f0a-6964-460f-8e14-96f7adcf3dc9</vt:lpwstr>
  </property>
  <property fmtid="{D5CDD505-2E9C-101B-9397-08002B2CF9AE}" pid="6" name="CWRMItemRecordClassification">
    <vt:lpwstr/>
  </property>
  <property fmtid="{D5CDD505-2E9C-101B-9397-08002B2CF9AE}" pid="7" name="Email Thread">
    <vt:lpwstr/>
  </property>
  <property fmtid="{D5CDD505-2E9C-101B-9397-08002B2CF9AE}" pid="8" name="BoCDepartment">
    <vt:lpwstr>523;#Corporate Services|346fe179-fc75-4bc1-b29f-00285e17a783</vt:lpwstr>
  </property>
  <property fmtid="{D5CDD505-2E9C-101B-9397-08002B2CF9AE}" pid="9" name="Email To">
    <vt:lpwstr/>
  </property>
  <property fmtid="{D5CDD505-2E9C-101B-9397-08002B2CF9AE}" pid="10" name="Email Importance">
    <vt:lpwstr/>
  </property>
  <property fmtid="{D5CDD505-2E9C-101B-9397-08002B2CF9AE}" pid="11" name="Email From">
    <vt:lpwstr/>
  </property>
  <property fmtid="{D5CDD505-2E9C-101B-9397-08002B2CF9AE}" pid="12" name="Email Subject">
    <vt:lpwstr/>
  </property>
  <property fmtid="{D5CDD505-2E9C-101B-9397-08002B2CF9AE}" pid="13" name="Email Thread ID">
    <vt:lpwstr/>
  </property>
  <property fmtid="{D5CDD505-2E9C-101B-9397-08002B2CF9AE}" pid="14" name="Email CC">
    <vt:lpwstr/>
  </property>
  <property fmtid="{D5CDD505-2E9C-101B-9397-08002B2CF9AE}" pid="15" name="BoCRecordClassification">
    <vt:lpwstr/>
  </property>
  <property fmtid="{D5CDD505-2E9C-101B-9397-08002B2CF9AE}" pid="16" name="OsfiBusinessProcess">
    <vt:lpwstr>75</vt:lpwstr>
  </property>
  <property fmtid="{D5CDD505-2E9C-101B-9397-08002B2CF9AE}" pid="17" name="b68f0f40a9244f46b7ca0f5019c2a784">
    <vt:lpwstr>1.1.2 Regulation and Guidance|8aba70de-c32e-44b3-b2d7-271b49c214a9</vt:lpwstr>
  </property>
  <property fmtid="{D5CDD505-2E9C-101B-9397-08002B2CF9AE}" pid="18" name="Order">
    <vt:r8>432800</vt:r8>
  </property>
  <property fmtid="{D5CDD505-2E9C-101B-9397-08002B2CF9AE}" pid="19" name="OsfiSecondaryActsandSections">
    <vt:lpwstr/>
  </property>
  <property fmtid="{D5CDD505-2E9C-101B-9397-08002B2CF9AE}" pid="20" name="OsfiFIExternalOrganization">
    <vt:lpwstr>55;#Federal Departments and Agencies|784c0888-5a3a-4d6c-b2df-39ed72481a85;#258;#Bank of Canada (BoC)|c962bfc9-f08e-44b0-a030-a58455c8ad9b</vt:lpwstr>
  </property>
  <property fmtid="{D5CDD505-2E9C-101B-9397-08002B2CF9AE}" pid="21" name="xd_Signature">
    <vt:bool>false</vt:bool>
  </property>
  <property fmtid="{D5CDD505-2E9C-101B-9397-08002B2CF9AE}" pid="22" name="OsfiIndustryType">
    <vt:lpwstr>76;#Banks|4690d11e-867f-4550-aedf-9341bb021659;#28;#DTI|6a02b7f8-a52d-4048-abf2-fb5f1ab9ba2b</vt:lpwstr>
  </property>
  <property fmtid="{D5CDD505-2E9C-101B-9397-08002B2CF9AE}" pid="23" name="OsfiPrimaryActandSection">
    <vt:lpwstr/>
  </property>
  <property fmtid="{D5CDD505-2E9C-101B-9397-08002B2CF9AE}" pid="24" name="xd_ProgID">
    <vt:lpwstr/>
  </property>
  <property fmtid="{D5CDD505-2E9C-101B-9397-08002B2CF9AE}" pid="25" name="OsfiSubProgram">
    <vt:lpwstr>19</vt:lpwstr>
  </property>
  <property fmtid="{D5CDD505-2E9C-101B-9397-08002B2CF9AE}" pid="26" name="OsfiFITopics">
    <vt:lpwstr/>
  </property>
  <property fmtid="{D5CDD505-2E9C-101B-9397-08002B2CF9AE}" pid="27" name="OsfiSecondaryRegulations">
    <vt:lpwstr/>
  </property>
  <property fmtid="{D5CDD505-2E9C-101B-9397-08002B2CF9AE}" pid="28" name="OsfiPAA">
    <vt:lpwstr>2</vt:lpwstr>
  </property>
  <property fmtid="{D5CDD505-2E9C-101B-9397-08002B2CF9AE}" pid="29" name="TemplateUrl">
    <vt:lpwstr/>
  </property>
  <property fmtid="{D5CDD505-2E9C-101B-9397-08002B2CF9AE}" pid="30" name="OsfiSecondaryOSFIGuidance">
    <vt:lpwstr/>
  </property>
  <property fmtid="{D5CDD505-2E9C-101B-9397-08002B2CF9AE}" pid="31" name="OsfiFunction">
    <vt:lpwstr>3</vt:lpwstr>
  </property>
  <property fmtid="{D5CDD505-2E9C-101B-9397-08002B2CF9AE}" pid="32" name="OsfiSubFunction">
    <vt:lpwstr>20</vt:lpwstr>
  </property>
  <property fmtid="{D5CDD505-2E9C-101B-9397-08002B2CF9AE}" pid="33" name="OsfiCostCentre">
    <vt:lpwstr>2605</vt:lpwstr>
  </property>
  <property fmtid="{D5CDD505-2E9C-101B-9397-08002B2CF9AE}" pid="34" name="OsfiGuidanceCategory">
    <vt:lpwstr>952</vt:lpwstr>
  </property>
  <property fmtid="{D5CDD505-2E9C-101B-9397-08002B2CF9AE}" pid="35" name="OsfiFIStandards">
    <vt:lpwstr/>
  </property>
  <property fmtid="{D5CDD505-2E9C-101B-9397-08002B2CF9AE}" pid="36" name="OsfiInstrumentType">
    <vt:lpwstr>687</vt:lpwstr>
  </property>
  <property fmtid="{D5CDD505-2E9C-101B-9397-08002B2CF9AE}" pid="37" name="OsfiRegulations">
    <vt:lpwstr/>
  </property>
  <property fmtid="{D5CDD505-2E9C-101B-9397-08002B2CF9AE}" pid="38" name="OsfiOSFIGuidance">
    <vt:lpwstr>1138</vt:lpwstr>
  </property>
  <property fmtid="{D5CDD505-2E9C-101B-9397-08002B2CF9AE}" pid="39" name="OsfiReturnType">
    <vt:lpwstr>1230</vt:lpwstr>
  </property>
  <property fmtid="{D5CDD505-2E9C-101B-9397-08002B2CF9AE}" pid="40" name="_SourceUrl">
    <vt:lpwstr/>
  </property>
  <property fmtid="{D5CDD505-2E9C-101B-9397-08002B2CF9AE}" pid="41" name="_SharedFileIndex">
    <vt:lpwstr/>
  </property>
  <property fmtid="{D5CDD505-2E9C-101B-9397-08002B2CF9AE}" pid="42" name="MSIP_Label_aebacc78-dcc9-4733-835b-33704aeb5fb9_Enabled">
    <vt:lpwstr>true</vt:lpwstr>
  </property>
  <property fmtid="{D5CDD505-2E9C-101B-9397-08002B2CF9AE}" pid="43" name="MSIP_Label_aebacc78-dcc9-4733-835b-33704aeb5fb9_SetDate">
    <vt:lpwstr>2025-03-08T18:08:18Z</vt:lpwstr>
  </property>
  <property fmtid="{D5CDD505-2E9C-101B-9397-08002B2CF9AE}" pid="44" name="MSIP_Label_aebacc78-dcc9-4733-835b-33704aeb5fb9_Method">
    <vt:lpwstr>Privileged</vt:lpwstr>
  </property>
  <property fmtid="{D5CDD505-2E9C-101B-9397-08002B2CF9AE}" pid="45" name="MSIP_Label_aebacc78-dcc9-4733-835b-33704aeb5fb9_Name">
    <vt:lpwstr>Non-Sensitive - Non-Délicat</vt:lpwstr>
  </property>
  <property fmtid="{D5CDD505-2E9C-101B-9397-08002B2CF9AE}" pid="46" name="MSIP_Label_aebacc78-dcc9-4733-835b-33704aeb5fb9_SiteId">
    <vt:lpwstr>164f988b-a2f4-4584-aeaa-21bd4a0234bc</vt:lpwstr>
  </property>
  <property fmtid="{D5CDD505-2E9C-101B-9397-08002B2CF9AE}" pid="47" name="MSIP_Label_aebacc78-dcc9-4733-835b-33704aeb5fb9_ActionId">
    <vt:lpwstr>28776dfb-605e-418a-bd87-7483f11fb4a4</vt:lpwstr>
  </property>
  <property fmtid="{D5CDD505-2E9C-101B-9397-08002B2CF9AE}" pid="48" name="MSIP_Label_aebacc78-dcc9-4733-835b-33704aeb5fb9_ContentBits">
    <vt:lpwstr>1</vt:lpwstr>
  </property>
  <property fmtid="{D5CDD505-2E9C-101B-9397-08002B2CF9AE}" pid="49" name="MediaServiceImageTags">
    <vt:lpwstr/>
  </property>
</Properties>
</file>